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GGM2\Desktop\90.1 Checklists, Word Doc and ASHRAE Samples\1 - Present code\"/>
    </mc:Choice>
  </mc:AlternateContent>
  <bookViews>
    <workbookView xWindow="-15" yWindow="5580" windowWidth="22530" windowHeight="5595" tabRatio="912" firstSheet="2" activeTab="2"/>
  </bookViews>
  <sheets>
    <sheet name="Validation Reference" sheetId="9" state="hidden" r:id="rId1"/>
    <sheet name="Code Tables" sheetId="8" state="hidden" r:id="rId2"/>
    <sheet name="SAMPLE Checklist - Alterations" sheetId="11" r:id="rId3"/>
    <sheet name="SAMPLE - Building Envelope" sheetId="2" r:id="rId4"/>
    <sheet name="SAMPLE - Lighting" sheetId="4" r:id="rId5"/>
    <sheet name="HVAC Equip" sheetId="6" r:id="rId6"/>
    <sheet name="SAMPLE - Service Water Htg" sheetId="7" r:id="rId7"/>
  </sheets>
  <externalReferences>
    <externalReference r:id="rId8"/>
  </externalReferences>
  <definedNames>
    <definedName name="HDD" localSheetId="2">#REF!</definedName>
    <definedName name="HDD">'[1]Project Information'!$C$28</definedName>
    <definedName name="_xlnm.Print_Area" localSheetId="5">'HVAC Equip'!$B$1:$J$36</definedName>
    <definedName name="_xlnm.Print_Area" localSheetId="3">'SAMPLE - Building Envelope'!$B$1:$L$60</definedName>
    <definedName name="_xlnm.Print_Area" localSheetId="4">'SAMPLE - Lighting'!$B$1:$N$47</definedName>
    <definedName name="_xlnm.Print_Area" localSheetId="6">'SAMPLE - Service Water Htg'!$B$1:$M$36</definedName>
    <definedName name="_xlnm.Print_Area" localSheetId="2">'SAMPLE Checklist - Alterations'!$B$1:$AJ$79</definedName>
    <definedName name="t_1" localSheetId="2">#REF!</definedName>
    <definedName name="t_1">#REF!</definedName>
    <definedName name="Temperature_of_Colder_Conditioned_Space__ºC" localSheetId="2">#REF!</definedName>
    <definedName name="Temperature_of_Colder_Conditioned_Space__ºC">#REF!</definedName>
  </definedNames>
  <calcPr calcId="162913"/>
</workbook>
</file>

<file path=xl/calcChain.xml><?xml version="1.0" encoding="utf-8"?>
<calcChain xmlns="http://schemas.openxmlformats.org/spreadsheetml/2006/main">
  <c r="G4" i="4" l="1"/>
  <c r="G3" i="4"/>
  <c r="I97" i="2" l="1"/>
  <c r="I95" i="2"/>
  <c r="C92" i="2"/>
  <c r="C91" i="2"/>
  <c r="C90" i="2"/>
  <c r="K55" i="2"/>
  <c r="K56" i="2"/>
  <c r="K57" i="2"/>
  <c r="K58" i="2"/>
  <c r="K59" i="2"/>
  <c r="N46" i="2"/>
  <c r="N47" i="2"/>
  <c r="N48" i="2"/>
  <c r="N49" i="2"/>
  <c r="N50" i="2"/>
  <c r="N51" i="2"/>
  <c r="N52" i="2"/>
  <c r="N53" i="2"/>
  <c r="N54" i="2"/>
  <c r="N55" i="2"/>
  <c r="N56" i="2"/>
  <c r="N57" i="2"/>
  <c r="N58" i="2"/>
  <c r="N59" i="2"/>
  <c r="N45" i="2"/>
  <c r="K98" i="2"/>
  <c r="I98" i="2"/>
  <c r="K97" i="2"/>
  <c r="I96" i="2"/>
  <c r="I118" i="2"/>
  <c r="I119" i="2"/>
  <c r="I117" i="2"/>
  <c r="I91" i="2"/>
  <c r="I92" i="2"/>
  <c r="I93" i="2"/>
  <c r="I94" i="2"/>
  <c r="I90" i="2"/>
  <c r="K119" i="2"/>
  <c r="K118" i="2"/>
  <c r="K94" i="2"/>
  <c r="K91" i="2"/>
  <c r="K95" i="2"/>
  <c r="K92" i="2"/>
  <c r="K54" i="2" l="1"/>
  <c r="K45" i="2"/>
  <c r="K46" i="2"/>
  <c r="K53" i="2"/>
  <c r="K52" i="2"/>
  <c r="K51" i="2"/>
  <c r="K50" i="2"/>
  <c r="K49" i="2"/>
  <c r="K48" i="2"/>
  <c r="K47" i="2"/>
  <c r="H36" i="2"/>
  <c r="J36" i="2"/>
  <c r="G37" i="2"/>
  <c r="J14" i="4" l="1"/>
  <c r="K14" i="4" s="1"/>
  <c r="J15" i="4"/>
  <c r="K15" i="4" s="1"/>
  <c r="J16" i="4"/>
  <c r="K16" i="4" s="1"/>
  <c r="J17" i="4"/>
  <c r="K17" i="4" s="1"/>
  <c r="J18" i="4"/>
  <c r="K18" i="4" s="1"/>
  <c r="J19" i="4"/>
  <c r="K19" i="4" s="1"/>
  <c r="J20" i="4"/>
  <c r="J21" i="4"/>
  <c r="J22" i="4"/>
  <c r="K22" i="4" s="1"/>
  <c r="J23" i="4"/>
  <c r="K23" i="4" s="1"/>
  <c r="J24" i="4"/>
  <c r="K24" i="4" s="1"/>
  <c r="J25" i="4"/>
  <c r="J26" i="4"/>
  <c r="J27" i="4"/>
  <c r="J28" i="4"/>
  <c r="J29" i="4"/>
  <c r="J30" i="4"/>
  <c r="J31" i="4"/>
  <c r="J32" i="4"/>
  <c r="J33" i="4"/>
  <c r="J34" i="4"/>
  <c r="J35" i="4"/>
  <c r="J36" i="4"/>
  <c r="J37" i="4"/>
  <c r="J38" i="4"/>
  <c r="J39" i="4"/>
  <c r="J40" i="4"/>
  <c r="J41" i="4"/>
  <c r="J42" i="4"/>
  <c r="J43" i="4"/>
  <c r="J44" i="4"/>
  <c r="J45" i="4"/>
  <c r="J46" i="4"/>
  <c r="J13" i="4"/>
  <c r="K13" i="4" s="1"/>
  <c r="L13" i="4"/>
  <c r="Q13" i="4" s="1"/>
  <c r="L14" i="4"/>
  <c r="Q14" i="4" s="1"/>
  <c r="L15" i="4"/>
  <c r="Q15" i="4" s="1"/>
  <c r="L16" i="4"/>
  <c r="L17" i="4"/>
  <c r="Q17" i="4" s="1"/>
  <c r="L18" i="4"/>
  <c r="Q18" i="4" s="1"/>
  <c r="L19" i="4"/>
  <c r="Q19" i="4" s="1"/>
  <c r="K20" i="4"/>
  <c r="L20" i="4"/>
  <c r="K21" i="4"/>
  <c r="L21" i="4"/>
  <c r="L22" i="4"/>
  <c r="Q22" i="4" s="1"/>
  <c r="L23" i="4"/>
  <c r="Q23" i="4" s="1"/>
  <c r="L24" i="4"/>
  <c r="Q24" i="4" s="1"/>
  <c r="K25" i="4"/>
  <c r="M25" i="4" s="1"/>
  <c r="L25" i="4"/>
  <c r="Q25" i="4" s="1"/>
  <c r="K26" i="4"/>
  <c r="M26" i="4" s="1"/>
  <c r="L26" i="4"/>
  <c r="Q26" i="4" s="1"/>
  <c r="K27" i="4"/>
  <c r="M27" i="4" s="1"/>
  <c r="L27" i="4"/>
  <c r="Q27" i="4" s="1"/>
  <c r="K28" i="4"/>
  <c r="M28" i="4" s="1"/>
  <c r="L28" i="4"/>
  <c r="Q28" i="4" s="1"/>
  <c r="K29" i="4"/>
  <c r="M29" i="4" s="1"/>
  <c r="L29" i="4"/>
  <c r="K30" i="4"/>
  <c r="M30" i="4" s="1"/>
  <c r="L30" i="4"/>
  <c r="Q30" i="4" s="1"/>
  <c r="K31" i="4"/>
  <c r="M31" i="4" s="1"/>
  <c r="L31" i="4"/>
  <c r="Q31" i="4" s="1"/>
  <c r="K32" i="4"/>
  <c r="M32" i="4" s="1"/>
  <c r="L32" i="4"/>
  <c r="Q32" i="4" s="1"/>
  <c r="K33" i="4"/>
  <c r="M33" i="4" s="1"/>
  <c r="L33" i="4"/>
  <c r="Q33" i="4" s="1"/>
  <c r="K34" i="4"/>
  <c r="M34" i="4" s="1"/>
  <c r="L34" i="4"/>
  <c r="Q34" i="4" s="1"/>
  <c r="K35" i="4"/>
  <c r="M35" i="4" s="1"/>
  <c r="L35" i="4"/>
  <c r="Q35" i="4" s="1"/>
  <c r="K36" i="4"/>
  <c r="M36" i="4" s="1"/>
  <c r="L36" i="4"/>
  <c r="Q36" i="4" s="1"/>
  <c r="K37" i="4"/>
  <c r="M37" i="4" s="1"/>
  <c r="L37" i="4"/>
  <c r="K38" i="4"/>
  <c r="M38" i="4" s="1"/>
  <c r="L38" i="4"/>
  <c r="Q38" i="4" s="1"/>
  <c r="K39" i="4"/>
  <c r="M39" i="4" s="1"/>
  <c r="L39" i="4"/>
  <c r="Q39" i="4" s="1"/>
  <c r="K40" i="4"/>
  <c r="M40" i="4" s="1"/>
  <c r="L40" i="4"/>
  <c r="Q40" i="4" s="1"/>
  <c r="K41" i="4"/>
  <c r="M41" i="4" s="1"/>
  <c r="L41" i="4"/>
  <c r="Q41" i="4" s="1"/>
  <c r="K42" i="4"/>
  <c r="M42" i="4" s="1"/>
  <c r="L42" i="4"/>
  <c r="Q42" i="4" s="1"/>
  <c r="K43" i="4"/>
  <c r="M43" i="4" s="1"/>
  <c r="L43" i="4"/>
  <c r="Q43" i="4" s="1"/>
  <c r="K44" i="4"/>
  <c r="M44" i="4" s="1"/>
  <c r="L44" i="4"/>
  <c r="Q44" i="4" s="1"/>
  <c r="K45" i="4"/>
  <c r="M45" i="4" s="1"/>
  <c r="L45" i="4"/>
  <c r="Q45" i="4" s="1"/>
  <c r="K46" i="4"/>
  <c r="M46" i="4" s="1"/>
  <c r="L46" i="4"/>
  <c r="Q46" i="4" s="1"/>
  <c r="K20" i="2"/>
  <c r="K21" i="2"/>
  <c r="K22" i="2"/>
  <c r="K23" i="2"/>
  <c r="K24" i="2"/>
  <c r="G47" i="4"/>
  <c r="H47" i="4"/>
  <c r="I47"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12" i="4"/>
  <c r="J12" i="4"/>
  <c r="M15" i="4" l="1"/>
  <c r="M14" i="4"/>
  <c r="M13" i="4"/>
  <c r="M20" i="4"/>
  <c r="M22" i="4"/>
  <c r="M18" i="4"/>
  <c r="M19" i="4"/>
  <c r="M17" i="4"/>
  <c r="M21" i="4"/>
  <c r="M16" i="4"/>
  <c r="M24" i="4"/>
  <c r="M23" i="4"/>
  <c r="Q16" i="4"/>
  <c r="Q20" i="4"/>
  <c r="K12" i="4"/>
  <c r="R47" i="4"/>
  <c r="J47" i="4"/>
  <c r="Q29" i="4"/>
  <c r="Q21" i="4"/>
  <c r="Q37" i="4"/>
  <c r="L12" i="4"/>
  <c r="F47" i="4"/>
  <c r="M12" i="4" l="1"/>
  <c r="N17" i="4"/>
  <c r="N11" i="4"/>
  <c r="N15" i="4"/>
  <c r="N23" i="4"/>
  <c r="N31" i="4"/>
  <c r="N39" i="4"/>
  <c r="N16" i="4"/>
  <c r="N24" i="4"/>
  <c r="N32" i="4"/>
  <c r="N40" i="4"/>
  <c r="N25" i="4"/>
  <c r="N33" i="4"/>
  <c r="N41" i="4"/>
  <c r="N26" i="4"/>
  <c r="N34" i="4"/>
  <c r="N42" i="4"/>
  <c r="N35" i="4"/>
  <c r="N28" i="4"/>
  <c r="N36" i="4"/>
  <c r="N13" i="4"/>
  <c r="N29" i="4"/>
  <c r="N14" i="4"/>
  <c r="N30" i="4"/>
  <c r="N19" i="4"/>
  <c r="N20" i="4"/>
  <c r="N44" i="4"/>
  <c r="N21" i="4"/>
  <c r="N37" i="4"/>
  <c r="N45" i="4"/>
  <c r="N22" i="4"/>
  <c r="N38" i="4"/>
  <c r="N46" i="4"/>
  <c r="N18" i="4"/>
  <c r="N27" i="4"/>
  <c r="N43" i="4"/>
  <c r="N10" i="4"/>
  <c r="N12" i="4"/>
  <c r="K47" i="4"/>
  <c r="Q12" i="4"/>
  <c r="Q47" i="4" s="1"/>
  <c r="L47" i="4" s="1"/>
  <c r="C37" i="2" l="1"/>
  <c r="C41" i="2"/>
  <c r="K31" i="2"/>
  <c r="K13" i="2"/>
  <c r="K14" i="2"/>
  <c r="K15" i="2"/>
  <c r="K16" i="2"/>
  <c r="K17" i="2"/>
  <c r="K18" i="2"/>
  <c r="K19" i="2"/>
  <c r="K25" i="2"/>
  <c r="K26" i="2"/>
  <c r="K27" i="2"/>
  <c r="K28" i="2"/>
  <c r="K29" i="2"/>
  <c r="K30" i="2"/>
  <c r="K12" i="2"/>
  <c r="J21" i="7"/>
  <c r="J22" i="7"/>
  <c r="J23" i="7"/>
  <c r="J24" i="7"/>
  <c r="J25" i="7"/>
  <c r="K3" i="7" l="1"/>
  <c r="E4" i="7"/>
  <c r="E3" i="7"/>
  <c r="D4" i="7"/>
  <c r="C4" i="7"/>
  <c r="D3" i="7"/>
  <c r="C3" i="7"/>
  <c r="J12" i="7"/>
  <c r="J13" i="7"/>
  <c r="J14" i="7"/>
  <c r="J15" i="7"/>
  <c r="J16" i="7"/>
  <c r="J17" i="7"/>
  <c r="J18" i="7"/>
  <c r="J19" i="7"/>
  <c r="J20" i="7"/>
  <c r="J26" i="7"/>
  <c r="J27" i="7"/>
  <c r="J28" i="7"/>
  <c r="J29" i="7"/>
  <c r="J30" i="7"/>
  <c r="J31" i="7"/>
  <c r="J32" i="7"/>
  <c r="J33" i="7"/>
  <c r="J34" i="7"/>
  <c r="J35" i="7"/>
  <c r="J11" i="7"/>
  <c r="L11" i="7"/>
  <c r="L13" i="7"/>
  <c r="L14" i="7"/>
  <c r="L15" i="7"/>
  <c r="L16" i="7"/>
  <c r="L17" i="7"/>
  <c r="L18" i="7"/>
  <c r="L19" i="7"/>
  <c r="L20" i="7"/>
  <c r="L26" i="7"/>
  <c r="L27" i="7"/>
  <c r="L28" i="7"/>
  <c r="L29" i="7"/>
  <c r="L30" i="7"/>
  <c r="L31" i="7"/>
  <c r="L32" i="7"/>
  <c r="L33" i="7"/>
  <c r="L34" i="7"/>
  <c r="L35" i="7"/>
  <c r="L12" i="7"/>
  <c r="J3" i="6" l="1"/>
  <c r="N3" i="4"/>
  <c r="E4" i="6"/>
  <c r="E3" i="6"/>
  <c r="C4" i="6"/>
  <c r="D4" i="6"/>
  <c r="D3" i="6"/>
  <c r="C3" i="6"/>
  <c r="E4" i="4"/>
  <c r="E3" i="4"/>
  <c r="D4" i="4"/>
  <c r="D3" i="4"/>
  <c r="G40" i="2"/>
  <c r="C36" i="2"/>
  <c r="C35" i="2"/>
  <c r="K3" i="2" l="1"/>
  <c r="D3" i="2"/>
  <c r="E3" i="2"/>
  <c r="F3" i="2"/>
  <c r="D4" i="2"/>
  <c r="E4" i="2"/>
  <c r="F4" i="2"/>
  <c r="AV1139" i="11"/>
  <c r="AV1138" i="11"/>
  <c r="AV1137" i="11"/>
  <c r="AV1136" i="11"/>
  <c r="AV1135" i="11"/>
  <c r="AV1134" i="11"/>
  <c r="AV1133" i="11"/>
  <c r="AV1132" i="11"/>
  <c r="AV1131" i="11"/>
  <c r="AV1130" i="11"/>
  <c r="AV1129" i="11"/>
  <c r="AV1128" i="11"/>
  <c r="AV1127" i="11"/>
  <c r="AV1126" i="11"/>
  <c r="AV1125" i="11"/>
  <c r="AV1124" i="11"/>
  <c r="AV1123" i="11"/>
  <c r="AV1122" i="11"/>
  <c r="AV1121" i="11"/>
  <c r="AV1120" i="11"/>
  <c r="AV1119" i="11"/>
  <c r="AV1118" i="11"/>
  <c r="AV1117" i="11"/>
  <c r="AV1116" i="11"/>
  <c r="AV1115" i="11"/>
  <c r="AV1114" i="11"/>
  <c r="AV1113" i="11"/>
  <c r="AV1112" i="11"/>
  <c r="AV1111" i="11"/>
  <c r="AV1110" i="11"/>
  <c r="AV1109" i="11"/>
  <c r="AV1108" i="11"/>
  <c r="AV1107" i="11"/>
  <c r="AV1106" i="11"/>
  <c r="AV1105" i="11"/>
  <c r="AV1104" i="11"/>
  <c r="AV1103" i="11"/>
  <c r="AV1102" i="11"/>
  <c r="AV1101" i="11"/>
  <c r="AV1100" i="11"/>
  <c r="AV1099" i="11"/>
  <c r="AV1098" i="11"/>
  <c r="AV1097" i="11"/>
  <c r="AV1096" i="11"/>
  <c r="AV1095" i="11"/>
  <c r="AV1094" i="11"/>
  <c r="AV1093" i="11"/>
  <c r="AV1092" i="11"/>
  <c r="AV1091" i="11"/>
  <c r="AV1090" i="11"/>
  <c r="AV1089" i="11"/>
  <c r="AV1088" i="11"/>
  <c r="AV1087" i="11"/>
  <c r="AV1086" i="11"/>
  <c r="AV1085" i="11"/>
  <c r="AV1084" i="11"/>
  <c r="AV1083" i="11"/>
  <c r="AV1082" i="11"/>
  <c r="AV1081" i="11"/>
  <c r="AV1080" i="11"/>
  <c r="AV1079" i="11"/>
  <c r="AV1078" i="11"/>
  <c r="AV1077" i="11"/>
  <c r="AV1076" i="11"/>
  <c r="AV1075" i="11"/>
  <c r="AV1074" i="11"/>
  <c r="AV1073" i="11"/>
  <c r="AV1072" i="11"/>
  <c r="AV1071" i="11"/>
  <c r="AV1070" i="11"/>
  <c r="AV1069" i="11"/>
  <c r="AV1068" i="11"/>
  <c r="AV1067" i="11"/>
  <c r="AV1066" i="11"/>
  <c r="AV1065" i="11"/>
  <c r="AV1064" i="11"/>
  <c r="AV1063" i="11"/>
  <c r="AV1062" i="11"/>
  <c r="AV1061" i="11"/>
  <c r="AV1060" i="11"/>
  <c r="AV1059" i="11"/>
  <c r="AV1058" i="11"/>
  <c r="AV1057" i="11"/>
  <c r="AV1056" i="11"/>
  <c r="AV1055" i="11"/>
  <c r="AV1054" i="11"/>
  <c r="AV1053" i="11"/>
  <c r="AV1052" i="11"/>
  <c r="AV1051" i="11"/>
  <c r="AV1050" i="11"/>
  <c r="AV1049" i="11"/>
  <c r="AV1048" i="11"/>
  <c r="AV1047" i="11"/>
  <c r="AV1046" i="11"/>
  <c r="AV1045" i="11"/>
  <c r="AV1044" i="11"/>
  <c r="AV1043" i="11"/>
  <c r="AV1042" i="11"/>
  <c r="AV1041" i="11"/>
  <c r="AV1040" i="11"/>
  <c r="AV1039" i="11"/>
  <c r="AV1038" i="11"/>
  <c r="AV1037" i="11"/>
  <c r="AV1036" i="11"/>
  <c r="AV1035" i="11"/>
  <c r="AV1034" i="11"/>
  <c r="AV1033" i="11"/>
  <c r="AV1032" i="11"/>
  <c r="AV1031" i="11"/>
  <c r="AV1030" i="11"/>
  <c r="AV1029" i="11"/>
  <c r="AV1028" i="11"/>
  <c r="AV1027" i="11"/>
  <c r="AV1026" i="11"/>
  <c r="AV1025" i="11"/>
  <c r="AV1024" i="11"/>
  <c r="AV1023" i="11"/>
  <c r="AV1022" i="11"/>
  <c r="AV1021" i="11"/>
  <c r="AV1020" i="11"/>
  <c r="AV1019" i="11"/>
  <c r="AV1018" i="11"/>
  <c r="AV1017" i="11"/>
  <c r="AV1016" i="11"/>
  <c r="AV1015" i="11"/>
  <c r="AV1014" i="11"/>
  <c r="AV1013" i="11"/>
  <c r="AV1012" i="11"/>
  <c r="AV1011" i="11"/>
  <c r="AV1010" i="11"/>
  <c r="AV1009" i="11"/>
  <c r="AV1008" i="11"/>
  <c r="AV1007" i="11"/>
  <c r="AV1006" i="11"/>
  <c r="AV1005" i="11"/>
  <c r="AV1004" i="11"/>
  <c r="AV1003" i="11"/>
  <c r="AV1002" i="11"/>
  <c r="AV1001" i="11"/>
  <c r="AV1000" i="11"/>
  <c r="AV999" i="11"/>
  <c r="AV998" i="11"/>
  <c r="AV997" i="11"/>
  <c r="AV996" i="11"/>
  <c r="AV995" i="11"/>
  <c r="AV994" i="11"/>
  <c r="AV993" i="11"/>
  <c r="AV992" i="11"/>
  <c r="AV991" i="11"/>
  <c r="AV990" i="11"/>
  <c r="AV989" i="11"/>
  <c r="AV988" i="11"/>
  <c r="AV987" i="11"/>
  <c r="AV986" i="11"/>
  <c r="AV985" i="11"/>
  <c r="AV984" i="11"/>
  <c r="AV983" i="11"/>
  <c r="AV982" i="11"/>
  <c r="AV981" i="11"/>
  <c r="AV980" i="11"/>
  <c r="AV979" i="11"/>
  <c r="AV978" i="11"/>
  <c r="AV977" i="11"/>
  <c r="AV976" i="11"/>
  <c r="AV975" i="11"/>
  <c r="AV974" i="11"/>
  <c r="AV973" i="11"/>
  <c r="AV972" i="11"/>
  <c r="AV971" i="11"/>
  <c r="AV970" i="11"/>
  <c r="AV969" i="11"/>
  <c r="AV968" i="11"/>
  <c r="AV967" i="11"/>
  <c r="AV966" i="11"/>
  <c r="AV965" i="11"/>
  <c r="AV964" i="11"/>
  <c r="AV963" i="11"/>
  <c r="AV962" i="11"/>
  <c r="AV961" i="11"/>
  <c r="AV960" i="11"/>
  <c r="AV959" i="11"/>
  <c r="AV958" i="11"/>
  <c r="AV957" i="11"/>
  <c r="AV956" i="11"/>
  <c r="AV955" i="11"/>
  <c r="AV954" i="11"/>
  <c r="AV953" i="11"/>
  <c r="AV952" i="11"/>
  <c r="AV951" i="11"/>
  <c r="AV950" i="11"/>
  <c r="AV949" i="11"/>
  <c r="AV948" i="11"/>
  <c r="AV947" i="11"/>
  <c r="AV946" i="11"/>
  <c r="AV945" i="11"/>
  <c r="AV944" i="11"/>
  <c r="AV943" i="11"/>
  <c r="AV942" i="11"/>
  <c r="AV941" i="11"/>
  <c r="AV940" i="11"/>
  <c r="AV939" i="11"/>
  <c r="AV938" i="11"/>
  <c r="AV937" i="11"/>
  <c r="AV936" i="11"/>
  <c r="AV935" i="11"/>
  <c r="AV934" i="11"/>
  <c r="AV933" i="11"/>
  <c r="AV932" i="11"/>
  <c r="AV931" i="11"/>
  <c r="AV930" i="11"/>
  <c r="AV929" i="11"/>
  <c r="AV928" i="11"/>
  <c r="AV927" i="11"/>
  <c r="AV926" i="11"/>
  <c r="AV925" i="11"/>
  <c r="AV924" i="11"/>
  <c r="AV923" i="11"/>
  <c r="AV922" i="11"/>
  <c r="AV921" i="11"/>
  <c r="AV920" i="11"/>
  <c r="AV919" i="11"/>
  <c r="AV918" i="11"/>
  <c r="AV917" i="11"/>
  <c r="AV916" i="11"/>
  <c r="AV915" i="11"/>
  <c r="AV914" i="11"/>
  <c r="AV913" i="11"/>
  <c r="AV912" i="11"/>
  <c r="AV911" i="11"/>
  <c r="AV910" i="11"/>
  <c r="AV909" i="11"/>
  <c r="AV908" i="11"/>
  <c r="AV907" i="11"/>
  <c r="AV906" i="11"/>
  <c r="AV905" i="11"/>
  <c r="AV904" i="11"/>
  <c r="AV903" i="11"/>
  <c r="AV902" i="11"/>
  <c r="AV901" i="11"/>
  <c r="AV900" i="11"/>
  <c r="AV899" i="11"/>
  <c r="AV898" i="11"/>
  <c r="AV897" i="11"/>
  <c r="AV896" i="11"/>
  <c r="AV895" i="11"/>
  <c r="AV894" i="11"/>
  <c r="AV893" i="11"/>
  <c r="AV892" i="11"/>
  <c r="AV891" i="11"/>
  <c r="AV890" i="11"/>
  <c r="AV889" i="11"/>
  <c r="AV888" i="11"/>
  <c r="AV887" i="11"/>
  <c r="AV886" i="11"/>
  <c r="AV885" i="11"/>
  <c r="AV884" i="11"/>
  <c r="AV883" i="11"/>
  <c r="AV882" i="11"/>
  <c r="AV881" i="11"/>
  <c r="AV880" i="11"/>
  <c r="AV879" i="11"/>
  <c r="AV878" i="11"/>
  <c r="AV877" i="11"/>
  <c r="AV876" i="11"/>
  <c r="AV875" i="11"/>
  <c r="AV874" i="11"/>
  <c r="AV873" i="11"/>
  <c r="AV872" i="11"/>
  <c r="AV871" i="11"/>
  <c r="AV870" i="11"/>
  <c r="AV869" i="11"/>
  <c r="AV868" i="11"/>
  <c r="AV867" i="11"/>
  <c r="AV866" i="11"/>
  <c r="AV865" i="11"/>
  <c r="AV864" i="11"/>
  <c r="AV863" i="11"/>
  <c r="AV862" i="11"/>
  <c r="AV861" i="11"/>
  <c r="AV860" i="11"/>
  <c r="AV859" i="11"/>
  <c r="AV858" i="11"/>
  <c r="AV857" i="11"/>
  <c r="AV856" i="11"/>
  <c r="AV855" i="11"/>
  <c r="AV854" i="11"/>
  <c r="AV853" i="11"/>
  <c r="AV852" i="11"/>
  <c r="AV851" i="11"/>
  <c r="AV850" i="11"/>
  <c r="AV849" i="11"/>
  <c r="AV848" i="11"/>
  <c r="AV847" i="11"/>
  <c r="AV846" i="11"/>
  <c r="AV845" i="11"/>
  <c r="AV844" i="11"/>
  <c r="AV843" i="11"/>
  <c r="AV842" i="11"/>
  <c r="AV841" i="11"/>
  <c r="AV840" i="11"/>
  <c r="AV839" i="11"/>
  <c r="AV838" i="11"/>
  <c r="AV837" i="11"/>
  <c r="AV836" i="11"/>
  <c r="AV835" i="11"/>
  <c r="AV834" i="11"/>
  <c r="AV833" i="11"/>
  <c r="AV832" i="11"/>
  <c r="AV831" i="11"/>
  <c r="AV830" i="11"/>
  <c r="AV829" i="11"/>
  <c r="AV828" i="11"/>
  <c r="AV827" i="11"/>
  <c r="AV826" i="11"/>
  <c r="AV825" i="11"/>
  <c r="AV824" i="11"/>
  <c r="AV823" i="11"/>
  <c r="AV822" i="11"/>
  <c r="AV821" i="11"/>
  <c r="AV820" i="11"/>
  <c r="AV819" i="11"/>
  <c r="AV818" i="11"/>
  <c r="AV817" i="11"/>
  <c r="AV816" i="11"/>
  <c r="AV815" i="11"/>
  <c r="AV814" i="11"/>
  <c r="AV813" i="11"/>
  <c r="AV812" i="11"/>
  <c r="AV811" i="11"/>
  <c r="AV810" i="11"/>
  <c r="AV809" i="11"/>
  <c r="AV808" i="11"/>
  <c r="AV807" i="11"/>
  <c r="AV806" i="11"/>
  <c r="AV805" i="11"/>
  <c r="AV804" i="11"/>
  <c r="AV803" i="11"/>
  <c r="AV802" i="11"/>
  <c r="AV801" i="11"/>
  <c r="AV800" i="11"/>
  <c r="AV799" i="11"/>
  <c r="AV798" i="11"/>
  <c r="AV797" i="11"/>
  <c r="AV796" i="11"/>
  <c r="AV795" i="11"/>
  <c r="AV794" i="11"/>
  <c r="AV793" i="11"/>
  <c r="AV792" i="11"/>
  <c r="AV791" i="11"/>
  <c r="AV790" i="11"/>
  <c r="AV789" i="11"/>
  <c r="AV788" i="11"/>
  <c r="AV787" i="11"/>
  <c r="AV786" i="11"/>
  <c r="AV785" i="11"/>
  <c r="AV784" i="11"/>
  <c r="AV783" i="11"/>
  <c r="AV782" i="11"/>
  <c r="AV781" i="11"/>
  <c r="AV780" i="11"/>
  <c r="AV779" i="11"/>
  <c r="AV778" i="11"/>
  <c r="AV777" i="11"/>
  <c r="AV776" i="11"/>
  <c r="AV775" i="11"/>
  <c r="AV774" i="11"/>
  <c r="AV773" i="11"/>
  <c r="AV772" i="11"/>
  <c r="AV771" i="11"/>
  <c r="AV770" i="11"/>
  <c r="AV769" i="11"/>
  <c r="AV768" i="11"/>
  <c r="AV767" i="11"/>
  <c r="AV766" i="11"/>
  <c r="AV765" i="11"/>
  <c r="AV764" i="11"/>
  <c r="AV763" i="11"/>
  <c r="AV762" i="11"/>
  <c r="AV761" i="11"/>
  <c r="AV760" i="11"/>
  <c r="AV759" i="11"/>
  <c r="AV758" i="11"/>
  <c r="AV757" i="11"/>
  <c r="AV756" i="11"/>
  <c r="AV755" i="11"/>
  <c r="AV754" i="11"/>
  <c r="AV753" i="11"/>
  <c r="AV752" i="11"/>
  <c r="AV751" i="11"/>
  <c r="AV750" i="11"/>
  <c r="AV749" i="11"/>
  <c r="AV748" i="11"/>
  <c r="AV747" i="11"/>
  <c r="AV746" i="11"/>
  <c r="AV745" i="11"/>
  <c r="AV744" i="11"/>
  <c r="AV743" i="11"/>
  <c r="AV742" i="11"/>
  <c r="AV741" i="11"/>
  <c r="AV740" i="11"/>
  <c r="AV739" i="11"/>
  <c r="AV738" i="11"/>
  <c r="AV737" i="11"/>
  <c r="AV736" i="11"/>
  <c r="AV735" i="11"/>
  <c r="AV734" i="11"/>
  <c r="AV733" i="11"/>
  <c r="AV732" i="11"/>
  <c r="AV731" i="11"/>
  <c r="AV730" i="11"/>
  <c r="AV729" i="11"/>
  <c r="AV728" i="11"/>
  <c r="AV727" i="11"/>
  <c r="AV726" i="11"/>
  <c r="AV725" i="11"/>
  <c r="AV724" i="11"/>
  <c r="AV723" i="11"/>
  <c r="AV722" i="11"/>
  <c r="AV721" i="11"/>
  <c r="AV720" i="11"/>
  <c r="AV719" i="11"/>
  <c r="AV718" i="11"/>
  <c r="AV717" i="11"/>
  <c r="AV716" i="11"/>
  <c r="AV715" i="11"/>
  <c r="AV714" i="11"/>
  <c r="AV713" i="11"/>
  <c r="AV712" i="11"/>
  <c r="AV711" i="11"/>
  <c r="AV710" i="11"/>
  <c r="AV709" i="11"/>
  <c r="AV708" i="11"/>
  <c r="AV707" i="11"/>
  <c r="AV706" i="11"/>
  <c r="AV705" i="11"/>
  <c r="AV704" i="11"/>
  <c r="AV703" i="11"/>
  <c r="AV702" i="11"/>
  <c r="AV701" i="11"/>
  <c r="AV700" i="11"/>
  <c r="AV699" i="11"/>
  <c r="AV698" i="11"/>
  <c r="AV697" i="11"/>
  <c r="AV696" i="11"/>
  <c r="AV695" i="11"/>
  <c r="AV694" i="11"/>
  <c r="AV693" i="11"/>
  <c r="AV692" i="11"/>
  <c r="AV691" i="11"/>
  <c r="AV690" i="11"/>
  <c r="AV689" i="11"/>
  <c r="AV688" i="11"/>
  <c r="AV687" i="11"/>
  <c r="AV686" i="11"/>
  <c r="AV685" i="11"/>
  <c r="AV684" i="11"/>
  <c r="AV683" i="11"/>
  <c r="AV682" i="11"/>
  <c r="AV681" i="11"/>
  <c r="AV680" i="11"/>
  <c r="AV679" i="11"/>
  <c r="AV678" i="11"/>
  <c r="AV677" i="11"/>
  <c r="AV676" i="11"/>
  <c r="AV675" i="11"/>
  <c r="AV674" i="11"/>
  <c r="AV673" i="11"/>
  <c r="AV672" i="11"/>
  <c r="AV671" i="11"/>
  <c r="AV670" i="11"/>
  <c r="AV669" i="11"/>
  <c r="AV668" i="11"/>
  <c r="AV667" i="11"/>
  <c r="AV666" i="11"/>
  <c r="AV665" i="11"/>
  <c r="AV664" i="11"/>
  <c r="AV663" i="11"/>
  <c r="AV662" i="11"/>
  <c r="AV661" i="11"/>
  <c r="AV660" i="11"/>
  <c r="AV659" i="11"/>
  <c r="AV658" i="11"/>
  <c r="AV657" i="11"/>
  <c r="AV656" i="11"/>
  <c r="AV655" i="11"/>
  <c r="AV654" i="11"/>
  <c r="AV653" i="11"/>
  <c r="AV652" i="11"/>
  <c r="AV651" i="11"/>
  <c r="AV650" i="11"/>
  <c r="AV649" i="11"/>
  <c r="AV648" i="11"/>
  <c r="AV647" i="11"/>
  <c r="AV646" i="11"/>
  <c r="AV645" i="11"/>
  <c r="AV644" i="11"/>
  <c r="AV643" i="11"/>
  <c r="AV642" i="11"/>
  <c r="AV641" i="11"/>
  <c r="AV640" i="11"/>
  <c r="AV639" i="11"/>
  <c r="AV638" i="11"/>
  <c r="AV637" i="11"/>
  <c r="AV636" i="11"/>
  <c r="AV635" i="11"/>
  <c r="AV634" i="11"/>
  <c r="AV633" i="11"/>
  <c r="AV632" i="11"/>
  <c r="AV631" i="11"/>
  <c r="AV630" i="11"/>
  <c r="AV629" i="11"/>
  <c r="AV628" i="11"/>
  <c r="AV627" i="11"/>
  <c r="AV626" i="11"/>
  <c r="AV625" i="11"/>
  <c r="AV624" i="11"/>
  <c r="AV623" i="11"/>
  <c r="AV622" i="11"/>
  <c r="AV621" i="11"/>
  <c r="AV620" i="11"/>
  <c r="AV619" i="11"/>
  <c r="AV618" i="11"/>
  <c r="AV617" i="11"/>
  <c r="AV616" i="11"/>
  <c r="AV615" i="11"/>
  <c r="AV614" i="11"/>
  <c r="AV613" i="11"/>
  <c r="AV612" i="11"/>
  <c r="AV611" i="11"/>
  <c r="AV610" i="11"/>
  <c r="AV609" i="11"/>
  <c r="AV608" i="11"/>
  <c r="AV607" i="11"/>
  <c r="AV606" i="11"/>
  <c r="AV605" i="11"/>
  <c r="AV604" i="11"/>
  <c r="AV603" i="11"/>
  <c r="AV602" i="11"/>
  <c r="AV601" i="11"/>
  <c r="AV600" i="11"/>
  <c r="AV599" i="11"/>
  <c r="AV598" i="11"/>
  <c r="AV597" i="11"/>
  <c r="AV596" i="11"/>
  <c r="AV595" i="11"/>
  <c r="AV594" i="11"/>
  <c r="AV593" i="11"/>
  <c r="AV592" i="11"/>
  <c r="AV591" i="11"/>
  <c r="AV590" i="11"/>
  <c r="AV589" i="11"/>
  <c r="AV588" i="11"/>
  <c r="AV587" i="11"/>
  <c r="AV586" i="11"/>
  <c r="AV585" i="11"/>
  <c r="AV584" i="11"/>
  <c r="AV583" i="11"/>
  <c r="AV582" i="11"/>
  <c r="AV581" i="11"/>
  <c r="AV580" i="11"/>
  <c r="AV579" i="11"/>
  <c r="AV578" i="11"/>
  <c r="AV577" i="11"/>
  <c r="AV576" i="11"/>
  <c r="AV575" i="11"/>
  <c r="AV574" i="11"/>
  <c r="AV573" i="11"/>
  <c r="AV572" i="11"/>
  <c r="AV571" i="11"/>
  <c r="AV570" i="11"/>
  <c r="AV569" i="11"/>
  <c r="AV568" i="11"/>
  <c r="AV567" i="11"/>
  <c r="AV566" i="11"/>
  <c r="AV565" i="11"/>
  <c r="AV564" i="11"/>
  <c r="AV563" i="11"/>
  <c r="AV562" i="11"/>
  <c r="AV561" i="11"/>
  <c r="AV560" i="11"/>
  <c r="AV559" i="11"/>
  <c r="AV558" i="11"/>
  <c r="AV557" i="11"/>
  <c r="AV556" i="11"/>
  <c r="AV555" i="11"/>
  <c r="AV554" i="11"/>
  <c r="AV553" i="11"/>
  <c r="AV552" i="11"/>
  <c r="AV551" i="11"/>
  <c r="AV550" i="11"/>
  <c r="AV549" i="11"/>
  <c r="AV548" i="11"/>
  <c r="AV547" i="11"/>
  <c r="AV546" i="11"/>
  <c r="AV545" i="11"/>
  <c r="AV544" i="11"/>
  <c r="AV543" i="11"/>
  <c r="AV542" i="11"/>
  <c r="AV541" i="11"/>
  <c r="AV540" i="11"/>
  <c r="AV539" i="11"/>
  <c r="AV538" i="11"/>
  <c r="AV537" i="11"/>
  <c r="AV536" i="11"/>
  <c r="AV535" i="11"/>
  <c r="AV534" i="11"/>
  <c r="AV533" i="11"/>
  <c r="AV532" i="11"/>
  <c r="AV531" i="11"/>
  <c r="AV530" i="11"/>
  <c r="AV529" i="11"/>
  <c r="AV528" i="11"/>
  <c r="AV527" i="11"/>
  <c r="AV526" i="11"/>
  <c r="AV525" i="11"/>
  <c r="AV524" i="11"/>
  <c r="AV523" i="11"/>
  <c r="AV522" i="11"/>
  <c r="AV521" i="11"/>
  <c r="AV520" i="11"/>
  <c r="AV519" i="11"/>
  <c r="AV518" i="11"/>
  <c r="AV517" i="11"/>
  <c r="AV516" i="11"/>
  <c r="AV515" i="11"/>
  <c r="AV514" i="11"/>
  <c r="AV513" i="11"/>
  <c r="AV512" i="11"/>
  <c r="AV511" i="11"/>
  <c r="AV510" i="11"/>
  <c r="AV509" i="11"/>
  <c r="AV508" i="11"/>
  <c r="AV507" i="11"/>
  <c r="AV506" i="11"/>
  <c r="AV505" i="11"/>
  <c r="AV504" i="11"/>
  <c r="AV503" i="11"/>
  <c r="AV502" i="11"/>
  <c r="AV501" i="11"/>
  <c r="AV500" i="11"/>
  <c r="AV499" i="11"/>
  <c r="AV498" i="11"/>
  <c r="AV497" i="11"/>
  <c r="AV496" i="11"/>
  <c r="AV495" i="11"/>
  <c r="AV494" i="11"/>
  <c r="AV493" i="11"/>
  <c r="AV492" i="11"/>
  <c r="AV491" i="11"/>
  <c r="AV490" i="11"/>
  <c r="AV489" i="11"/>
  <c r="AV488" i="11"/>
  <c r="AV487" i="11"/>
  <c r="AV486" i="11"/>
  <c r="AV485" i="11"/>
  <c r="AV484" i="11"/>
  <c r="AV483" i="11"/>
  <c r="AV482" i="11"/>
  <c r="AV481" i="11"/>
  <c r="AV480" i="11"/>
  <c r="AV479" i="11"/>
  <c r="AV478" i="11"/>
  <c r="AV477" i="11"/>
  <c r="AV476" i="11"/>
  <c r="AV475" i="11"/>
  <c r="AV474" i="11"/>
  <c r="AV473" i="11"/>
  <c r="AV472" i="11"/>
  <c r="AV471" i="11"/>
  <c r="AV470" i="11"/>
  <c r="AV469" i="11"/>
  <c r="AV468" i="11"/>
  <c r="AV467" i="11"/>
  <c r="AV466" i="11"/>
  <c r="AV465" i="11"/>
  <c r="AV464" i="11"/>
  <c r="AV463" i="11"/>
  <c r="AV462" i="11"/>
  <c r="AV461" i="11"/>
  <c r="AV460" i="11"/>
  <c r="AV459" i="11"/>
  <c r="AV458" i="11"/>
  <c r="AV457" i="11"/>
  <c r="AV456" i="11"/>
  <c r="AV455" i="11"/>
  <c r="AV454" i="11"/>
  <c r="AV453" i="11"/>
  <c r="AV452" i="11"/>
  <c r="AV451" i="11"/>
  <c r="AV450" i="11"/>
  <c r="AV449" i="11"/>
  <c r="AV448" i="11"/>
  <c r="AV447" i="11"/>
  <c r="AV446" i="11"/>
  <c r="AV445" i="11"/>
  <c r="AV444" i="11"/>
  <c r="AV443" i="11"/>
  <c r="AV442" i="11"/>
  <c r="AV441" i="11"/>
  <c r="AV440" i="11"/>
  <c r="AV439" i="11"/>
  <c r="AV438" i="11"/>
  <c r="AV437" i="11"/>
  <c r="AV436" i="11"/>
  <c r="AV435" i="11"/>
  <c r="AV434" i="11"/>
  <c r="AV433" i="11"/>
  <c r="AV432" i="11"/>
  <c r="AV431" i="11"/>
  <c r="AV430" i="11"/>
  <c r="AV429" i="11"/>
  <c r="AV428" i="11"/>
  <c r="AV427" i="11"/>
  <c r="AV426" i="11"/>
  <c r="AV425" i="11"/>
  <c r="AV424" i="11"/>
  <c r="AV423" i="11"/>
  <c r="AV422" i="11"/>
  <c r="AV421" i="11"/>
  <c r="AV420" i="11"/>
  <c r="AV419" i="11"/>
  <c r="AV418" i="11"/>
  <c r="AV417" i="11"/>
  <c r="AV416" i="11"/>
  <c r="AV415" i="11"/>
  <c r="AV414" i="11"/>
  <c r="AV413" i="11"/>
  <c r="AV412" i="11"/>
  <c r="AV411" i="11"/>
  <c r="AV410" i="11"/>
  <c r="AV409" i="11"/>
  <c r="AV408" i="11"/>
  <c r="AV407" i="11"/>
  <c r="AV406" i="11"/>
  <c r="AV405" i="11"/>
  <c r="AV404" i="11"/>
  <c r="AV403" i="11"/>
  <c r="AV402" i="11"/>
  <c r="AV401" i="11"/>
  <c r="AV400" i="11"/>
  <c r="AV399" i="11"/>
  <c r="AV398" i="11"/>
  <c r="AV397" i="11"/>
  <c r="AV396" i="11"/>
  <c r="AV395" i="11"/>
  <c r="AV394" i="11"/>
  <c r="AV393" i="11"/>
  <c r="AV392" i="11"/>
  <c r="AV391" i="11"/>
  <c r="AV390" i="11"/>
  <c r="AV389" i="11"/>
  <c r="L389" i="11"/>
  <c r="L390" i="11" s="1"/>
  <c r="L391" i="11" s="1"/>
  <c r="L392" i="11" s="1"/>
  <c r="L393" i="11" s="1"/>
  <c r="L394" i="11" s="1"/>
  <c r="L395" i="11" s="1"/>
  <c r="L396" i="11" s="1"/>
  <c r="L397" i="11" s="1"/>
  <c r="L398" i="11" s="1"/>
  <c r="L399" i="11" s="1"/>
  <c r="L400" i="11" s="1"/>
  <c r="L401" i="11" s="1"/>
  <c r="L402" i="11" s="1"/>
  <c r="L403" i="11" s="1"/>
  <c r="L404" i="11" s="1"/>
  <c r="L405" i="11" s="1"/>
  <c r="L406" i="11" s="1"/>
  <c r="L407" i="11" s="1"/>
  <c r="L408" i="11" s="1"/>
  <c r="L409" i="11" s="1"/>
  <c r="L410" i="11" s="1"/>
  <c r="L411" i="11" s="1"/>
  <c r="L412" i="11" s="1"/>
  <c r="L413" i="11" s="1"/>
  <c r="L414" i="11" s="1"/>
  <c r="L415" i="11" s="1"/>
  <c r="L416" i="11" s="1"/>
  <c r="L417" i="11" s="1"/>
  <c r="L418" i="11" s="1"/>
  <c r="L419" i="11" s="1"/>
  <c r="L420" i="11" s="1"/>
  <c r="L421" i="11" s="1"/>
  <c r="L422" i="11" s="1"/>
  <c r="L423" i="11" s="1"/>
  <c r="L424" i="11" s="1"/>
  <c r="L425" i="11" s="1"/>
  <c r="L426" i="11" s="1"/>
  <c r="L427" i="11" s="1"/>
  <c r="L428" i="11" s="1"/>
  <c r="L429" i="11" s="1"/>
  <c r="L430" i="11" s="1"/>
  <c r="L431" i="11" s="1"/>
  <c r="L432" i="11" s="1"/>
  <c r="L433" i="11" s="1"/>
  <c r="L434" i="11" s="1"/>
  <c r="L435" i="11" s="1"/>
  <c r="L436" i="11" s="1"/>
  <c r="L437" i="11" s="1"/>
  <c r="L438" i="11" s="1"/>
  <c r="L439" i="11" s="1"/>
  <c r="L440" i="11" s="1"/>
  <c r="L441" i="11" s="1"/>
  <c r="L442" i="11" s="1"/>
  <c r="L443" i="11" s="1"/>
  <c r="L444" i="11" s="1"/>
  <c r="L445" i="11" s="1"/>
  <c r="L446" i="11" s="1"/>
  <c r="L447" i="11" s="1"/>
  <c r="L448" i="11" s="1"/>
  <c r="L449" i="11" s="1"/>
  <c r="L450" i="11" s="1"/>
  <c r="L451" i="11" s="1"/>
  <c r="L452" i="11" s="1"/>
  <c r="L453" i="11" s="1"/>
  <c r="L454" i="11" s="1"/>
  <c r="L455" i="11" s="1"/>
  <c r="L456" i="11" s="1"/>
  <c r="L457" i="11" s="1"/>
  <c r="L458" i="11" s="1"/>
  <c r="L459" i="11" s="1"/>
  <c r="L460" i="11" s="1"/>
  <c r="L461" i="11" s="1"/>
  <c r="L462" i="11" s="1"/>
  <c r="L463" i="11" s="1"/>
  <c r="L464" i="11" s="1"/>
  <c r="L465" i="11" s="1"/>
  <c r="L466" i="11" s="1"/>
  <c r="L467" i="11" s="1"/>
  <c r="L468" i="11" s="1"/>
  <c r="L469" i="11" s="1"/>
  <c r="L470" i="11" s="1"/>
  <c r="L471" i="11" s="1"/>
  <c r="L472" i="11" s="1"/>
  <c r="L473" i="11" s="1"/>
  <c r="L474" i="11" s="1"/>
  <c r="L475" i="11" s="1"/>
  <c r="L476" i="11" s="1"/>
  <c r="L477" i="11" s="1"/>
  <c r="L478" i="11" s="1"/>
  <c r="L479" i="11" s="1"/>
  <c r="L480" i="11" s="1"/>
  <c r="L481" i="11" s="1"/>
  <c r="L482" i="11" s="1"/>
  <c r="L483" i="11" s="1"/>
  <c r="L484" i="11" s="1"/>
  <c r="L485" i="11" s="1"/>
  <c r="L486" i="11" s="1"/>
  <c r="L487" i="11" s="1"/>
  <c r="L488" i="11" s="1"/>
  <c r="L489" i="11" s="1"/>
  <c r="L490" i="11" s="1"/>
  <c r="L491" i="11" s="1"/>
  <c r="L492" i="11" s="1"/>
  <c r="L493" i="11" s="1"/>
  <c r="L494" i="11" s="1"/>
  <c r="L495" i="11" s="1"/>
  <c r="L496" i="11" s="1"/>
  <c r="L497" i="11" s="1"/>
  <c r="L498" i="11" s="1"/>
  <c r="L499" i="11" s="1"/>
  <c r="L500" i="11" s="1"/>
  <c r="L501" i="11" s="1"/>
  <c r="L502" i="11" s="1"/>
  <c r="L503" i="11" s="1"/>
  <c r="L504" i="11" s="1"/>
  <c r="L505" i="11" s="1"/>
  <c r="L506" i="11" s="1"/>
  <c r="L507" i="11" s="1"/>
  <c r="L508" i="11" s="1"/>
  <c r="L509" i="11" s="1"/>
  <c r="L510" i="11" s="1"/>
  <c r="L511" i="11" s="1"/>
  <c r="L512" i="11" s="1"/>
  <c r="L513" i="11" s="1"/>
  <c r="L514" i="11" s="1"/>
  <c r="L515" i="11" s="1"/>
  <c r="L516" i="11" s="1"/>
  <c r="L517" i="11" s="1"/>
  <c r="L518" i="11" s="1"/>
  <c r="L519" i="11" s="1"/>
  <c r="L520" i="11" s="1"/>
  <c r="L521" i="11" s="1"/>
  <c r="L522" i="11" s="1"/>
  <c r="L523" i="11" s="1"/>
  <c r="L524" i="11" s="1"/>
  <c r="L525" i="11" s="1"/>
  <c r="L526" i="11" s="1"/>
  <c r="L527" i="11" s="1"/>
  <c r="L528" i="11" s="1"/>
  <c r="L529" i="11" s="1"/>
  <c r="L530" i="11" s="1"/>
  <c r="L531" i="11" s="1"/>
  <c r="L532" i="11" s="1"/>
  <c r="L533" i="11" s="1"/>
  <c r="L534" i="11" s="1"/>
  <c r="L535" i="11" s="1"/>
  <c r="L536" i="11" s="1"/>
  <c r="L537" i="11" s="1"/>
  <c r="L538" i="11" s="1"/>
  <c r="L539" i="11" s="1"/>
  <c r="L540" i="11" s="1"/>
  <c r="L541" i="11" s="1"/>
  <c r="L542" i="11" s="1"/>
  <c r="L543" i="11" s="1"/>
  <c r="L544" i="11" s="1"/>
  <c r="L545" i="11" s="1"/>
  <c r="L546" i="11" s="1"/>
  <c r="L547" i="11" s="1"/>
  <c r="L548" i="11" s="1"/>
  <c r="L549" i="11" s="1"/>
  <c r="L550" i="11" s="1"/>
  <c r="L551" i="11" s="1"/>
  <c r="L552" i="11" s="1"/>
  <c r="L553" i="11" s="1"/>
  <c r="L554" i="11" s="1"/>
  <c r="L555" i="11" s="1"/>
  <c r="L556" i="11" s="1"/>
  <c r="L557" i="11" s="1"/>
  <c r="L558" i="11" s="1"/>
  <c r="L559" i="11" s="1"/>
  <c r="L560" i="11" s="1"/>
  <c r="L561" i="11" s="1"/>
  <c r="L562" i="11" s="1"/>
  <c r="L563" i="11" s="1"/>
  <c r="L564" i="11" s="1"/>
  <c r="L565" i="11" s="1"/>
  <c r="L566" i="11" s="1"/>
  <c r="L567" i="11" s="1"/>
  <c r="L568" i="11" s="1"/>
  <c r="L569" i="11" s="1"/>
  <c r="L570" i="11" s="1"/>
  <c r="L571" i="11" s="1"/>
  <c r="L572" i="11" s="1"/>
  <c r="L573" i="11" s="1"/>
  <c r="L574" i="11" s="1"/>
  <c r="L575" i="11" s="1"/>
  <c r="L576" i="11" s="1"/>
  <c r="L577" i="11" s="1"/>
  <c r="L578" i="11" s="1"/>
  <c r="L579" i="11" s="1"/>
  <c r="L580" i="11" s="1"/>
  <c r="L581" i="11" s="1"/>
  <c r="L582" i="11" s="1"/>
  <c r="L583" i="11" s="1"/>
  <c r="L584" i="11" s="1"/>
  <c r="L585" i="11" s="1"/>
  <c r="L586" i="11" s="1"/>
  <c r="L587" i="11" s="1"/>
  <c r="L588" i="11" s="1"/>
  <c r="L589" i="11" s="1"/>
  <c r="L590" i="11" s="1"/>
  <c r="L591" i="11" s="1"/>
  <c r="L592" i="11" s="1"/>
  <c r="L593" i="11" s="1"/>
  <c r="L594" i="11" s="1"/>
  <c r="L595" i="11" s="1"/>
  <c r="L596" i="11" s="1"/>
  <c r="L597" i="11" s="1"/>
  <c r="L598" i="11" s="1"/>
  <c r="L599" i="11" s="1"/>
  <c r="L600" i="11" s="1"/>
  <c r="L601" i="11" s="1"/>
  <c r="L602" i="11" s="1"/>
  <c r="L603" i="11" s="1"/>
  <c r="L604" i="11" s="1"/>
  <c r="L605" i="11" s="1"/>
  <c r="L606" i="11" s="1"/>
  <c r="L607" i="11" s="1"/>
  <c r="L608" i="11" s="1"/>
  <c r="L609" i="11" s="1"/>
  <c r="L610" i="11" s="1"/>
  <c r="L611" i="11" s="1"/>
  <c r="L612" i="11" s="1"/>
  <c r="L613" i="11" s="1"/>
  <c r="L614" i="11" s="1"/>
  <c r="L615" i="11" s="1"/>
  <c r="L616" i="11" s="1"/>
  <c r="L617" i="11" s="1"/>
  <c r="L618" i="11" s="1"/>
  <c r="L619" i="11" s="1"/>
  <c r="L620" i="11" s="1"/>
  <c r="L621" i="11" s="1"/>
  <c r="L622" i="11" s="1"/>
  <c r="L623" i="11" s="1"/>
  <c r="L624" i="11" s="1"/>
  <c r="L625" i="11" s="1"/>
  <c r="L626" i="11" s="1"/>
  <c r="L627" i="11" s="1"/>
  <c r="L628" i="11" s="1"/>
  <c r="L629" i="11" s="1"/>
  <c r="L630" i="11" s="1"/>
  <c r="L631" i="11" s="1"/>
  <c r="L632" i="11" s="1"/>
  <c r="L633" i="11" s="1"/>
  <c r="L634" i="11" s="1"/>
  <c r="L635" i="11" s="1"/>
  <c r="L636" i="11" s="1"/>
  <c r="L637" i="11" s="1"/>
  <c r="L638" i="11" s="1"/>
  <c r="L639" i="11" s="1"/>
  <c r="L640" i="11" s="1"/>
  <c r="L641" i="11" s="1"/>
  <c r="L642" i="11" s="1"/>
  <c r="L643" i="11" s="1"/>
  <c r="L644" i="11" s="1"/>
  <c r="L645" i="11" s="1"/>
  <c r="L646" i="11" s="1"/>
  <c r="L647" i="11" s="1"/>
  <c r="L648" i="11" s="1"/>
  <c r="L649" i="11" s="1"/>
  <c r="L650" i="11" s="1"/>
  <c r="L651" i="11" s="1"/>
  <c r="L652" i="11" s="1"/>
  <c r="L653" i="11" s="1"/>
  <c r="L654" i="11" s="1"/>
  <c r="L655" i="11" s="1"/>
  <c r="L656" i="11" s="1"/>
  <c r="L657" i="11" s="1"/>
  <c r="L658" i="11" s="1"/>
  <c r="L659" i="11" s="1"/>
  <c r="L660" i="11" s="1"/>
  <c r="L661" i="11" s="1"/>
  <c r="L662" i="11" s="1"/>
  <c r="L663" i="11" s="1"/>
  <c r="L664" i="11" s="1"/>
  <c r="L665" i="11" s="1"/>
  <c r="L666" i="11" s="1"/>
  <c r="L667" i="11" s="1"/>
  <c r="L668" i="11" s="1"/>
  <c r="L669" i="11" s="1"/>
  <c r="L670" i="11" s="1"/>
  <c r="L671" i="11" s="1"/>
  <c r="L672" i="11" s="1"/>
  <c r="L673" i="11" s="1"/>
  <c r="L674" i="11" s="1"/>
  <c r="L675" i="11" s="1"/>
  <c r="L676" i="11" s="1"/>
  <c r="L677" i="11" s="1"/>
  <c r="L678" i="11" s="1"/>
  <c r="L679" i="11" s="1"/>
  <c r="L680" i="11" s="1"/>
  <c r="L681" i="11" s="1"/>
  <c r="L682" i="11" s="1"/>
  <c r="L683" i="11" s="1"/>
  <c r="L684" i="11" s="1"/>
  <c r="L685" i="11" s="1"/>
  <c r="L686" i="11" s="1"/>
  <c r="L687" i="11" s="1"/>
  <c r="L688" i="11" s="1"/>
  <c r="L689" i="11" s="1"/>
  <c r="L690" i="11" s="1"/>
  <c r="L691" i="11" s="1"/>
  <c r="L692" i="11" s="1"/>
  <c r="L693" i="11" s="1"/>
  <c r="L694" i="11" s="1"/>
  <c r="L695" i="11" s="1"/>
  <c r="L696" i="11" s="1"/>
  <c r="L697" i="11" s="1"/>
  <c r="L698" i="11" s="1"/>
  <c r="L699" i="11" s="1"/>
  <c r="L700" i="11" s="1"/>
  <c r="L701" i="11" s="1"/>
  <c r="L702" i="11" s="1"/>
  <c r="L703" i="11" s="1"/>
  <c r="L704" i="11" s="1"/>
  <c r="L705" i="11" s="1"/>
  <c r="L706" i="11" s="1"/>
  <c r="L707" i="11" s="1"/>
  <c r="L708" i="11" s="1"/>
  <c r="L709" i="11" s="1"/>
  <c r="L710" i="11" s="1"/>
  <c r="L711" i="11" s="1"/>
  <c r="L712" i="11" s="1"/>
  <c r="L713" i="11" s="1"/>
  <c r="L714" i="11" s="1"/>
  <c r="L715" i="11" s="1"/>
  <c r="L716" i="11" s="1"/>
  <c r="L717" i="11" s="1"/>
  <c r="L718" i="11" s="1"/>
  <c r="L719" i="11" s="1"/>
  <c r="L720" i="11" s="1"/>
  <c r="L721" i="11" s="1"/>
  <c r="L722" i="11" s="1"/>
  <c r="L723" i="11" s="1"/>
  <c r="L724" i="11" s="1"/>
  <c r="L725" i="11" s="1"/>
  <c r="L726" i="11" s="1"/>
  <c r="L727" i="11" s="1"/>
  <c r="L728" i="11" s="1"/>
  <c r="L729" i="11" s="1"/>
  <c r="L730" i="11" s="1"/>
  <c r="L731" i="11" s="1"/>
  <c r="L732" i="11" s="1"/>
  <c r="L733" i="11" s="1"/>
  <c r="L734" i="11" s="1"/>
  <c r="L735" i="11" s="1"/>
  <c r="L736" i="11" s="1"/>
  <c r="L737" i="11" s="1"/>
  <c r="L738" i="11" s="1"/>
  <c r="L739" i="11" s="1"/>
  <c r="L740" i="11" s="1"/>
  <c r="L741" i="11" s="1"/>
  <c r="L742" i="11" s="1"/>
  <c r="L743" i="11" s="1"/>
  <c r="L744" i="11" s="1"/>
  <c r="L745" i="11" s="1"/>
  <c r="L746" i="11" s="1"/>
  <c r="L747" i="11" s="1"/>
  <c r="L748" i="11" s="1"/>
  <c r="L749" i="11" s="1"/>
  <c r="L750" i="11" s="1"/>
  <c r="L751" i="11" s="1"/>
  <c r="L752" i="11" s="1"/>
  <c r="L753" i="11" s="1"/>
  <c r="L754" i="11" s="1"/>
  <c r="L755" i="11" s="1"/>
  <c r="L756" i="11" s="1"/>
  <c r="L757" i="11" s="1"/>
  <c r="L758" i="11" s="1"/>
  <c r="L759" i="11" s="1"/>
  <c r="L760" i="11" s="1"/>
  <c r="L761" i="11" s="1"/>
  <c r="L762" i="11" s="1"/>
  <c r="L763" i="11" s="1"/>
  <c r="L764" i="11" s="1"/>
  <c r="L765" i="11" s="1"/>
  <c r="L766" i="11" s="1"/>
  <c r="L767" i="11" s="1"/>
  <c r="L768" i="11" s="1"/>
  <c r="L769" i="11" s="1"/>
  <c r="L770" i="11" s="1"/>
  <c r="L771" i="11" s="1"/>
  <c r="L772" i="11" s="1"/>
  <c r="L773" i="11" s="1"/>
  <c r="L774" i="11" s="1"/>
  <c r="L775" i="11" s="1"/>
  <c r="L776" i="11" s="1"/>
  <c r="L777" i="11" s="1"/>
  <c r="L778" i="11" s="1"/>
  <c r="L779" i="11" s="1"/>
  <c r="L780" i="11" s="1"/>
  <c r="L781" i="11" s="1"/>
  <c r="L782" i="11" s="1"/>
  <c r="L783" i="11" s="1"/>
  <c r="L784" i="11" s="1"/>
  <c r="L785" i="11" s="1"/>
  <c r="L786" i="11" s="1"/>
  <c r="L787" i="11" s="1"/>
  <c r="L788" i="11" s="1"/>
  <c r="L789" i="11" s="1"/>
  <c r="L790" i="11" s="1"/>
  <c r="L791" i="11" s="1"/>
  <c r="L792" i="11" s="1"/>
  <c r="L793" i="11" s="1"/>
  <c r="L794" i="11" s="1"/>
  <c r="L795" i="11" s="1"/>
  <c r="L796" i="11" s="1"/>
  <c r="L797" i="11" s="1"/>
  <c r="L798" i="11" s="1"/>
  <c r="L799" i="11" s="1"/>
  <c r="L800" i="11" s="1"/>
  <c r="L801" i="11" s="1"/>
  <c r="L802" i="11" s="1"/>
  <c r="L803" i="11" s="1"/>
  <c r="L804" i="11" s="1"/>
  <c r="L805" i="11" s="1"/>
  <c r="L806" i="11" s="1"/>
  <c r="L807" i="11" s="1"/>
  <c r="L808" i="11" s="1"/>
  <c r="L809" i="11" s="1"/>
  <c r="L810" i="11" s="1"/>
  <c r="L811" i="11" s="1"/>
  <c r="L812" i="11" s="1"/>
  <c r="L813" i="11" s="1"/>
  <c r="L814" i="11" s="1"/>
  <c r="L815" i="11" s="1"/>
  <c r="L816" i="11" s="1"/>
  <c r="L817" i="11" s="1"/>
  <c r="L818" i="11" s="1"/>
  <c r="L819" i="11" s="1"/>
  <c r="L820" i="11" s="1"/>
  <c r="L821" i="11" s="1"/>
  <c r="L822" i="11" s="1"/>
  <c r="L823" i="11" s="1"/>
  <c r="L824" i="11" s="1"/>
  <c r="L825" i="11" s="1"/>
  <c r="L826" i="11" s="1"/>
  <c r="L827" i="11" s="1"/>
  <c r="L828" i="11" s="1"/>
  <c r="L829" i="11" s="1"/>
  <c r="L830" i="11" s="1"/>
  <c r="L831" i="11" s="1"/>
  <c r="L832" i="11" s="1"/>
  <c r="L833" i="11" s="1"/>
  <c r="L834" i="11" s="1"/>
  <c r="L835" i="11" s="1"/>
  <c r="L836" i="11" s="1"/>
  <c r="L837" i="11" s="1"/>
  <c r="L838" i="11" s="1"/>
  <c r="L839" i="11" s="1"/>
  <c r="L840" i="11" s="1"/>
  <c r="L841" i="11" s="1"/>
  <c r="L842" i="11" s="1"/>
  <c r="L843" i="11" s="1"/>
  <c r="L844" i="11" s="1"/>
  <c r="L845" i="11" s="1"/>
  <c r="L846" i="11" s="1"/>
  <c r="L847" i="11" s="1"/>
  <c r="L848" i="11" s="1"/>
  <c r="L849" i="11" s="1"/>
  <c r="L850" i="11" s="1"/>
  <c r="L851" i="11" s="1"/>
  <c r="L852" i="11" s="1"/>
  <c r="L853" i="11" s="1"/>
  <c r="L854" i="11" s="1"/>
  <c r="L855" i="11" s="1"/>
  <c r="L856" i="11" s="1"/>
  <c r="L857" i="11" s="1"/>
  <c r="L858" i="11" s="1"/>
  <c r="L859" i="11" s="1"/>
  <c r="L860" i="11" s="1"/>
  <c r="L861" i="11" s="1"/>
  <c r="L862" i="11" s="1"/>
  <c r="L863" i="11" s="1"/>
  <c r="L864" i="11" s="1"/>
  <c r="L865" i="11" s="1"/>
  <c r="L866" i="11" s="1"/>
  <c r="L867" i="11" s="1"/>
  <c r="L868" i="11" s="1"/>
  <c r="L869" i="11" s="1"/>
  <c r="L870" i="11" s="1"/>
  <c r="L871" i="11" s="1"/>
  <c r="L872" i="11" s="1"/>
  <c r="L873" i="11" s="1"/>
  <c r="L874" i="11" s="1"/>
  <c r="L875" i="11" s="1"/>
  <c r="L876" i="11" s="1"/>
  <c r="L877" i="11" s="1"/>
  <c r="L878" i="11" s="1"/>
  <c r="L879" i="11" s="1"/>
  <c r="L880" i="11" s="1"/>
  <c r="L881" i="11" s="1"/>
  <c r="L882" i="11" s="1"/>
  <c r="L883" i="11" s="1"/>
  <c r="L884" i="11" s="1"/>
  <c r="L885" i="11" s="1"/>
  <c r="L886" i="11" s="1"/>
  <c r="L887" i="11" s="1"/>
  <c r="L888" i="11" s="1"/>
  <c r="L889" i="11" s="1"/>
  <c r="L890" i="11" s="1"/>
  <c r="L891" i="11" s="1"/>
  <c r="L892" i="11" s="1"/>
  <c r="L893" i="11" s="1"/>
  <c r="L894" i="11" s="1"/>
  <c r="L895" i="11" s="1"/>
  <c r="L896" i="11" s="1"/>
  <c r="L897" i="11" s="1"/>
  <c r="L898" i="11" s="1"/>
  <c r="L899" i="11" s="1"/>
  <c r="L900" i="11" s="1"/>
  <c r="L901" i="11" s="1"/>
  <c r="L902" i="11" s="1"/>
  <c r="L903" i="11" s="1"/>
  <c r="L904" i="11" s="1"/>
  <c r="L905" i="11" s="1"/>
  <c r="L906" i="11" s="1"/>
  <c r="L907" i="11" s="1"/>
  <c r="L908" i="11" s="1"/>
  <c r="L909" i="11" s="1"/>
  <c r="L910" i="11" s="1"/>
  <c r="L911" i="11" s="1"/>
  <c r="L912" i="11" s="1"/>
  <c r="L913" i="11" s="1"/>
  <c r="L914" i="11" s="1"/>
  <c r="L915" i="11" s="1"/>
  <c r="L916" i="11" s="1"/>
  <c r="L917" i="11" s="1"/>
  <c r="L918" i="11" s="1"/>
  <c r="L919" i="11" s="1"/>
  <c r="L920" i="11" s="1"/>
  <c r="L921" i="11" s="1"/>
  <c r="L922" i="11" s="1"/>
  <c r="L923" i="11" s="1"/>
  <c r="L924" i="11" s="1"/>
  <c r="L925" i="11" s="1"/>
  <c r="L926" i="11" s="1"/>
  <c r="L927" i="11" s="1"/>
  <c r="L928" i="11" s="1"/>
  <c r="L929" i="11" s="1"/>
  <c r="L930" i="11" s="1"/>
  <c r="L931" i="11" s="1"/>
  <c r="L932" i="11" s="1"/>
  <c r="L933" i="11" s="1"/>
  <c r="L934" i="11" s="1"/>
  <c r="L935" i="11" s="1"/>
  <c r="L936" i="11" s="1"/>
  <c r="L937" i="11" s="1"/>
  <c r="L938" i="11" s="1"/>
  <c r="L939" i="11" s="1"/>
  <c r="L940" i="11" s="1"/>
  <c r="L941" i="11" s="1"/>
  <c r="L942" i="11" s="1"/>
  <c r="L943" i="11" s="1"/>
  <c r="L944" i="11" s="1"/>
  <c r="L945" i="11" s="1"/>
  <c r="L946" i="11" s="1"/>
  <c r="L947" i="11" s="1"/>
  <c r="L948" i="11" s="1"/>
  <c r="L949" i="11" s="1"/>
  <c r="L950" i="11" s="1"/>
  <c r="L951" i="11" s="1"/>
  <c r="L952" i="11" s="1"/>
  <c r="L953" i="11" s="1"/>
  <c r="L954" i="11" s="1"/>
  <c r="L955" i="11" s="1"/>
  <c r="L956" i="11" s="1"/>
  <c r="L957" i="11" s="1"/>
  <c r="L958" i="11" s="1"/>
  <c r="L959" i="11" s="1"/>
  <c r="L960" i="11" s="1"/>
  <c r="L961" i="11" s="1"/>
  <c r="L962" i="11" s="1"/>
  <c r="L963" i="11" s="1"/>
  <c r="L964" i="11" s="1"/>
  <c r="L965" i="11" s="1"/>
  <c r="L966" i="11" s="1"/>
  <c r="L967" i="11" s="1"/>
  <c r="L968" i="11" s="1"/>
  <c r="L969" i="11" s="1"/>
  <c r="L970" i="11" s="1"/>
  <c r="L971" i="11" s="1"/>
  <c r="L972" i="11" s="1"/>
  <c r="L973" i="11" s="1"/>
  <c r="L974" i="11" s="1"/>
  <c r="L975" i="11" s="1"/>
  <c r="L976" i="11" s="1"/>
  <c r="L977" i="11" s="1"/>
  <c r="L978" i="11" s="1"/>
  <c r="L979" i="11" s="1"/>
  <c r="L980" i="11" s="1"/>
  <c r="L981" i="11" s="1"/>
  <c r="L982" i="11" s="1"/>
  <c r="L983" i="11" s="1"/>
  <c r="L984" i="11" s="1"/>
  <c r="L985" i="11" s="1"/>
  <c r="L986" i="11" s="1"/>
  <c r="L987" i="11" s="1"/>
  <c r="L988" i="11" s="1"/>
  <c r="L989" i="11" s="1"/>
  <c r="L990" i="11" s="1"/>
  <c r="L991" i="11" s="1"/>
  <c r="L992" i="11" s="1"/>
  <c r="L993" i="11" s="1"/>
  <c r="L994" i="11" s="1"/>
  <c r="L995" i="11" s="1"/>
  <c r="L996" i="11" s="1"/>
  <c r="L997" i="11" s="1"/>
  <c r="L998" i="11" s="1"/>
  <c r="L999" i="11" s="1"/>
  <c r="L1000" i="11" s="1"/>
  <c r="L1001" i="11" s="1"/>
  <c r="L1002" i="11" s="1"/>
  <c r="L1003" i="11" s="1"/>
  <c r="L1004" i="11" s="1"/>
  <c r="L1005" i="11" s="1"/>
  <c r="L1006" i="11" s="1"/>
  <c r="L1007" i="11" s="1"/>
  <c r="L1008" i="11" s="1"/>
  <c r="L1009" i="11" s="1"/>
  <c r="L1010" i="11" s="1"/>
  <c r="L1011" i="11" s="1"/>
  <c r="L1012" i="11" s="1"/>
  <c r="L1013" i="11" s="1"/>
  <c r="L1014" i="11" s="1"/>
  <c r="L1015" i="11" s="1"/>
  <c r="L1016" i="11" s="1"/>
  <c r="L1017" i="11" s="1"/>
  <c r="L1018" i="11" s="1"/>
  <c r="L1019" i="11" s="1"/>
  <c r="L1020" i="11" s="1"/>
  <c r="L1021" i="11" s="1"/>
  <c r="L1022" i="11" s="1"/>
  <c r="L1023" i="11" s="1"/>
  <c r="L1024" i="11" s="1"/>
  <c r="L1025" i="11" s="1"/>
  <c r="L1026" i="11" s="1"/>
  <c r="L1027" i="11" s="1"/>
  <c r="L1028" i="11" s="1"/>
  <c r="L1029" i="11" s="1"/>
  <c r="L1030" i="11" s="1"/>
  <c r="L1031" i="11" s="1"/>
  <c r="L1032" i="11" s="1"/>
  <c r="L1033" i="11" s="1"/>
  <c r="L1034" i="11" s="1"/>
  <c r="L1035" i="11" s="1"/>
  <c r="L1036" i="11" s="1"/>
  <c r="L1037" i="11" s="1"/>
  <c r="L1038" i="11" s="1"/>
  <c r="L1039" i="11" s="1"/>
  <c r="L1040" i="11" s="1"/>
  <c r="L1041" i="11" s="1"/>
  <c r="L1042" i="11" s="1"/>
  <c r="L1043" i="11" s="1"/>
  <c r="L1044" i="11" s="1"/>
  <c r="L1045" i="11" s="1"/>
  <c r="L1046" i="11" s="1"/>
  <c r="L1047" i="11" s="1"/>
  <c r="L1048" i="11" s="1"/>
  <c r="L1049" i="11" s="1"/>
  <c r="L1050" i="11" s="1"/>
  <c r="L1051" i="11" s="1"/>
  <c r="L1052" i="11" s="1"/>
  <c r="L1053" i="11" s="1"/>
  <c r="L1054" i="11" s="1"/>
  <c r="L1055" i="11" s="1"/>
  <c r="L1056" i="11" s="1"/>
  <c r="L1057" i="11" s="1"/>
  <c r="L1058" i="11" s="1"/>
  <c r="L1059" i="11" s="1"/>
  <c r="L1060" i="11" s="1"/>
  <c r="L1061" i="11" s="1"/>
  <c r="L1062" i="11" s="1"/>
  <c r="L1063" i="11" s="1"/>
  <c r="L1064" i="11" s="1"/>
  <c r="L1065" i="11" s="1"/>
  <c r="L1066" i="11" s="1"/>
  <c r="L1067" i="11" s="1"/>
  <c r="L1068" i="11" s="1"/>
  <c r="L1069" i="11" s="1"/>
  <c r="L1070" i="11" s="1"/>
  <c r="L1071" i="11" s="1"/>
  <c r="L1072" i="11" s="1"/>
  <c r="L1073" i="11" s="1"/>
  <c r="L1074" i="11" s="1"/>
  <c r="L1075" i="11" s="1"/>
  <c r="L1076" i="11" s="1"/>
  <c r="L1077" i="11" s="1"/>
  <c r="L1078" i="11" s="1"/>
  <c r="L1079" i="11" s="1"/>
  <c r="L1080" i="11" s="1"/>
  <c r="L1081" i="11" s="1"/>
  <c r="L1082" i="11" s="1"/>
  <c r="L1083" i="11" s="1"/>
  <c r="L1084" i="11" s="1"/>
  <c r="L1085" i="11" s="1"/>
  <c r="L1086" i="11" s="1"/>
  <c r="L1087" i="11" s="1"/>
  <c r="L1088" i="11" s="1"/>
  <c r="L1089" i="11" s="1"/>
  <c r="L1090" i="11" s="1"/>
  <c r="L1091" i="11" s="1"/>
  <c r="L1092" i="11" s="1"/>
  <c r="L1093" i="11" s="1"/>
  <c r="L1094" i="11" s="1"/>
  <c r="L1095" i="11" s="1"/>
  <c r="L1096" i="11" s="1"/>
  <c r="L1097" i="11" s="1"/>
  <c r="L1098" i="11" s="1"/>
  <c r="L1099" i="11" s="1"/>
  <c r="L1100" i="11" s="1"/>
  <c r="L1101" i="11" s="1"/>
  <c r="L1102" i="11" s="1"/>
  <c r="L1103" i="11" s="1"/>
  <c r="L1104" i="11" s="1"/>
  <c r="L1105" i="11" s="1"/>
  <c r="L1106" i="11" s="1"/>
  <c r="L1107" i="11" s="1"/>
  <c r="L1108" i="11" s="1"/>
  <c r="L1109" i="11" s="1"/>
  <c r="L1110" i="11" s="1"/>
  <c r="L1111" i="11" s="1"/>
  <c r="L1112" i="11" s="1"/>
  <c r="L1113" i="11" s="1"/>
  <c r="L1114" i="11" s="1"/>
  <c r="L1115" i="11" s="1"/>
  <c r="L1116" i="11" s="1"/>
  <c r="L1117" i="11" s="1"/>
  <c r="L1118" i="11" s="1"/>
  <c r="L1119" i="11" s="1"/>
  <c r="L1120" i="11" s="1"/>
  <c r="L1121" i="11" s="1"/>
  <c r="L1122" i="11" s="1"/>
  <c r="L1123" i="11" s="1"/>
  <c r="L1124" i="11" s="1"/>
  <c r="L1125" i="11" s="1"/>
  <c r="L1126" i="11" s="1"/>
  <c r="L1127" i="11" s="1"/>
  <c r="L1128" i="11" s="1"/>
  <c r="L1129" i="11" s="1"/>
  <c r="L1130" i="11" s="1"/>
  <c r="L1131" i="11" s="1"/>
  <c r="L1132" i="11" s="1"/>
  <c r="L1133" i="11" s="1"/>
  <c r="L1134" i="11" s="1"/>
  <c r="L1135" i="11" s="1"/>
  <c r="L1136" i="11" s="1"/>
  <c r="L1137" i="11" s="1"/>
  <c r="L1138" i="11" s="1"/>
  <c r="L1139" i="11" s="1"/>
  <c r="L1140" i="11" s="1"/>
  <c r="L1141" i="11" s="1"/>
  <c r="L1142" i="11" s="1"/>
  <c r="L1143" i="11" s="1"/>
  <c r="L1144" i="11" s="1"/>
  <c r="L1145" i="11" s="1"/>
  <c r="L1146" i="11" s="1"/>
  <c r="L1147" i="11" s="1"/>
  <c r="L1148" i="11" s="1"/>
  <c r="L1149" i="11" s="1"/>
  <c r="L1150" i="11" s="1"/>
  <c r="L1151" i="11" s="1"/>
  <c r="L1152" i="11" s="1"/>
  <c r="L1153" i="11" s="1"/>
  <c r="L1154" i="11" s="1"/>
  <c r="L1155" i="11" s="1"/>
  <c r="L1156" i="11" s="1"/>
  <c r="L1157" i="11" s="1"/>
  <c r="L1158" i="11" s="1"/>
  <c r="L1159" i="11" s="1"/>
  <c r="L1160" i="11" s="1"/>
  <c r="L1161" i="11" s="1"/>
  <c r="L1162" i="11" s="1"/>
  <c r="L1163" i="11" s="1"/>
  <c r="L1164" i="11" s="1"/>
  <c r="L1165" i="11" s="1"/>
  <c r="L1166" i="11" s="1"/>
  <c r="L1167" i="11" s="1"/>
  <c r="L1168" i="11" s="1"/>
  <c r="L1169" i="11" s="1"/>
  <c r="L1170" i="11" s="1"/>
  <c r="L1171" i="11" s="1"/>
  <c r="L1172" i="11" s="1"/>
  <c r="L1173" i="11" s="1"/>
  <c r="L1174" i="11" s="1"/>
  <c r="L1175" i="11" s="1"/>
  <c r="L1176" i="11" s="1"/>
  <c r="L1177" i="11" s="1"/>
  <c r="L1178" i="11" s="1"/>
  <c r="L1179" i="11" s="1"/>
  <c r="L1180" i="11" s="1"/>
  <c r="L1181" i="11" s="1"/>
  <c r="L1182" i="11" s="1"/>
  <c r="L1183" i="11" s="1"/>
  <c r="L1184" i="11" s="1"/>
  <c r="L1185" i="11" s="1"/>
  <c r="L1186" i="11" s="1"/>
  <c r="L1187" i="11" s="1"/>
  <c r="L1188" i="11" s="1"/>
  <c r="L1189" i="11" s="1"/>
  <c r="L1190" i="11" s="1"/>
  <c r="L1191" i="11" s="1"/>
  <c r="L1192" i="11" s="1"/>
  <c r="L1193" i="11" s="1"/>
  <c r="L1194" i="11" s="1"/>
  <c r="L1195" i="11" s="1"/>
  <c r="L1196" i="11" s="1"/>
  <c r="L1197" i="11" s="1"/>
  <c r="L1198" i="11" s="1"/>
  <c r="L1199" i="11" s="1"/>
  <c r="L1200" i="11" s="1"/>
  <c r="L1201" i="11" s="1"/>
  <c r="L1202" i="11" s="1"/>
  <c r="L1203" i="11" s="1"/>
  <c r="L1204" i="11" s="1"/>
  <c r="L1205" i="11" s="1"/>
  <c r="L1206" i="11" s="1"/>
  <c r="L1207" i="11" s="1"/>
  <c r="L1208" i="11" s="1"/>
  <c r="L1209" i="11" s="1"/>
  <c r="L1210" i="11" s="1"/>
  <c r="L1211" i="11" s="1"/>
  <c r="L1212" i="11" s="1"/>
  <c r="L1213" i="11" s="1"/>
  <c r="L1214" i="11" s="1"/>
  <c r="L1215" i="11" s="1"/>
  <c r="L1216" i="11" s="1"/>
  <c r="L1217" i="11" s="1"/>
  <c r="L1218" i="11" s="1"/>
  <c r="L1219" i="11" s="1"/>
  <c r="L1220" i="11" s="1"/>
  <c r="L1221" i="11" s="1"/>
  <c r="L1222" i="11" s="1"/>
  <c r="L1223" i="11" s="1"/>
  <c r="L1224" i="11" s="1"/>
  <c r="L1225" i="11" s="1"/>
  <c r="L1226" i="11" s="1"/>
  <c r="L1227" i="11" s="1"/>
  <c r="L1228" i="11" s="1"/>
  <c r="L1229" i="11" s="1"/>
  <c r="L1230" i="11" s="1"/>
  <c r="L1231" i="11" s="1"/>
  <c r="L1232" i="11" s="1"/>
  <c r="L1233" i="11" s="1"/>
  <c r="L1234" i="11" s="1"/>
  <c r="L1235" i="11" s="1"/>
  <c r="L1236" i="11" s="1"/>
  <c r="L1237" i="11" s="1"/>
  <c r="L1238" i="11" s="1"/>
  <c r="L1239" i="11" s="1"/>
  <c r="L1240" i="11" s="1"/>
  <c r="L1241" i="11" s="1"/>
  <c r="L1242" i="11" s="1"/>
  <c r="L1243" i="11" s="1"/>
  <c r="L1244" i="11" s="1"/>
  <c r="L1245" i="11" s="1"/>
  <c r="L1246" i="11" s="1"/>
  <c r="L1247" i="11" s="1"/>
  <c r="L1248" i="11" s="1"/>
  <c r="L1249" i="11" s="1"/>
  <c r="L1250" i="11" s="1"/>
  <c r="L1251" i="11" s="1"/>
  <c r="L1252" i="11" s="1"/>
  <c r="L1253" i="11" s="1"/>
  <c r="L1254" i="11" s="1"/>
  <c r="L1255" i="11" s="1"/>
  <c r="L1256" i="11" s="1"/>
  <c r="L1257" i="11" s="1"/>
  <c r="L1258" i="11" s="1"/>
  <c r="L1259" i="11" s="1"/>
  <c r="L1260" i="11" s="1"/>
  <c r="L1261" i="11" s="1"/>
  <c r="L1262" i="11" s="1"/>
  <c r="L1263" i="11" s="1"/>
  <c r="L1264" i="11" s="1"/>
  <c r="L1265" i="11" s="1"/>
  <c r="L1266" i="11" s="1"/>
  <c r="L1267" i="11" s="1"/>
  <c r="L1268" i="11" s="1"/>
  <c r="L1269" i="11" s="1"/>
  <c r="L1270" i="11" s="1"/>
  <c r="L1271" i="11" s="1"/>
  <c r="L1272" i="11" s="1"/>
  <c r="L1273" i="11" s="1"/>
  <c r="L1274" i="11" s="1"/>
  <c r="L1275" i="11" s="1"/>
  <c r="L1276" i="11" s="1"/>
  <c r="L1277" i="11" s="1"/>
  <c r="L1278" i="11" s="1"/>
  <c r="L1279" i="11" s="1"/>
  <c r="L1280" i="11" s="1"/>
  <c r="L1281" i="11" s="1"/>
  <c r="L1282" i="11" s="1"/>
  <c r="L1283" i="11" s="1"/>
  <c r="L1284" i="11" s="1"/>
  <c r="L1285" i="11" s="1"/>
  <c r="L1286" i="11" s="1"/>
  <c r="L1287" i="11" s="1"/>
  <c r="L1288" i="11" s="1"/>
  <c r="L1289" i="11" s="1"/>
  <c r="L1290" i="11" s="1"/>
  <c r="L1291" i="11" s="1"/>
  <c r="L1292" i="11" s="1"/>
  <c r="L1293" i="11" s="1"/>
  <c r="L1294" i="11" s="1"/>
  <c r="L1295" i="11" s="1"/>
  <c r="L1296" i="11" s="1"/>
  <c r="L1297" i="11" s="1"/>
  <c r="L1298" i="11" s="1"/>
  <c r="L1299" i="11" s="1"/>
  <c r="L1300" i="11" s="1"/>
  <c r="L1301" i="11" s="1"/>
  <c r="L1302" i="11" s="1"/>
  <c r="L1303" i="11" s="1"/>
  <c r="L1304" i="11" s="1"/>
  <c r="L1305" i="11" s="1"/>
  <c r="L1306" i="11" s="1"/>
  <c r="L1307" i="11" s="1"/>
  <c r="L1308" i="11" s="1"/>
  <c r="L1309" i="11" s="1"/>
  <c r="L1310" i="11" s="1"/>
  <c r="L1311" i="11" s="1"/>
  <c r="L1312" i="11" s="1"/>
  <c r="L1313" i="11" s="1"/>
  <c r="L1314" i="11" s="1"/>
  <c r="L1315" i="11" s="1"/>
  <c r="L1316" i="11" s="1"/>
  <c r="L1317" i="11" s="1"/>
  <c r="L1318" i="11" s="1"/>
  <c r="L1319" i="11" s="1"/>
  <c r="L1320" i="11" s="1"/>
  <c r="L1321" i="11" s="1"/>
  <c r="L1322" i="11" s="1"/>
  <c r="L1323" i="11" s="1"/>
  <c r="L1324" i="11" s="1"/>
  <c r="L1325" i="11" s="1"/>
  <c r="L1326" i="11" s="1"/>
  <c r="L1327" i="11" s="1"/>
  <c r="L1328" i="11" s="1"/>
  <c r="L1329" i="11" s="1"/>
  <c r="L1330" i="11" s="1"/>
  <c r="L1331" i="11" s="1"/>
  <c r="L1332" i="11" s="1"/>
  <c r="L1333" i="11" s="1"/>
  <c r="L1334" i="11" s="1"/>
  <c r="L1335" i="11" s="1"/>
  <c r="L1336" i="11" s="1"/>
  <c r="L1337" i="11" s="1"/>
  <c r="L1338" i="11" s="1"/>
  <c r="L1339" i="11" s="1"/>
  <c r="L1340" i="11" s="1"/>
  <c r="L1341" i="11" s="1"/>
  <c r="L1342" i="11" s="1"/>
  <c r="L1343" i="11" s="1"/>
  <c r="L1344" i="11" s="1"/>
  <c r="L1345" i="11" s="1"/>
  <c r="L1346" i="11" s="1"/>
  <c r="L1347" i="11" s="1"/>
  <c r="L1348" i="11" s="1"/>
  <c r="L1349" i="11" s="1"/>
  <c r="L1350" i="11" s="1"/>
  <c r="L1351" i="11" s="1"/>
  <c r="L1352" i="11" s="1"/>
  <c r="L1353" i="11" s="1"/>
  <c r="L1354" i="11" s="1"/>
  <c r="L1355" i="11" s="1"/>
  <c r="L1356" i="11" s="1"/>
  <c r="L1357" i="11" s="1"/>
  <c r="L1358" i="11" s="1"/>
  <c r="L1359" i="11" s="1"/>
  <c r="L1360" i="11" s="1"/>
  <c r="L1361" i="11" s="1"/>
  <c r="L1362" i="11" s="1"/>
  <c r="L1363" i="11" s="1"/>
  <c r="L1364" i="11" s="1"/>
  <c r="L1365" i="11" s="1"/>
  <c r="L1366" i="11" s="1"/>
  <c r="L1367" i="11" s="1"/>
  <c r="L1368" i="11" s="1"/>
  <c r="L1369" i="11" s="1"/>
  <c r="L1370" i="11" s="1"/>
  <c r="L1371" i="11" s="1"/>
  <c r="L1372" i="11" s="1"/>
  <c r="L1373" i="11" s="1"/>
  <c r="L1374" i="11" s="1"/>
  <c r="L1375" i="11" s="1"/>
  <c r="L1376" i="11" s="1"/>
  <c r="L1377" i="11" s="1"/>
  <c r="L1378" i="11" s="1"/>
  <c r="L1379" i="11" s="1"/>
  <c r="L1380" i="11" s="1"/>
  <c r="L1381" i="11" s="1"/>
  <c r="L1382" i="11" s="1"/>
  <c r="L1383" i="11" s="1"/>
  <c r="L1384" i="11" s="1"/>
  <c r="L1385" i="11" s="1"/>
  <c r="L1386" i="11" s="1"/>
  <c r="L1387" i="11" s="1"/>
  <c r="L1388" i="11" s="1"/>
  <c r="L1389" i="11" s="1"/>
  <c r="L1390" i="11" s="1"/>
  <c r="L1391" i="11" s="1"/>
  <c r="L1392" i="11" s="1"/>
  <c r="L1393" i="11" s="1"/>
  <c r="L1394" i="11" s="1"/>
  <c r="L1395" i="11" s="1"/>
  <c r="L1396" i="11" s="1"/>
  <c r="L1397" i="11" s="1"/>
  <c r="L1398" i="11" s="1"/>
  <c r="L1399" i="11" s="1"/>
  <c r="L1400" i="11" s="1"/>
  <c r="L1401" i="11" s="1"/>
  <c r="L1402" i="11" s="1"/>
  <c r="L1403" i="11" s="1"/>
  <c r="L1404" i="11" s="1"/>
  <c r="L1405" i="11" s="1"/>
  <c r="L1406" i="11" s="1"/>
  <c r="L1407" i="11" s="1"/>
  <c r="L1408" i="11" s="1"/>
  <c r="L1409" i="11" s="1"/>
  <c r="L1410" i="11" s="1"/>
  <c r="L1411" i="11" s="1"/>
  <c r="L1412" i="11" s="1"/>
  <c r="L1413" i="11" s="1"/>
  <c r="L1414" i="11" s="1"/>
  <c r="L1415" i="11" s="1"/>
  <c r="L1416" i="11" s="1"/>
  <c r="L1417" i="11" s="1"/>
  <c r="L1418" i="11" s="1"/>
  <c r="L1419" i="11" s="1"/>
  <c r="L1420" i="11" s="1"/>
  <c r="L1421" i="11" s="1"/>
  <c r="L1422" i="11" s="1"/>
  <c r="L1423" i="11" s="1"/>
  <c r="L1424" i="11" s="1"/>
  <c r="L1425" i="11" s="1"/>
  <c r="L1426" i="11" s="1"/>
  <c r="L1427" i="11" s="1"/>
  <c r="L1428" i="11" s="1"/>
  <c r="L1429" i="11" s="1"/>
  <c r="L1430" i="11" s="1"/>
  <c r="L1431" i="11" s="1"/>
  <c r="L1432" i="11" s="1"/>
  <c r="L1433" i="11" s="1"/>
  <c r="L1434" i="11" s="1"/>
  <c r="L1435" i="11" s="1"/>
  <c r="L1436" i="11" s="1"/>
  <c r="L1437" i="11" s="1"/>
  <c r="L1438" i="11" s="1"/>
  <c r="L1439" i="11" s="1"/>
  <c r="L1440" i="11" s="1"/>
  <c r="L1441" i="11" s="1"/>
  <c r="L1442" i="11" s="1"/>
  <c r="L1443" i="11" s="1"/>
  <c r="L1444" i="11" s="1"/>
  <c r="L1445" i="11" s="1"/>
  <c r="L1446" i="11" s="1"/>
  <c r="L1447" i="11" s="1"/>
  <c r="L1448" i="11" s="1"/>
  <c r="L1449" i="11" s="1"/>
  <c r="L1450" i="11" s="1"/>
  <c r="L1451" i="11" s="1"/>
  <c r="L1452" i="11" s="1"/>
  <c r="L1453" i="11" s="1"/>
  <c r="L1454" i="11" s="1"/>
  <c r="L1455" i="11" s="1"/>
  <c r="L1456" i="11" s="1"/>
  <c r="L1457" i="11" s="1"/>
  <c r="L1458" i="11" s="1"/>
  <c r="L1459" i="11" s="1"/>
  <c r="L1460" i="11" s="1"/>
  <c r="L1461" i="11" s="1"/>
  <c r="L1462" i="11" s="1"/>
  <c r="L1463" i="11" s="1"/>
  <c r="L1464" i="11" s="1"/>
  <c r="L1465" i="11" s="1"/>
  <c r="L1466" i="11" s="1"/>
  <c r="L1467" i="11" s="1"/>
  <c r="L1468" i="11" s="1"/>
  <c r="L1469" i="11" s="1"/>
  <c r="L1470" i="11" s="1"/>
  <c r="L1471" i="11" s="1"/>
  <c r="L1472" i="11" s="1"/>
  <c r="L1473" i="11" s="1"/>
  <c r="L1474" i="11" s="1"/>
  <c r="L1475" i="11" s="1"/>
  <c r="L1476" i="11" s="1"/>
  <c r="L1477" i="11" s="1"/>
  <c r="L1478" i="11" s="1"/>
  <c r="L1479" i="11" s="1"/>
  <c r="L1480" i="11" s="1"/>
  <c r="L1481" i="11" s="1"/>
  <c r="L1482" i="11" s="1"/>
  <c r="L1483" i="11" s="1"/>
  <c r="L1484" i="11" s="1"/>
  <c r="L1485" i="11" s="1"/>
  <c r="L1486" i="11" s="1"/>
  <c r="L1487" i="11" s="1"/>
  <c r="L1488" i="11" s="1"/>
  <c r="L1489" i="11" s="1"/>
  <c r="L1490" i="11" s="1"/>
  <c r="L1491" i="11" s="1"/>
  <c r="L1492" i="11" s="1"/>
  <c r="L1493" i="11" s="1"/>
  <c r="L1494" i="11" s="1"/>
  <c r="L1495" i="11" s="1"/>
  <c r="L1496" i="11" s="1"/>
  <c r="L1497" i="11" s="1"/>
  <c r="L1498" i="11" s="1"/>
  <c r="L1499" i="11" s="1"/>
  <c r="L1500" i="11" s="1"/>
  <c r="L1501" i="11" s="1"/>
  <c r="L1502" i="11" s="1"/>
  <c r="L1503" i="11" s="1"/>
  <c r="L1504" i="11" s="1"/>
  <c r="L1505" i="11" s="1"/>
  <c r="L1506" i="11" s="1"/>
  <c r="L1507" i="11" s="1"/>
  <c r="L1508" i="11" s="1"/>
  <c r="L1509" i="11" s="1"/>
  <c r="L1510" i="11" s="1"/>
  <c r="L1511" i="11" s="1"/>
  <c r="L1512" i="11" s="1"/>
  <c r="L1513" i="11" s="1"/>
  <c r="L1514" i="11" s="1"/>
  <c r="L1515" i="11" s="1"/>
  <c r="L1516" i="11" s="1"/>
  <c r="L1517" i="11" s="1"/>
  <c r="L1518" i="11" s="1"/>
  <c r="L1519" i="11" s="1"/>
  <c r="L1520" i="11" s="1"/>
  <c r="L1521" i="11" s="1"/>
  <c r="L1522" i="11" s="1"/>
  <c r="L1523" i="11" s="1"/>
  <c r="L1524" i="11" s="1"/>
  <c r="L1525" i="11" s="1"/>
  <c r="L1526" i="11" s="1"/>
  <c r="L1527" i="11" s="1"/>
  <c r="L1528" i="11" s="1"/>
  <c r="L1529" i="11" s="1"/>
  <c r="L1530" i="11" s="1"/>
  <c r="L1531" i="11" s="1"/>
  <c r="L1532" i="11" s="1"/>
  <c r="L1533" i="11" s="1"/>
  <c r="L1534" i="11" s="1"/>
  <c r="L1535" i="11" s="1"/>
  <c r="L1536" i="11" s="1"/>
  <c r="L1537" i="11" s="1"/>
  <c r="L1538" i="11" s="1"/>
  <c r="L1539" i="11" s="1"/>
  <c r="L1540" i="11" s="1"/>
  <c r="L1541" i="11" s="1"/>
  <c r="L1542" i="11" s="1"/>
  <c r="L1543" i="11" s="1"/>
  <c r="L1544" i="11" s="1"/>
  <c r="L1545" i="11" s="1"/>
  <c r="L1546" i="11" s="1"/>
  <c r="L1547" i="11" s="1"/>
  <c r="L1548" i="11" s="1"/>
  <c r="L1549" i="11" s="1"/>
  <c r="L1550" i="11" s="1"/>
  <c r="L1551" i="11" s="1"/>
  <c r="L1552" i="11" s="1"/>
  <c r="L1553" i="11" s="1"/>
  <c r="L1554" i="11" s="1"/>
  <c r="L1555" i="11" s="1"/>
  <c r="L1556" i="11" s="1"/>
  <c r="L1557" i="11" s="1"/>
  <c r="L1558" i="11" s="1"/>
  <c r="L1559" i="11" s="1"/>
  <c r="L1560" i="11" s="1"/>
  <c r="L1561" i="11" s="1"/>
  <c r="L1562" i="11" s="1"/>
  <c r="L1563" i="11" s="1"/>
  <c r="L1564" i="11" s="1"/>
  <c r="L1565" i="11" s="1"/>
  <c r="L1566" i="11" s="1"/>
  <c r="L1567" i="11" s="1"/>
  <c r="L1568" i="11" s="1"/>
  <c r="L1569" i="11" s="1"/>
  <c r="L1570" i="11" s="1"/>
  <c r="L1571" i="11" s="1"/>
  <c r="L1572" i="11" s="1"/>
  <c r="L1573" i="11" s="1"/>
  <c r="L1574" i="11" s="1"/>
  <c r="L1575" i="11" s="1"/>
  <c r="L1576" i="11" s="1"/>
  <c r="L1577" i="11" s="1"/>
  <c r="L1578" i="11" s="1"/>
  <c r="L1579" i="11" s="1"/>
  <c r="L1580" i="11" s="1"/>
  <c r="L1581" i="11" s="1"/>
  <c r="L1582" i="11" s="1"/>
  <c r="L1583" i="11" s="1"/>
  <c r="L1584" i="11" s="1"/>
  <c r="L1585" i="11" s="1"/>
  <c r="L1586" i="11" s="1"/>
  <c r="L1587" i="11" s="1"/>
  <c r="L1588" i="11" s="1"/>
  <c r="L1589" i="11" s="1"/>
  <c r="L1590" i="11" s="1"/>
  <c r="L1591" i="11" s="1"/>
  <c r="L1592" i="11" s="1"/>
  <c r="L1593" i="11" s="1"/>
  <c r="L1594" i="11" s="1"/>
  <c r="L1595" i="11" s="1"/>
  <c r="L1596" i="11" s="1"/>
  <c r="L1597" i="11" s="1"/>
  <c r="L1598" i="11" s="1"/>
  <c r="L1599" i="11" s="1"/>
  <c r="L1600" i="11" s="1"/>
  <c r="L1601" i="11" s="1"/>
  <c r="L1602" i="11" s="1"/>
  <c r="L1603" i="11" s="1"/>
  <c r="L1604" i="11" s="1"/>
  <c r="L1605" i="11" s="1"/>
  <c r="L1606" i="11" s="1"/>
  <c r="L1607" i="11" s="1"/>
  <c r="L1608" i="11" s="1"/>
  <c r="L1609" i="11" s="1"/>
  <c r="L1610" i="11" s="1"/>
  <c r="L1611" i="11" s="1"/>
  <c r="L1612" i="11" s="1"/>
  <c r="L1613" i="11" s="1"/>
  <c r="L1614" i="11" s="1"/>
  <c r="L1615" i="11" s="1"/>
  <c r="L1616" i="11" s="1"/>
  <c r="L1617" i="11" s="1"/>
  <c r="L1618" i="11" s="1"/>
  <c r="L1619" i="11" s="1"/>
  <c r="L1620" i="11" s="1"/>
  <c r="L1621" i="11" s="1"/>
  <c r="L1622" i="11" s="1"/>
  <c r="L1623" i="11" s="1"/>
  <c r="L1624" i="11" s="1"/>
  <c r="L1625" i="11" s="1"/>
  <c r="L1626" i="11" s="1"/>
  <c r="L1627" i="11" s="1"/>
  <c r="L1628" i="11" s="1"/>
  <c r="L1629" i="11" s="1"/>
  <c r="L1630" i="11" s="1"/>
  <c r="L1631" i="11" s="1"/>
  <c r="L1632" i="11" s="1"/>
  <c r="L1633" i="11" s="1"/>
  <c r="L1634" i="11" s="1"/>
  <c r="L1635" i="11" s="1"/>
  <c r="L1636" i="11" s="1"/>
  <c r="L1637" i="11" s="1"/>
  <c r="L1638" i="11" s="1"/>
  <c r="L1639" i="11" s="1"/>
  <c r="L1640" i="11" s="1"/>
  <c r="L1641" i="11" s="1"/>
  <c r="L1642" i="11" s="1"/>
  <c r="L1643" i="11" s="1"/>
  <c r="L1644" i="11" s="1"/>
  <c r="L1645" i="11" s="1"/>
  <c r="L1646" i="11" s="1"/>
  <c r="L1647" i="11" s="1"/>
  <c r="L1648" i="11" s="1"/>
  <c r="L1649" i="11" s="1"/>
  <c r="L1650" i="11" s="1"/>
  <c r="L1651" i="11" s="1"/>
  <c r="L1652" i="11" s="1"/>
  <c r="L1653" i="11" s="1"/>
  <c r="L1654" i="11" s="1"/>
  <c r="L1655" i="11" s="1"/>
  <c r="L1656" i="11" s="1"/>
  <c r="L1657" i="11" s="1"/>
  <c r="L1658" i="11" s="1"/>
  <c r="L1659" i="11" s="1"/>
  <c r="L1660" i="11" s="1"/>
  <c r="L1661" i="11" s="1"/>
  <c r="L1662" i="11" s="1"/>
  <c r="L1663" i="11" s="1"/>
  <c r="L1664" i="11" s="1"/>
  <c r="L1665" i="11" s="1"/>
  <c r="L1666" i="11" s="1"/>
  <c r="L1667" i="11" s="1"/>
  <c r="L1668" i="11" s="1"/>
  <c r="L1669" i="11" s="1"/>
  <c r="L1670" i="11" s="1"/>
  <c r="L1671" i="11" s="1"/>
  <c r="L1672" i="11" s="1"/>
  <c r="L1673" i="11" s="1"/>
  <c r="L1674" i="11" s="1"/>
  <c r="L1675" i="11" s="1"/>
  <c r="L1676" i="11" s="1"/>
  <c r="L1677" i="11" s="1"/>
  <c r="L1678" i="11" s="1"/>
  <c r="L1679" i="11" s="1"/>
  <c r="L1680" i="11" s="1"/>
  <c r="L1681" i="11" s="1"/>
  <c r="L1682" i="11" s="1"/>
  <c r="L1683" i="11" s="1"/>
  <c r="L1684" i="11" s="1"/>
  <c r="L1685" i="11" s="1"/>
  <c r="L1686" i="11" s="1"/>
  <c r="L1687" i="11" s="1"/>
  <c r="L1688" i="11" s="1"/>
  <c r="L1689" i="11" s="1"/>
  <c r="L1690" i="11" s="1"/>
  <c r="L1691" i="11" s="1"/>
  <c r="L1692" i="11" s="1"/>
  <c r="L1693" i="11" s="1"/>
  <c r="L1694" i="11" s="1"/>
  <c r="L1695" i="11" s="1"/>
  <c r="L1696" i="11" s="1"/>
  <c r="L1697" i="11" s="1"/>
  <c r="L1698" i="11" s="1"/>
  <c r="L1699" i="11" s="1"/>
  <c r="L1700" i="11" s="1"/>
  <c r="L1701" i="11" s="1"/>
  <c r="L1702" i="11" s="1"/>
  <c r="L1703" i="11" s="1"/>
  <c r="L1704" i="11" s="1"/>
  <c r="L1705" i="11" s="1"/>
  <c r="L1706" i="11" s="1"/>
  <c r="L1707" i="11" s="1"/>
  <c r="L1708" i="11" s="1"/>
  <c r="L1709" i="11" s="1"/>
  <c r="L1710" i="11" s="1"/>
  <c r="L1711" i="11" s="1"/>
  <c r="L1712" i="11" s="1"/>
  <c r="L1713" i="11" s="1"/>
  <c r="L1714" i="11" s="1"/>
  <c r="L1715" i="11" s="1"/>
  <c r="L1716" i="11" s="1"/>
  <c r="L1717" i="11" s="1"/>
  <c r="L1718" i="11" s="1"/>
  <c r="L1719" i="11" s="1"/>
  <c r="L1720" i="11" s="1"/>
  <c r="L1721" i="11" s="1"/>
  <c r="L1722" i="11" s="1"/>
  <c r="L1723" i="11" s="1"/>
  <c r="L1724" i="11" s="1"/>
  <c r="L1725" i="11" s="1"/>
  <c r="L1726" i="11" s="1"/>
  <c r="L1727" i="11" s="1"/>
  <c r="L1728" i="11" s="1"/>
  <c r="L1729" i="11" s="1"/>
  <c r="L1730" i="11" s="1"/>
  <c r="L1731" i="11" s="1"/>
  <c r="L1732" i="11" s="1"/>
  <c r="L1733" i="11" s="1"/>
  <c r="L1734" i="11" s="1"/>
  <c r="L1735" i="11" s="1"/>
  <c r="L1736" i="11" s="1"/>
  <c r="L1737" i="11" s="1"/>
  <c r="L1738" i="11" s="1"/>
  <c r="L1739" i="11" s="1"/>
  <c r="L1740" i="11" s="1"/>
  <c r="AV388" i="11"/>
  <c r="Q382" i="11"/>
  <c r="W502" i="11" s="1"/>
  <c r="Q380" i="11"/>
  <c r="H376" i="11"/>
  <c r="H377" i="11" s="1"/>
  <c r="H364" i="11"/>
  <c r="H361" i="11"/>
  <c r="H353" i="11"/>
  <c r="H354" i="11" s="1"/>
  <c r="H355" i="11" s="1"/>
  <c r="H356" i="11" s="1"/>
  <c r="H357" i="11" s="1"/>
  <c r="H345" i="11"/>
  <c r="H346" i="11" s="1"/>
  <c r="H347" i="11" s="1"/>
  <c r="H348" i="11" s="1"/>
  <c r="H349" i="11" s="1"/>
  <c r="H350" i="11" s="1"/>
  <c r="H351" i="11" s="1"/>
  <c r="H342" i="11"/>
  <c r="H338" i="11"/>
  <c r="H339" i="11" s="1"/>
  <c r="H340" i="11" s="1"/>
  <c r="H336" i="11"/>
  <c r="H329" i="11"/>
  <c r="H330" i="11" s="1"/>
  <c r="H331" i="11" s="1"/>
  <c r="H332" i="11" s="1"/>
  <c r="H333" i="11" s="1"/>
  <c r="H334" i="11" s="1"/>
  <c r="H324" i="11"/>
  <c r="H325" i="11" s="1"/>
  <c r="H326" i="11" s="1"/>
  <c r="H327" i="11" s="1"/>
  <c r="H321" i="11"/>
  <c r="H308" i="11"/>
  <c r="H309" i="11" s="1"/>
  <c r="H310" i="11" s="1"/>
  <c r="H311" i="11" s="1"/>
  <c r="H312" i="11" s="1"/>
  <c r="H313" i="11" s="1"/>
  <c r="H314" i="11" s="1"/>
  <c r="H315" i="11" s="1"/>
  <c r="H316" i="11" s="1"/>
  <c r="H317" i="11" s="1"/>
  <c r="H318" i="11" s="1"/>
  <c r="H319" i="11" s="1"/>
  <c r="H302" i="11"/>
  <c r="H303" i="11" s="1"/>
  <c r="H304" i="11" s="1"/>
  <c r="H305" i="11" s="1"/>
  <c r="H306" i="11" s="1"/>
  <c r="H295" i="11"/>
  <c r="H296" i="11" s="1"/>
  <c r="H292" i="11"/>
  <c r="H293" i="11" s="1"/>
  <c r="H289" i="11"/>
  <c r="H277" i="11"/>
  <c r="H278" i="11" s="1"/>
  <c r="H279" i="11" s="1"/>
  <c r="H280" i="11" s="1"/>
  <c r="H281" i="11" s="1"/>
  <c r="H282" i="11" s="1"/>
  <c r="H283" i="11" s="1"/>
  <c r="H284" i="11" s="1"/>
  <c r="H285" i="11" s="1"/>
  <c r="H286" i="11" s="1"/>
  <c r="AG41" i="11"/>
  <c r="AG61" i="11"/>
  <c r="AG55" i="11"/>
  <c r="AG47" i="11"/>
  <c r="AG35" i="11"/>
  <c r="AB28" i="11"/>
  <c r="F59" i="11" s="1"/>
  <c r="O16" i="11"/>
  <c r="R13" i="11" s="1"/>
  <c r="R15" i="11"/>
  <c r="AM2" i="11"/>
  <c r="R14" i="11" l="1"/>
  <c r="U1738" i="11"/>
  <c r="U1734" i="11"/>
  <c r="U1730" i="11"/>
  <c r="U1726" i="11"/>
  <c r="U1722" i="11"/>
  <c r="U1718" i="11"/>
  <c r="U1714" i="11"/>
  <c r="U1710" i="11"/>
  <c r="U1706" i="11"/>
  <c r="U1702" i="11"/>
  <c r="U1698" i="11"/>
  <c r="U1694" i="11"/>
  <c r="U1690" i="11"/>
  <c r="U1686" i="11"/>
  <c r="U1682" i="11"/>
  <c r="U1678" i="11"/>
  <c r="U1674" i="11"/>
  <c r="U1670" i="11"/>
  <c r="U1666" i="11"/>
  <c r="U1662" i="11"/>
  <c r="U1658" i="11"/>
  <c r="U1654" i="11"/>
  <c r="U1650" i="11"/>
  <c r="U1646" i="11"/>
  <c r="U1642" i="11"/>
  <c r="U1638" i="11"/>
  <c r="U1634" i="11"/>
  <c r="U1630" i="11"/>
  <c r="U1626" i="11"/>
  <c r="U1622" i="11"/>
  <c r="U1618" i="11"/>
  <c r="U1614" i="11"/>
  <c r="U1610" i="11"/>
  <c r="U1606" i="11"/>
  <c r="U1602" i="11"/>
  <c r="U1598" i="11"/>
  <c r="U1594" i="11"/>
  <c r="U1590" i="11"/>
  <c r="U1586" i="11"/>
  <c r="U1582" i="11"/>
  <c r="U1578" i="11"/>
  <c r="U1574" i="11"/>
  <c r="U1570" i="11"/>
  <c r="U1566" i="11"/>
  <c r="U1562" i="11"/>
  <c r="U1558" i="11"/>
  <c r="U1554" i="11"/>
  <c r="U1550" i="11"/>
  <c r="U1546" i="11"/>
  <c r="U1542" i="11"/>
  <c r="U1538" i="11"/>
  <c r="U1534" i="11"/>
  <c r="U1530" i="11"/>
  <c r="U1526" i="11"/>
  <c r="U1522" i="11"/>
  <c r="U1518" i="11"/>
  <c r="U1514" i="11"/>
  <c r="U1510" i="11"/>
  <c r="U1506" i="11"/>
  <c r="U1502" i="11"/>
  <c r="U1498" i="11"/>
  <c r="U1494" i="11"/>
  <c r="U1490" i="11"/>
  <c r="U1486" i="11"/>
  <c r="U1482" i="11"/>
  <c r="U1478" i="11"/>
  <c r="U1474" i="11"/>
  <c r="U1470" i="11"/>
  <c r="U1466" i="11"/>
  <c r="U1462" i="11"/>
  <c r="U1458" i="11"/>
  <c r="U1454" i="11"/>
  <c r="U1450" i="11"/>
  <c r="U1446" i="11"/>
  <c r="U1442" i="11"/>
  <c r="U1438" i="11"/>
  <c r="U1434" i="11"/>
  <c r="U1430" i="11"/>
  <c r="U1426" i="11"/>
  <c r="U1422" i="11"/>
  <c r="U1418" i="11"/>
  <c r="U1414" i="11"/>
  <c r="U1410" i="11"/>
  <c r="U1406" i="11"/>
  <c r="U1402" i="11"/>
  <c r="U1737" i="11"/>
  <c r="U1733" i="11"/>
  <c r="U1729" i="11"/>
  <c r="U1725" i="11"/>
  <c r="U1721" i="11"/>
  <c r="U1717" i="11"/>
  <c r="U1713" i="11"/>
  <c r="U1709" i="11"/>
  <c r="U1705" i="11"/>
  <c r="U1701" i="11"/>
  <c r="U1697" i="11"/>
  <c r="U1693" i="11"/>
  <c r="U1689" i="11"/>
  <c r="U1685" i="11"/>
  <c r="U1681" i="11"/>
  <c r="U1677" i="11"/>
  <c r="U1673" i="11"/>
  <c r="U1669" i="11"/>
  <c r="U1665" i="11"/>
  <c r="U1661" i="11"/>
  <c r="U1657" i="11"/>
  <c r="U1653" i="11"/>
  <c r="U1649" i="11"/>
  <c r="U1645" i="11"/>
  <c r="U1641" i="11"/>
  <c r="U1637" i="11"/>
  <c r="U1633" i="11"/>
  <c r="U1629" i="11"/>
  <c r="U1625" i="11"/>
  <c r="U1621" i="11"/>
  <c r="U1617" i="11"/>
  <c r="U1613" i="11"/>
  <c r="U1609" i="11"/>
  <c r="U1605" i="11"/>
  <c r="U1601" i="11"/>
  <c r="U1597" i="11"/>
  <c r="U1593" i="11"/>
  <c r="U1589" i="11"/>
  <c r="U1585" i="11"/>
  <c r="U1581" i="11"/>
  <c r="U1577" i="11"/>
  <c r="U1573" i="11"/>
  <c r="U1569" i="11"/>
  <c r="U1565" i="11"/>
  <c r="U1561" i="11"/>
  <c r="U1557" i="11"/>
  <c r="U1553" i="11"/>
  <c r="U1549" i="11"/>
  <c r="U1545" i="11"/>
  <c r="U1541" i="11"/>
  <c r="U1537" i="11"/>
  <c r="U1533" i="11"/>
  <c r="U1529" i="11"/>
  <c r="U1525" i="11"/>
  <c r="U1521" i="11"/>
  <c r="U1517" i="11"/>
  <c r="U1513" i="11"/>
  <c r="U1509" i="11"/>
  <c r="U1505" i="11"/>
  <c r="U1501" i="11"/>
  <c r="U1497" i="11"/>
  <c r="U1493" i="11"/>
  <c r="U1489" i="11"/>
  <c r="U1485" i="11"/>
  <c r="U1481" i="11"/>
  <c r="U1477" i="11"/>
  <c r="U1473" i="11"/>
  <c r="U1469" i="11"/>
  <c r="U1465" i="11"/>
  <c r="U1461" i="11"/>
  <c r="U1457" i="11"/>
  <c r="U1453" i="11"/>
  <c r="U1449" i="11"/>
  <c r="U1445" i="11"/>
  <c r="U1441" i="11"/>
  <c r="U1437" i="11"/>
  <c r="U1433" i="11"/>
  <c r="U1429" i="11"/>
  <c r="U1425" i="11"/>
  <c r="U1421" i="11"/>
  <c r="U1417" i="11"/>
  <c r="U1413" i="11"/>
  <c r="U1409" i="11"/>
  <c r="U1405" i="11"/>
  <c r="U1401" i="11"/>
  <c r="U1740" i="11"/>
  <c r="U1736" i="11"/>
  <c r="U1732" i="11"/>
  <c r="U1728" i="11"/>
  <c r="U1724" i="11"/>
  <c r="U1720" i="11"/>
  <c r="U1716" i="11"/>
  <c r="U1712" i="11"/>
  <c r="U1708" i="11"/>
  <c r="U1704" i="11"/>
  <c r="U1700" i="11"/>
  <c r="U1696" i="11"/>
  <c r="U1692" i="11"/>
  <c r="U1688" i="11"/>
  <c r="U1684" i="11"/>
  <c r="U1680" i="11"/>
  <c r="U1676" i="11"/>
  <c r="U1672" i="11"/>
  <c r="U1668" i="11"/>
  <c r="U1664" i="11"/>
  <c r="U1660" i="11"/>
  <c r="U1656" i="11"/>
  <c r="U1652" i="11"/>
  <c r="U1648" i="11"/>
  <c r="U1644" i="11"/>
  <c r="U1640" i="11"/>
  <c r="U1636" i="11"/>
  <c r="U1632" i="11"/>
  <c r="U1628" i="11"/>
  <c r="U1624" i="11"/>
  <c r="U1620" i="11"/>
  <c r="U1616" i="11"/>
  <c r="U1612" i="11"/>
  <c r="U1608" i="11"/>
  <c r="U1604" i="11"/>
  <c r="U1600" i="11"/>
  <c r="U1596" i="11"/>
  <c r="U1592" i="11"/>
  <c r="U1588" i="11"/>
  <c r="U1584" i="11"/>
  <c r="U1580" i="11"/>
  <c r="U1576" i="11"/>
  <c r="U1572" i="11"/>
  <c r="U1568" i="11"/>
  <c r="U1564" i="11"/>
  <c r="U1560" i="11"/>
  <c r="U1556" i="11"/>
  <c r="U1552" i="11"/>
  <c r="U1548" i="11"/>
  <c r="U1544" i="11"/>
  <c r="U1540" i="11"/>
  <c r="U1536" i="11"/>
  <c r="U1532" i="11"/>
  <c r="U1528" i="11"/>
  <c r="U1524" i="11"/>
  <c r="U1520" i="11"/>
  <c r="U1516" i="11"/>
  <c r="U1512" i="11"/>
  <c r="U1508" i="11"/>
  <c r="U1504" i="11"/>
  <c r="U1500" i="11"/>
  <c r="U1496" i="11"/>
  <c r="U1492" i="11"/>
  <c r="U1488" i="11"/>
  <c r="U1484" i="11"/>
  <c r="U1480" i="11"/>
  <c r="U1476" i="11"/>
  <c r="U1472" i="11"/>
  <c r="U1468" i="11"/>
  <c r="U1464" i="11"/>
  <c r="U1460" i="11"/>
  <c r="U1456" i="11"/>
  <c r="U1452" i="11"/>
  <c r="U1448" i="11"/>
  <c r="U1444" i="11"/>
  <c r="U1440" i="11"/>
  <c r="U1436" i="11"/>
  <c r="U1432" i="11"/>
  <c r="U1428" i="11"/>
  <c r="U1424" i="11"/>
  <c r="U1420" i="11"/>
  <c r="U1416" i="11"/>
  <c r="U1412" i="11"/>
  <c r="U1408" i="11"/>
  <c r="U1404" i="11"/>
  <c r="U1739" i="11"/>
  <c r="U1735" i="11"/>
  <c r="U1731" i="11"/>
  <c r="U1727" i="11"/>
  <c r="U1723" i="11"/>
  <c r="U1719" i="11"/>
  <c r="U1715" i="11"/>
  <c r="U1711" i="11"/>
  <c r="U1707" i="11"/>
  <c r="U1703" i="11"/>
  <c r="U1699" i="11"/>
  <c r="U1695" i="11"/>
  <c r="U1691" i="11"/>
  <c r="U1687" i="11"/>
  <c r="U1683" i="11"/>
  <c r="U1679" i="11"/>
  <c r="U1675" i="11"/>
  <c r="U1671" i="11"/>
  <c r="U1667" i="11"/>
  <c r="U1663" i="11"/>
  <c r="U1659" i="11"/>
  <c r="U1655" i="11"/>
  <c r="U1651" i="11"/>
  <c r="U1647" i="11"/>
  <c r="U1643" i="11"/>
  <c r="U1639" i="11"/>
  <c r="U1635" i="11"/>
  <c r="U1631" i="11"/>
  <c r="U1627" i="11"/>
  <c r="U1623" i="11"/>
  <c r="U1619" i="11"/>
  <c r="U1615" i="11"/>
  <c r="U1611" i="11"/>
  <c r="U1607" i="11"/>
  <c r="U1603" i="11"/>
  <c r="U1599" i="11"/>
  <c r="U1595" i="11"/>
  <c r="U1591" i="11"/>
  <c r="U1587" i="11"/>
  <c r="U1583" i="11"/>
  <c r="U1579" i="11"/>
  <c r="U1575" i="11"/>
  <c r="U1571" i="11"/>
  <c r="U1567" i="11"/>
  <c r="U1563" i="11"/>
  <c r="U1559" i="11"/>
  <c r="U1555" i="11"/>
  <c r="U1551" i="11"/>
  <c r="U1547" i="11"/>
  <c r="U1543" i="11"/>
  <c r="U1539" i="11"/>
  <c r="U1535" i="11"/>
  <c r="U1531" i="11"/>
  <c r="U1527" i="11"/>
  <c r="U1523" i="11"/>
  <c r="U1519" i="11"/>
  <c r="U1515" i="11"/>
  <c r="U1511" i="11"/>
  <c r="U1507" i="11"/>
  <c r="U1503" i="11"/>
  <c r="U1499" i="11"/>
  <c r="U1495" i="11"/>
  <c r="U1491" i="11"/>
  <c r="U1487" i="11"/>
  <c r="U1483" i="11"/>
  <c r="U1479" i="11"/>
  <c r="U1475" i="11"/>
  <c r="U1471" i="11"/>
  <c r="U1467" i="11"/>
  <c r="U1463" i="11"/>
  <c r="U1459" i="11"/>
  <c r="U1455" i="11"/>
  <c r="U1451" i="11"/>
  <c r="U1447" i="11"/>
  <c r="U1443" i="11"/>
  <c r="U1439" i="11"/>
  <c r="U1435" i="11"/>
  <c r="U1431" i="11"/>
  <c r="U1427" i="11"/>
  <c r="U1423" i="11"/>
  <c r="U1419" i="11"/>
  <c r="U1415" i="11"/>
  <c r="U1411" i="11"/>
  <c r="U1407" i="11"/>
  <c r="U1403" i="11"/>
  <c r="U1398" i="11"/>
  <c r="U1394" i="11"/>
  <c r="U1390" i="11"/>
  <c r="U1386" i="11"/>
  <c r="U1382" i="11"/>
  <c r="U1378" i="11"/>
  <c r="U1374" i="11"/>
  <c r="U1370" i="11"/>
  <c r="U1366" i="11"/>
  <c r="U1362" i="11"/>
  <c r="U1358" i="11"/>
  <c r="U1354" i="11"/>
  <c r="U1350" i="11"/>
  <c r="U1346" i="11"/>
  <c r="U1342" i="11"/>
  <c r="U1338" i="11"/>
  <c r="U1334" i="11"/>
  <c r="U1330" i="11"/>
  <c r="U1326" i="11"/>
  <c r="U1322" i="11"/>
  <c r="U1318" i="11"/>
  <c r="U1314" i="11"/>
  <c r="U1310" i="11"/>
  <c r="U1306" i="11"/>
  <c r="U1302" i="11"/>
  <c r="U1298" i="11"/>
  <c r="U1294" i="11"/>
  <c r="U1290" i="11"/>
  <c r="U1286" i="11"/>
  <c r="U1282" i="11"/>
  <c r="U1278" i="11"/>
  <c r="U1274" i="11"/>
  <c r="U1270" i="11"/>
  <c r="U1266" i="11"/>
  <c r="U1262" i="11"/>
  <c r="U1258" i="11"/>
  <c r="U1254" i="11"/>
  <c r="U1250" i="11"/>
  <c r="U1246" i="11"/>
  <c r="U1242" i="11"/>
  <c r="U1238" i="11"/>
  <c r="U1234" i="11"/>
  <c r="U1230" i="11"/>
  <c r="U1226" i="11"/>
  <c r="U1222" i="11"/>
  <c r="U1218" i="11"/>
  <c r="U1214" i="11"/>
  <c r="U1210" i="11"/>
  <c r="U1206" i="11"/>
  <c r="U1202" i="11"/>
  <c r="U1198" i="11"/>
  <c r="U1194" i="11"/>
  <c r="U1190" i="11"/>
  <c r="U1186" i="11"/>
  <c r="U1182" i="11"/>
  <c r="U1178" i="11"/>
  <c r="U1174" i="11"/>
  <c r="U1170" i="11"/>
  <c r="U1166" i="11"/>
  <c r="U1162" i="11"/>
  <c r="U1158" i="11"/>
  <c r="U1154" i="11"/>
  <c r="U1150" i="11"/>
  <c r="U1146" i="11"/>
  <c r="U1142" i="11"/>
  <c r="U1139" i="11"/>
  <c r="AT1138" i="11"/>
  <c r="BB1138" i="11" s="1"/>
  <c r="U1137" i="11"/>
  <c r="AT1136" i="11"/>
  <c r="BB1136" i="11" s="1"/>
  <c r="U1135" i="11"/>
  <c r="AT1134" i="11"/>
  <c r="BB1134" i="11" s="1"/>
  <c r="U1133" i="11"/>
  <c r="AT1132" i="11"/>
  <c r="BB1132" i="11" s="1"/>
  <c r="U1131" i="11"/>
  <c r="AT1130" i="11"/>
  <c r="BB1130" i="11" s="1"/>
  <c r="U1129" i="11"/>
  <c r="AT1128" i="11"/>
  <c r="BB1128" i="11" s="1"/>
  <c r="U1127" i="11"/>
  <c r="AT1126" i="11"/>
  <c r="BB1126" i="11" s="1"/>
  <c r="U1125" i="11"/>
  <c r="AT1124" i="11"/>
  <c r="BB1124" i="11" s="1"/>
  <c r="U1123" i="11"/>
  <c r="AT1122" i="11"/>
  <c r="BB1122" i="11" s="1"/>
  <c r="U1121" i="11"/>
  <c r="AT1120" i="11"/>
  <c r="BB1120" i="11" s="1"/>
  <c r="U1119" i="11"/>
  <c r="AT1118" i="11"/>
  <c r="BB1118" i="11" s="1"/>
  <c r="U1117" i="11"/>
  <c r="AT1116" i="11"/>
  <c r="BB1116" i="11" s="1"/>
  <c r="U1115" i="11"/>
  <c r="AT1114" i="11"/>
  <c r="BB1114" i="11" s="1"/>
  <c r="U1113" i="11"/>
  <c r="AT1112" i="11"/>
  <c r="BB1112" i="11" s="1"/>
  <c r="U1111" i="11"/>
  <c r="AT1110" i="11"/>
  <c r="BB1110" i="11" s="1"/>
  <c r="U1109" i="11"/>
  <c r="AT1108" i="11"/>
  <c r="BB1108" i="11" s="1"/>
  <c r="U1107" i="11"/>
  <c r="AT1106" i="11"/>
  <c r="BB1106" i="11" s="1"/>
  <c r="U1105" i="11"/>
  <c r="AT1104" i="11"/>
  <c r="BB1104" i="11" s="1"/>
  <c r="U1103" i="11"/>
  <c r="AT1102" i="11"/>
  <c r="BB1102" i="11" s="1"/>
  <c r="U1101" i="11"/>
  <c r="AT1100" i="11"/>
  <c r="BB1100" i="11" s="1"/>
  <c r="U1400" i="11"/>
  <c r="U1397" i="11"/>
  <c r="U1393" i="11"/>
  <c r="U1389" i="11"/>
  <c r="U1385" i="11"/>
  <c r="U1381" i="11"/>
  <c r="U1377" i="11"/>
  <c r="U1373" i="11"/>
  <c r="U1369" i="11"/>
  <c r="U1365" i="11"/>
  <c r="U1361" i="11"/>
  <c r="U1357" i="11"/>
  <c r="U1353" i="11"/>
  <c r="U1349" i="11"/>
  <c r="U1345" i="11"/>
  <c r="U1341" i="11"/>
  <c r="U1337" i="11"/>
  <c r="U1333" i="11"/>
  <c r="U1329" i="11"/>
  <c r="U1325" i="11"/>
  <c r="U1321" i="11"/>
  <c r="U1317" i="11"/>
  <c r="U1313" i="11"/>
  <c r="U1309" i="11"/>
  <c r="U1305" i="11"/>
  <c r="U1301" i="11"/>
  <c r="U1297" i="11"/>
  <c r="U1293" i="11"/>
  <c r="U1289" i="11"/>
  <c r="U1285" i="11"/>
  <c r="U1281" i="11"/>
  <c r="U1277" i="11"/>
  <c r="U1273" i="11"/>
  <c r="U1269" i="11"/>
  <c r="U1265" i="11"/>
  <c r="U1261" i="11"/>
  <c r="U1257" i="11"/>
  <c r="U1253" i="11"/>
  <c r="U1249" i="11"/>
  <c r="U1245" i="11"/>
  <c r="U1241" i="11"/>
  <c r="U1237" i="11"/>
  <c r="U1233" i="11"/>
  <c r="U1229" i="11"/>
  <c r="U1225" i="11"/>
  <c r="U1221" i="11"/>
  <c r="U1217" i="11"/>
  <c r="U1213" i="11"/>
  <c r="U1209" i="11"/>
  <c r="U1205" i="11"/>
  <c r="U1201" i="11"/>
  <c r="U1197" i="11"/>
  <c r="U1193" i="11"/>
  <c r="U1189" i="11"/>
  <c r="U1185" i="11"/>
  <c r="U1181" i="11"/>
  <c r="U1177" i="11"/>
  <c r="U1173" i="11"/>
  <c r="U1169" i="11"/>
  <c r="U1165" i="11"/>
  <c r="U1161" i="11"/>
  <c r="U1157" i="11"/>
  <c r="U1153" i="11"/>
  <c r="U1149" i="11"/>
  <c r="U1145" i="11"/>
  <c r="U1141" i="11"/>
  <c r="U1396" i="11"/>
  <c r="U1392" i="11"/>
  <c r="U1388" i="11"/>
  <c r="U1384" i="11"/>
  <c r="U1380" i="11"/>
  <c r="U1376" i="11"/>
  <c r="U1372" i="11"/>
  <c r="U1368" i="11"/>
  <c r="U1364" i="11"/>
  <c r="U1360" i="11"/>
  <c r="U1356" i="11"/>
  <c r="U1352" i="11"/>
  <c r="U1348" i="11"/>
  <c r="U1344" i="11"/>
  <c r="U1340" i="11"/>
  <c r="U1336" i="11"/>
  <c r="U1332" i="11"/>
  <c r="U1328" i="11"/>
  <c r="U1324" i="11"/>
  <c r="U1320" i="11"/>
  <c r="U1316" i="11"/>
  <c r="U1312" i="11"/>
  <c r="U1308" i="11"/>
  <c r="U1304" i="11"/>
  <c r="U1300" i="11"/>
  <c r="U1296" i="11"/>
  <c r="U1292" i="11"/>
  <c r="U1288" i="11"/>
  <c r="U1284" i="11"/>
  <c r="U1280" i="11"/>
  <c r="U1276" i="11"/>
  <c r="U1272" i="11"/>
  <c r="U1268" i="11"/>
  <c r="U1264" i="11"/>
  <c r="U1260" i="11"/>
  <c r="U1256" i="11"/>
  <c r="U1252" i="11"/>
  <c r="U1248" i="11"/>
  <c r="U1244" i="11"/>
  <c r="U1240" i="11"/>
  <c r="U1236" i="11"/>
  <c r="U1232" i="11"/>
  <c r="U1228" i="11"/>
  <c r="U1224" i="11"/>
  <c r="U1220" i="11"/>
  <c r="U1216" i="11"/>
  <c r="U1212" i="11"/>
  <c r="U1208" i="11"/>
  <c r="U1204" i="11"/>
  <c r="U1200" i="11"/>
  <c r="U1196" i="11"/>
  <c r="U1192" i="11"/>
  <c r="U1188" i="11"/>
  <c r="U1184" i="11"/>
  <c r="U1180" i="11"/>
  <c r="U1176" i="11"/>
  <c r="U1172" i="11"/>
  <c r="U1168" i="11"/>
  <c r="U1164" i="11"/>
  <c r="U1160" i="11"/>
  <c r="U1156" i="11"/>
  <c r="U1152" i="11"/>
  <c r="U1148" i="11"/>
  <c r="U1144" i="11"/>
  <c r="U1140" i="11"/>
  <c r="AT1139" i="11"/>
  <c r="BB1139" i="11" s="1"/>
  <c r="U1138" i="11"/>
  <c r="AT1137" i="11"/>
  <c r="BB1137" i="11" s="1"/>
  <c r="U1136" i="11"/>
  <c r="AT1135" i="11"/>
  <c r="BB1135" i="11" s="1"/>
  <c r="U1134" i="11"/>
  <c r="AT1133" i="11"/>
  <c r="BB1133" i="11" s="1"/>
  <c r="U1132" i="11"/>
  <c r="AT1131" i="11"/>
  <c r="BB1131" i="11" s="1"/>
  <c r="U1130" i="11"/>
  <c r="AT1129" i="11"/>
  <c r="BB1129" i="11" s="1"/>
  <c r="U1128" i="11"/>
  <c r="AT1127" i="11"/>
  <c r="BB1127" i="11" s="1"/>
  <c r="U1126" i="11"/>
  <c r="AT1125" i="11"/>
  <c r="BB1125" i="11" s="1"/>
  <c r="U1124" i="11"/>
  <c r="AT1123" i="11"/>
  <c r="BB1123" i="11" s="1"/>
  <c r="U1122" i="11"/>
  <c r="AT1121" i="11"/>
  <c r="BB1121" i="11" s="1"/>
  <c r="U1120" i="11"/>
  <c r="AT1119" i="11"/>
  <c r="BB1119" i="11" s="1"/>
  <c r="U1118" i="11"/>
  <c r="AT1117" i="11"/>
  <c r="BB1117" i="11" s="1"/>
  <c r="U1116" i="11"/>
  <c r="AT1115" i="11"/>
  <c r="BB1115" i="11" s="1"/>
  <c r="U1114" i="11"/>
  <c r="AT1113" i="11"/>
  <c r="BB1113" i="11" s="1"/>
  <c r="U1112" i="11"/>
  <c r="AT1111" i="11"/>
  <c r="BB1111" i="11" s="1"/>
  <c r="U1110" i="11"/>
  <c r="AT1109" i="11"/>
  <c r="BB1109" i="11" s="1"/>
  <c r="U1108" i="11"/>
  <c r="AT1107" i="11"/>
  <c r="BB1107" i="11" s="1"/>
  <c r="U1106" i="11"/>
  <c r="AT1105" i="11"/>
  <c r="BB1105" i="11" s="1"/>
  <c r="U1104" i="11"/>
  <c r="AT1103" i="11"/>
  <c r="BB1103" i="11" s="1"/>
  <c r="U1102" i="11"/>
  <c r="AT1101" i="11"/>
  <c r="BB1101" i="11" s="1"/>
  <c r="U1100" i="11"/>
  <c r="U1399" i="11"/>
  <c r="U1395" i="11"/>
  <c r="U1391" i="11"/>
  <c r="U1387" i="11"/>
  <c r="U1383" i="11"/>
  <c r="U1379" i="11"/>
  <c r="U1375" i="11"/>
  <c r="U1371" i="11"/>
  <c r="U1367" i="11"/>
  <c r="U1363" i="11"/>
  <c r="U1359" i="11"/>
  <c r="U1355" i="11"/>
  <c r="U1351" i="11"/>
  <c r="U1347" i="11"/>
  <c r="U1343" i="11"/>
  <c r="U1339" i="11"/>
  <c r="U1335" i="11"/>
  <c r="U1331" i="11"/>
  <c r="U1327" i="11"/>
  <c r="U1323" i="11"/>
  <c r="U1319" i="11"/>
  <c r="U1315" i="11"/>
  <c r="U1311" i="11"/>
  <c r="U1307" i="11"/>
  <c r="U1303" i="11"/>
  <c r="U1299" i="11"/>
  <c r="U1295" i="11"/>
  <c r="U1291" i="11"/>
  <c r="U1287" i="11"/>
  <c r="U1283" i="11"/>
  <c r="U1279" i="11"/>
  <c r="U1275" i="11"/>
  <c r="U1271" i="11"/>
  <c r="U1267" i="11"/>
  <c r="U1263" i="11"/>
  <c r="U1259" i="11"/>
  <c r="U1255" i="11"/>
  <c r="U1251" i="11"/>
  <c r="U1247" i="11"/>
  <c r="U1243" i="11"/>
  <c r="U1239" i="11"/>
  <c r="U1235" i="11"/>
  <c r="U1231" i="11"/>
  <c r="U1227" i="11"/>
  <c r="U1223" i="11"/>
  <c r="U1219" i="11"/>
  <c r="U1215" i="11"/>
  <c r="U1211" i="11"/>
  <c r="U1207" i="11"/>
  <c r="U1203" i="11"/>
  <c r="U1199" i="11"/>
  <c r="U1195" i="11"/>
  <c r="U1191" i="11"/>
  <c r="U1187" i="11"/>
  <c r="U1183" i="11"/>
  <c r="U1179" i="11"/>
  <c r="U1175" i="11"/>
  <c r="U1171" i="11"/>
  <c r="U1167" i="11"/>
  <c r="U1163" i="11"/>
  <c r="U1159" i="11"/>
  <c r="U1155" i="11"/>
  <c r="U1151" i="11"/>
  <c r="U1147" i="11"/>
  <c r="U1143" i="11"/>
  <c r="U1099" i="11"/>
  <c r="AT1098" i="11"/>
  <c r="BB1098" i="11" s="1"/>
  <c r="U1097" i="11"/>
  <c r="AT1096" i="11"/>
  <c r="BB1096" i="11" s="1"/>
  <c r="U1095" i="11"/>
  <c r="AT1094" i="11"/>
  <c r="BB1094" i="11" s="1"/>
  <c r="U1093" i="11"/>
  <c r="AT1092" i="11"/>
  <c r="BB1092" i="11" s="1"/>
  <c r="U1091" i="11"/>
  <c r="AT1090" i="11"/>
  <c r="BB1090" i="11" s="1"/>
  <c r="U1089" i="11"/>
  <c r="AT1088" i="11"/>
  <c r="BB1088" i="11" s="1"/>
  <c r="U1087" i="11"/>
  <c r="AT1086" i="11"/>
  <c r="BB1086" i="11" s="1"/>
  <c r="U1085" i="11"/>
  <c r="AT1084" i="11"/>
  <c r="BB1084" i="11" s="1"/>
  <c r="U1083" i="11"/>
  <c r="AT1082" i="11"/>
  <c r="BB1082" i="11" s="1"/>
  <c r="U1081" i="11"/>
  <c r="AT1080" i="11"/>
  <c r="BB1080" i="11" s="1"/>
  <c r="U1079" i="11"/>
  <c r="AT1078" i="11"/>
  <c r="BB1078" i="11" s="1"/>
  <c r="U1077" i="11"/>
  <c r="AT1076" i="11"/>
  <c r="BB1076" i="11" s="1"/>
  <c r="U1075" i="11"/>
  <c r="AT1074" i="11"/>
  <c r="BB1074" i="11" s="1"/>
  <c r="U1073" i="11"/>
  <c r="AT1072" i="11"/>
  <c r="BB1072" i="11" s="1"/>
  <c r="U1071" i="11"/>
  <c r="AT1070" i="11"/>
  <c r="BB1070" i="11" s="1"/>
  <c r="U1069" i="11"/>
  <c r="AT1068" i="11"/>
  <c r="BB1068" i="11" s="1"/>
  <c r="U1067" i="11"/>
  <c r="AT1066" i="11"/>
  <c r="BB1066" i="11" s="1"/>
  <c r="U1065" i="11"/>
  <c r="AT1064" i="11"/>
  <c r="BB1064" i="11" s="1"/>
  <c r="U1063" i="11"/>
  <c r="AT1062" i="11"/>
  <c r="BB1062" i="11" s="1"/>
  <c r="U1061" i="11"/>
  <c r="AT1060" i="11"/>
  <c r="BB1060" i="11" s="1"/>
  <c r="U1059" i="11"/>
  <c r="AT1058" i="11"/>
  <c r="BB1058" i="11" s="1"/>
  <c r="U1057" i="11"/>
  <c r="AT1056" i="11"/>
  <c r="BB1056" i="11" s="1"/>
  <c r="U1055" i="11"/>
  <c r="AT1054" i="11"/>
  <c r="BB1054" i="11" s="1"/>
  <c r="U1053" i="11"/>
  <c r="AT1052" i="11"/>
  <c r="BB1052" i="11" s="1"/>
  <c r="U1051" i="11"/>
  <c r="AT1050" i="11"/>
  <c r="BB1050" i="11" s="1"/>
  <c r="U1049" i="11"/>
  <c r="AT1048" i="11"/>
  <c r="BB1048" i="11" s="1"/>
  <c r="U1047" i="11"/>
  <c r="AT1046" i="11"/>
  <c r="BB1046" i="11" s="1"/>
  <c r="U1045" i="11"/>
  <c r="AT1044" i="11"/>
  <c r="BB1044" i="11" s="1"/>
  <c r="U1043" i="11"/>
  <c r="AT1042" i="11"/>
  <c r="BB1042" i="11" s="1"/>
  <c r="U1041" i="11"/>
  <c r="AT1040" i="11"/>
  <c r="BB1040" i="11" s="1"/>
  <c r="U1039" i="11"/>
  <c r="AT1038" i="11"/>
  <c r="BB1038" i="11" s="1"/>
  <c r="U1037" i="11"/>
  <c r="AT1036" i="11"/>
  <c r="BB1036" i="11" s="1"/>
  <c r="U1035" i="11"/>
  <c r="AT1034" i="11"/>
  <c r="BB1034" i="11" s="1"/>
  <c r="U1033" i="11"/>
  <c r="AT1032" i="11"/>
  <c r="BB1032" i="11" s="1"/>
  <c r="U1031" i="11"/>
  <c r="AT1030" i="11"/>
  <c r="BB1030" i="11" s="1"/>
  <c r="U1029" i="11"/>
  <c r="AT1028" i="11"/>
  <c r="BB1028" i="11" s="1"/>
  <c r="U1027" i="11"/>
  <c r="AT1026" i="11"/>
  <c r="BB1026" i="11" s="1"/>
  <c r="U1025" i="11"/>
  <c r="AT1024" i="11"/>
  <c r="BB1024" i="11" s="1"/>
  <c r="U1023" i="11"/>
  <c r="AT1022" i="11"/>
  <c r="BB1022" i="11" s="1"/>
  <c r="U1021" i="11"/>
  <c r="AT1020" i="11"/>
  <c r="BB1020" i="11" s="1"/>
  <c r="U1019" i="11"/>
  <c r="AT1018" i="11"/>
  <c r="BB1018" i="11" s="1"/>
  <c r="U1017" i="11"/>
  <c r="AT1016" i="11"/>
  <c r="BB1016" i="11" s="1"/>
  <c r="U1015" i="11"/>
  <c r="AT1014" i="11"/>
  <c r="BB1014" i="11" s="1"/>
  <c r="U1013" i="11"/>
  <c r="AT1012" i="11"/>
  <c r="BB1012" i="11" s="1"/>
  <c r="U1011" i="11"/>
  <c r="AT1010" i="11"/>
  <c r="BB1010" i="11" s="1"/>
  <c r="U1009" i="11"/>
  <c r="AT1008" i="11"/>
  <c r="BB1008" i="11" s="1"/>
  <c r="U1007" i="11"/>
  <c r="AT1006" i="11"/>
  <c r="BB1006" i="11" s="1"/>
  <c r="U1005" i="11"/>
  <c r="AT1004" i="11"/>
  <c r="BB1004" i="11" s="1"/>
  <c r="U1003" i="11"/>
  <c r="AT1002" i="11"/>
  <c r="BB1002" i="11" s="1"/>
  <c r="U1001" i="11"/>
  <c r="AT1000" i="11"/>
  <c r="BB1000" i="11" s="1"/>
  <c r="U999" i="11"/>
  <c r="AT998" i="11"/>
  <c r="BB998" i="11" s="1"/>
  <c r="U997" i="11"/>
  <c r="AT996" i="11"/>
  <c r="BB996" i="11" s="1"/>
  <c r="U995" i="11"/>
  <c r="AT994" i="11"/>
  <c r="BB994" i="11" s="1"/>
  <c r="U993" i="11"/>
  <c r="AT992" i="11"/>
  <c r="BB992" i="11" s="1"/>
  <c r="U991" i="11"/>
  <c r="AT990" i="11"/>
  <c r="BB990" i="11" s="1"/>
  <c r="U989" i="11"/>
  <c r="AT988" i="11"/>
  <c r="BB988" i="11" s="1"/>
  <c r="U987" i="11"/>
  <c r="AT986" i="11"/>
  <c r="BB986" i="11" s="1"/>
  <c r="U985" i="11"/>
  <c r="AT984" i="11"/>
  <c r="BB984" i="11" s="1"/>
  <c r="U983" i="11"/>
  <c r="AT982" i="11"/>
  <c r="BB982" i="11" s="1"/>
  <c r="U981" i="11"/>
  <c r="AT980" i="11"/>
  <c r="BB980" i="11" s="1"/>
  <c r="U979" i="11"/>
  <c r="AT978" i="11"/>
  <c r="BB978" i="11" s="1"/>
  <c r="U977" i="11"/>
  <c r="AT976" i="11"/>
  <c r="BB976" i="11" s="1"/>
  <c r="U975" i="11"/>
  <c r="AT974" i="11"/>
  <c r="BB974" i="11" s="1"/>
  <c r="U973" i="11"/>
  <c r="AT972" i="11"/>
  <c r="BB972" i="11" s="1"/>
  <c r="U971" i="11"/>
  <c r="AT970" i="11"/>
  <c r="BB970" i="11" s="1"/>
  <c r="U969" i="11"/>
  <c r="AT968" i="11"/>
  <c r="BB968" i="11" s="1"/>
  <c r="U967" i="11"/>
  <c r="AT966" i="11"/>
  <c r="BB966" i="11" s="1"/>
  <c r="U965" i="11"/>
  <c r="AT964" i="11"/>
  <c r="BB964" i="11" s="1"/>
  <c r="U963" i="11"/>
  <c r="AT962" i="11"/>
  <c r="BB962" i="11" s="1"/>
  <c r="U961" i="11"/>
  <c r="AT960" i="11"/>
  <c r="BB960" i="11" s="1"/>
  <c r="U959" i="11"/>
  <c r="AT958" i="11"/>
  <c r="BB958" i="11" s="1"/>
  <c r="U957" i="11"/>
  <c r="AT956" i="11"/>
  <c r="BB956" i="11" s="1"/>
  <c r="U955" i="11"/>
  <c r="AT954" i="11"/>
  <c r="BB954" i="11" s="1"/>
  <c r="U953" i="11"/>
  <c r="AT952" i="11"/>
  <c r="BB952" i="11" s="1"/>
  <c r="U951" i="11"/>
  <c r="AT950" i="11"/>
  <c r="BB950" i="11" s="1"/>
  <c r="U949" i="11"/>
  <c r="AT948" i="11"/>
  <c r="BB948" i="11" s="1"/>
  <c r="U947" i="11"/>
  <c r="AT946" i="11"/>
  <c r="BB946" i="11" s="1"/>
  <c r="U945" i="11"/>
  <c r="AT944" i="11"/>
  <c r="BB944" i="11" s="1"/>
  <c r="U943" i="11"/>
  <c r="AT942" i="11"/>
  <c r="BB942" i="11" s="1"/>
  <c r="U941" i="11"/>
  <c r="AT940" i="11"/>
  <c r="BB940" i="11" s="1"/>
  <c r="U939" i="11"/>
  <c r="AT938" i="11"/>
  <c r="BB938" i="11" s="1"/>
  <c r="U937" i="11"/>
  <c r="AT936" i="11"/>
  <c r="BB936" i="11" s="1"/>
  <c r="U935" i="11"/>
  <c r="AT934" i="11"/>
  <c r="BB934" i="11" s="1"/>
  <c r="U933" i="11"/>
  <c r="AT932" i="11"/>
  <c r="BB932" i="11" s="1"/>
  <c r="U931" i="11"/>
  <c r="AT930" i="11"/>
  <c r="BB930" i="11" s="1"/>
  <c r="U929" i="11"/>
  <c r="AT928" i="11"/>
  <c r="BB928" i="11" s="1"/>
  <c r="U927" i="11"/>
  <c r="AT926" i="11"/>
  <c r="BB926" i="11" s="1"/>
  <c r="U925" i="11"/>
  <c r="AT924" i="11"/>
  <c r="BB924" i="11" s="1"/>
  <c r="U923" i="11"/>
  <c r="AT922" i="11"/>
  <c r="BB922" i="11" s="1"/>
  <c r="U921" i="11"/>
  <c r="AT920" i="11"/>
  <c r="BB920" i="11" s="1"/>
  <c r="U919" i="11"/>
  <c r="AT918" i="11"/>
  <c r="BB918" i="11" s="1"/>
  <c r="U917" i="11"/>
  <c r="AT916" i="11"/>
  <c r="BB916" i="11" s="1"/>
  <c r="U915" i="11"/>
  <c r="AT914" i="11"/>
  <c r="BB914" i="11" s="1"/>
  <c r="U913" i="11"/>
  <c r="AT912" i="11"/>
  <c r="BB912" i="11" s="1"/>
  <c r="U911" i="11"/>
  <c r="AT910" i="11"/>
  <c r="BB910" i="11" s="1"/>
  <c r="U909" i="11"/>
  <c r="AT908" i="11"/>
  <c r="BB908" i="11" s="1"/>
  <c r="U907" i="11"/>
  <c r="AT906" i="11"/>
  <c r="BB906" i="11" s="1"/>
  <c r="U905" i="11"/>
  <c r="AT904" i="11"/>
  <c r="BB904" i="11" s="1"/>
  <c r="U903" i="11"/>
  <c r="AT902" i="11"/>
  <c r="BB902" i="11" s="1"/>
  <c r="U901" i="11"/>
  <c r="AT900" i="11"/>
  <c r="BB900" i="11" s="1"/>
  <c r="U899" i="11"/>
  <c r="AT898" i="11"/>
  <c r="BB898" i="11" s="1"/>
  <c r="U897" i="11"/>
  <c r="AT896" i="11"/>
  <c r="BB896" i="11" s="1"/>
  <c r="U895" i="11"/>
  <c r="AT894" i="11"/>
  <c r="BB894" i="11" s="1"/>
  <c r="U893" i="11"/>
  <c r="AT892" i="11"/>
  <c r="BB892" i="11" s="1"/>
  <c r="U891" i="11"/>
  <c r="AT890" i="11"/>
  <c r="BB890" i="11" s="1"/>
  <c r="U889" i="11"/>
  <c r="AT888" i="11"/>
  <c r="BB888" i="11" s="1"/>
  <c r="U887" i="11"/>
  <c r="AT886" i="11"/>
  <c r="BB886" i="11" s="1"/>
  <c r="U885" i="11"/>
  <c r="AT884" i="11"/>
  <c r="BB884" i="11" s="1"/>
  <c r="U883" i="11"/>
  <c r="AT882" i="11"/>
  <c r="BB882" i="11" s="1"/>
  <c r="U881" i="11"/>
  <c r="AT880" i="11"/>
  <c r="BB880" i="11" s="1"/>
  <c r="U879" i="11"/>
  <c r="AT878" i="11"/>
  <c r="BB878" i="11" s="1"/>
  <c r="U877" i="11"/>
  <c r="AT876" i="11"/>
  <c r="BB876" i="11" s="1"/>
  <c r="U875" i="11"/>
  <c r="AT874" i="11"/>
  <c r="BB874" i="11" s="1"/>
  <c r="U873" i="11"/>
  <c r="AT872" i="11"/>
  <c r="BB872" i="11" s="1"/>
  <c r="U871" i="11"/>
  <c r="AT870" i="11"/>
  <c r="BB870" i="11" s="1"/>
  <c r="U869" i="11"/>
  <c r="AT868" i="11"/>
  <c r="BB868" i="11" s="1"/>
  <c r="U867" i="11"/>
  <c r="AT866" i="11"/>
  <c r="BB866" i="11" s="1"/>
  <c r="U865" i="11"/>
  <c r="AT864" i="11"/>
  <c r="BB864" i="11" s="1"/>
  <c r="U863" i="11"/>
  <c r="AT862" i="11"/>
  <c r="BB862" i="11" s="1"/>
  <c r="U861" i="11"/>
  <c r="AT860" i="11"/>
  <c r="BB860" i="11" s="1"/>
  <c r="U859" i="11"/>
  <c r="AT858" i="11"/>
  <c r="BB858" i="11" s="1"/>
  <c r="U857" i="11"/>
  <c r="AT856" i="11"/>
  <c r="BB856" i="11" s="1"/>
  <c r="U855" i="11"/>
  <c r="AT854" i="11"/>
  <c r="BB854" i="11" s="1"/>
  <c r="U853" i="11"/>
  <c r="AT852" i="11"/>
  <c r="BB852" i="11" s="1"/>
  <c r="U851" i="11"/>
  <c r="AT850" i="11"/>
  <c r="BB850" i="11" s="1"/>
  <c r="U849" i="11"/>
  <c r="AT848" i="11"/>
  <c r="BB848" i="11" s="1"/>
  <c r="U847" i="11"/>
  <c r="AT846" i="11"/>
  <c r="BB846" i="11" s="1"/>
  <c r="U845" i="11"/>
  <c r="AT844" i="11"/>
  <c r="BB844" i="11" s="1"/>
  <c r="U843" i="11"/>
  <c r="AT842" i="11"/>
  <c r="BB842" i="11" s="1"/>
  <c r="U841" i="11"/>
  <c r="AT840" i="11"/>
  <c r="BB840" i="11" s="1"/>
  <c r="U839" i="11"/>
  <c r="AT838" i="11"/>
  <c r="BB838" i="11" s="1"/>
  <c r="U837" i="11"/>
  <c r="AT836" i="11"/>
  <c r="BB836" i="11" s="1"/>
  <c r="U835" i="11"/>
  <c r="AT834" i="11"/>
  <c r="BB834" i="11" s="1"/>
  <c r="U833" i="11"/>
  <c r="AT832" i="11"/>
  <c r="BB832" i="11" s="1"/>
  <c r="U831" i="11"/>
  <c r="AT830" i="11"/>
  <c r="BB830" i="11" s="1"/>
  <c r="U829" i="11"/>
  <c r="AT828" i="11"/>
  <c r="BB828" i="11" s="1"/>
  <c r="U827" i="11"/>
  <c r="AT826" i="11"/>
  <c r="BB826" i="11" s="1"/>
  <c r="U825" i="11"/>
  <c r="AT824" i="11"/>
  <c r="BB824" i="11" s="1"/>
  <c r="U823" i="11"/>
  <c r="AT822" i="11"/>
  <c r="BB822" i="11" s="1"/>
  <c r="U821" i="11"/>
  <c r="AT820" i="11"/>
  <c r="BB820" i="11" s="1"/>
  <c r="U819" i="11"/>
  <c r="AT818" i="11"/>
  <c r="BB818" i="11" s="1"/>
  <c r="U817" i="11"/>
  <c r="AT816" i="11"/>
  <c r="BB816" i="11" s="1"/>
  <c r="U815" i="11"/>
  <c r="AT814" i="11"/>
  <c r="BB814" i="11" s="1"/>
  <c r="U813" i="11"/>
  <c r="AT812" i="11"/>
  <c r="BB812" i="11" s="1"/>
  <c r="U811" i="11"/>
  <c r="AT810" i="11"/>
  <c r="BB810" i="11" s="1"/>
  <c r="U809" i="11"/>
  <c r="AT808" i="11"/>
  <c r="BB808" i="11" s="1"/>
  <c r="U807" i="11"/>
  <c r="AT806" i="11"/>
  <c r="BB806" i="11" s="1"/>
  <c r="U805" i="11"/>
  <c r="AT804" i="11"/>
  <c r="BB804" i="11" s="1"/>
  <c r="U803" i="11"/>
  <c r="AT802" i="11"/>
  <c r="BB802" i="11" s="1"/>
  <c r="U801" i="11"/>
  <c r="AT800" i="11"/>
  <c r="BB800" i="11" s="1"/>
  <c r="U799" i="11"/>
  <c r="AT798" i="11"/>
  <c r="BB798" i="11" s="1"/>
  <c r="U797" i="11"/>
  <c r="AT796" i="11"/>
  <c r="BB796" i="11" s="1"/>
  <c r="U795" i="11"/>
  <c r="AT794" i="11"/>
  <c r="BB794" i="11" s="1"/>
  <c r="U793" i="11"/>
  <c r="AT792" i="11"/>
  <c r="BB792" i="11" s="1"/>
  <c r="U791" i="11"/>
  <c r="AT790" i="11"/>
  <c r="BB790" i="11" s="1"/>
  <c r="U789" i="11"/>
  <c r="AT788" i="11"/>
  <c r="BB788" i="11" s="1"/>
  <c r="U787" i="11"/>
  <c r="AT786" i="11"/>
  <c r="BB786" i="11" s="1"/>
  <c r="U785" i="11"/>
  <c r="AT784" i="11"/>
  <c r="BB784" i="11" s="1"/>
  <c r="U783" i="11"/>
  <c r="AT782" i="11"/>
  <c r="BB782" i="11" s="1"/>
  <c r="U781" i="11"/>
  <c r="AT780" i="11"/>
  <c r="BB780" i="11" s="1"/>
  <c r="U779" i="11"/>
  <c r="AT778" i="11"/>
  <c r="BB778" i="11" s="1"/>
  <c r="U777" i="11"/>
  <c r="AT776" i="11"/>
  <c r="BB776" i="11" s="1"/>
  <c r="U775" i="11"/>
  <c r="AT774" i="11"/>
  <c r="BB774" i="11" s="1"/>
  <c r="U773" i="11"/>
  <c r="AT772" i="11"/>
  <c r="BB772" i="11" s="1"/>
  <c r="U771" i="11"/>
  <c r="AT770" i="11"/>
  <c r="BB770" i="11" s="1"/>
  <c r="U769" i="11"/>
  <c r="AT768" i="11"/>
  <c r="BB768" i="11" s="1"/>
  <c r="U767" i="11"/>
  <c r="AT766" i="11"/>
  <c r="BB766" i="11" s="1"/>
  <c r="U765" i="11"/>
  <c r="AT1099" i="11"/>
  <c r="BB1099" i="11" s="1"/>
  <c r="U1098" i="11"/>
  <c r="AT1097" i="11"/>
  <c r="BB1097" i="11" s="1"/>
  <c r="U1096" i="11"/>
  <c r="AT1095" i="11"/>
  <c r="BB1095" i="11" s="1"/>
  <c r="U1094" i="11"/>
  <c r="AT1093" i="11"/>
  <c r="BB1093" i="11" s="1"/>
  <c r="U1092" i="11"/>
  <c r="AT1091" i="11"/>
  <c r="BB1091" i="11" s="1"/>
  <c r="U1090" i="11"/>
  <c r="AT1089" i="11"/>
  <c r="BB1089" i="11" s="1"/>
  <c r="U1088" i="11"/>
  <c r="AT1087" i="11"/>
  <c r="BB1087" i="11" s="1"/>
  <c r="U1086" i="11"/>
  <c r="AT1085" i="11"/>
  <c r="BB1085" i="11" s="1"/>
  <c r="U1084" i="11"/>
  <c r="AT1083" i="11"/>
  <c r="BB1083" i="11" s="1"/>
  <c r="U1082" i="11"/>
  <c r="AT1081" i="11"/>
  <c r="BB1081" i="11" s="1"/>
  <c r="U1080" i="11"/>
  <c r="AT1079" i="11"/>
  <c r="BB1079" i="11" s="1"/>
  <c r="U1078" i="11"/>
  <c r="AT1077" i="11"/>
  <c r="BB1077" i="11" s="1"/>
  <c r="U1076" i="11"/>
  <c r="AT1075" i="11"/>
  <c r="BB1075" i="11" s="1"/>
  <c r="U1074" i="11"/>
  <c r="AT1073" i="11"/>
  <c r="BB1073" i="11" s="1"/>
  <c r="U1072" i="11"/>
  <c r="AT1071" i="11"/>
  <c r="BB1071" i="11" s="1"/>
  <c r="U1070" i="11"/>
  <c r="AT1069" i="11"/>
  <c r="BB1069" i="11" s="1"/>
  <c r="U1068" i="11"/>
  <c r="AT1067" i="11"/>
  <c r="BB1067" i="11" s="1"/>
  <c r="U1066" i="11"/>
  <c r="AT1065" i="11"/>
  <c r="BB1065" i="11" s="1"/>
  <c r="U1064" i="11"/>
  <c r="AT1063" i="11"/>
  <c r="BB1063" i="11" s="1"/>
  <c r="U1062" i="11"/>
  <c r="AT1061" i="11"/>
  <c r="BB1061" i="11" s="1"/>
  <c r="U1060" i="11"/>
  <c r="AT1059" i="11"/>
  <c r="BB1059" i="11" s="1"/>
  <c r="U1058" i="11"/>
  <c r="AT1057" i="11"/>
  <c r="BB1057" i="11" s="1"/>
  <c r="U1056" i="11"/>
  <c r="AT1055" i="11"/>
  <c r="BB1055" i="11" s="1"/>
  <c r="U1054" i="11"/>
  <c r="AT1053" i="11"/>
  <c r="BB1053" i="11" s="1"/>
  <c r="U1052" i="11"/>
  <c r="AT1051" i="11"/>
  <c r="BB1051" i="11" s="1"/>
  <c r="U1050" i="11"/>
  <c r="AT1049" i="11"/>
  <c r="BB1049" i="11" s="1"/>
  <c r="U1048" i="11"/>
  <c r="AT1047" i="11"/>
  <c r="BB1047" i="11" s="1"/>
  <c r="U1046" i="11"/>
  <c r="AT1045" i="11"/>
  <c r="BB1045" i="11" s="1"/>
  <c r="U1044" i="11"/>
  <c r="AT1043" i="11"/>
  <c r="BB1043" i="11" s="1"/>
  <c r="U1042" i="11"/>
  <c r="AT1041" i="11"/>
  <c r="BB1041" i="11" s="1"/>
  <c r="U1040" i="11"/>
  <c r="AT1039" i="11"/>
  <c r="BB1039" i="11" s="1"/>
  <c r="U1038" i="11"/>
  <c r="AT1037" i="11"/>
  <c r="BB1037" i="11" s="1"/>
  <c r="U1036" i="11"/>
  <c r="AT1035" i="11"/>
  <c r="BB1035" i="11" s="1"/>
  <c r="U1034" i="11"/>
  <c r="AT1033" i="11"/>
  <c r="BB1033" i="11" s="1"/>
  <c r="U1032" i="11"/>
  <c r="AT1031" i="11"/>
  <c r="BB1031" i="11" s="1"/>
  <c r="U1030" i="11"/>
  <c r="AT1029" i="11"/>
  <c r="BB1029" i="11" s="1"/>
  <c r="U1028" i="11"/>
  <c r="AT1027" i="11"/>
  <c r="BB1027" i="11" s="1"/>
  <c r="U1026" i="11"/>
  <c r="AT1025" i="11"/>
  <c r="BB1025" i="11" s="1"/>
  <c r="U1024" i="11"/>
  <c r="AT1023" i="11"/>
  <c r="BB1023" i="11" s="1"/>
  <c r="U1022" i="11"/>
  <c r="AT1021" i="11"/>
  <c r="BB1021" i="11" s="1"/>
  <c r="U1020" i="11"/>
  <c r="AT1019" i="11"/>
  <c r="BB1019" i="11" s="1"/>
  <c r="U1018" i="11"/>
  <c r="AT1017" i="11"/>
  <c r="BB1017" i="11" s="1"/>
  <c r="U1016" i="11"/>
  <c r="AT1015" i="11"/>
  <c r="BB1015" i="11" s="1"/>
  <c r="U1014" i="11"/>
  <c r="AT1013" i="11"/>
  <c r="BB1013" i="11" s="1"/>
  <c r="U1012" i="11"/>
  <c r="AT1011" i="11"/>
  <c r="BB1011" i="11" s="1"/>
  <c r="U1010" i="11"/>
  <c r="AT1009" i="11"/>
  <c r="BB1009" i="11" s="1"/>
  <c r="U1008" i="11"/>
  <c r="AT1007" i="11"/>
  <c r="BB1007" i="11" s="1"/>
  <c r="U1006" i="11"/>
  <c r="AT1005" i="11"/>
  <c r="BB1005" i="11" s="1"/>
  <c r="U1004" i="11"/>
  <c r="AT1003" i="11"/>
  <c r="BB1003" i="11" s="1"/>
  <c r="U1002" i="11"/>
  <c r="AT1001" i="11"/>
  <c r="BB1001" i="11" s="1"/>
  <c r="U1000" i="11"/>
  <c r="AT999" i="11"/>
  <c r="BB999" i="11" s="1"/>
  <c r="U998" i="11"/>
  <c r="AT997" i="11"/>
  <c r="BB997" i="11" s="1"/>
  <c r="U996" i="11"/>
  <c r="AT995" i="11"/>
  <c r="BB995" i="11" s="1"/>
  <c r="U994" i="11"/>
  <c r="AT993" i="11"/>
  <c r="BB993" i="11" s="1"/>
  <c r="U992" i="11"/>
  <c r="AT991" i="11"/>
  <c r="BB991" i="11" s="1"/>
  <c r="U990" i="11"/>
  <c r="AT989" i="11"/>
  <c r="BB989" i="11" s="1"/>
  <c r="U988" i="11"/>
  <c r="AT987" i="11"/>
  <c r="BB987" i="11" s="1"/>
  <c r="U986" i="11"/>
  <c r="AT985" i="11"/>
  <c r="BB985" i="11" s="1"/>
  <c r="U984" i="11"/>
  <c r="AT983" i="11"/>
  <c r="BB983" i="11" s="1"/>
  <c r="U982" i="11"/>
  <c r="AT981" i="11"/>
  <c r="BB981" i="11" s="1"/>
  <c r="U980" i="11"/>
  <c r="AT979" i="11"/>
  <c r="BB979" i="11" s="1"/>
  <c r="U978" i="11"/>
  <c r="AT977" i="11"/>
  <c r="BB977" i="11" s="1"/>
  <c r="U976" i="11"/>
  <c r="AT975" i="11"/>
  <c r="BB975" i="11" s="1"/>
  <c r="U974" i="11"/>
  <c r="AT973" i="11"/>
  <c r="BB973" i="11" s="1"/>
  <c r="U972" i="11"/>
  <c r="AT971" i="11"/>
  <c r="BB971" i="11" s="1"/>
  <c r="U970" i="11"/>
  <c r="AT969" i="11"/>
  <c r="BB969" i="11" s="1"/>
  <c r="U968" i="11"/>
  <c r="AT967" i="11"/>
  <c r="BB967" i="11" s="1"/>
  <c r="U966" i="11"/>
  <c r="AT965" i="11"/>
  <c r="BB965" i="11" s="1"/>
  <c r="U964" i="11"/>
  <c r="AT963" i="11"/>
  <c r="BB963" i="11" s="1"/>
  <c r="U962" i="11"/>
  <c r="AT961" i="11"/>
  <c r="BB961" i="11" s="1"/>
  <c r="U960" i="11"/>
  <c r="AT959" i="11"/>
  <c r="BB959" i="11" s="1"/>
  <c r="U958" i="11"/>
  <c r="AT957" i="11"/>
  <c r="BB957" i="11" s="1"/>
  <c r="U956" i="11"/>
  <c r="AT955" i="11"/>
  <c r="BB955" i="11" s="1"/>
  <c r="U954" i="11"/>
  <c r="AT953" i="11"/>
  <c r="BB953" i="11" s="1"/>
  <c r="U952" i="11"/>
  <c r="AT951" i="11"/>
  <c r="BB951" i="11" s="1"/>
  <c r="U950" i="11"/>
  <c r="AT949" i="11"/>
  <c r="BB949" i="11" s="1"/>
  <c r="U948" i="11"/>
  <c r="AT947" i="11"/>
  <c r="BB947" i="11" s="1"/>
  <c r="U946" i="11"/>
  <c r="AT945" i="11"/>
  <c r="BB945" i="11" s="1"/>
  <c r="U944" i="11"/>
  <c r="AT943" i="11"/>
  <c r="BB943" i="11" s="1"/>
  <c r="U942" i="11"/>
  <c r="AT941" i="11"/>
  <c r="BB941" i="11" s="1"/>
  <c r="U940" i="11"/>
  <c r="AT939" i="11"/>
  <c r="BB939" i="11" s="1"/>
  <c r="U938" i="11"/>
  <c r="AT937" i="11"/>
  <c r="BB937" i="11" s="1"/>
  <c r="U936" i="11"/>
  <c r="AT935" i="11"/>
  <c r="BB935" i="11" s="1"/>
  <c r="U934" i="11"/>
  <c r="AT933" i="11"/>
  <c r="BB933" i="11" s="1"/>
  <c r="U932" i="11"/>
  <c r="AT931" i="11"/>
  <c r="BB931" i="11" s="1"/>
  <c r="U930" i="11"/>
  <c r="AT929" i="11"/>
  <c r="BB929" i="11" s="1"/>
  <c r="U928" i="11"/>
  <c r="AT927" i="11"/>
  <c r="BB927" i="11" s="1"/>
  <c r="U926" i="11"/>
  <c r="AT925" i="11"/>
  <c r="BB925" i="11" s="1"/>
  <c r="U924" i="11"/>
  <c r="AT923" i="11"/>
  <c r="BB923" i="11" s="1"/>
  <c r="U922" i="11"/>
  <c r="AT921" i="11"/>
  <c r="BB921" i="11" s="1"/>
  <c r="U920" i="11"/>
  <c r="AT919" i="11"/>
  <c r="BB919" i="11" s="1"/>
  <c r="U918" i="11"/>
  <c r="AT917" i="11"/>
  <c r="BB917" i="11" s="1"/>
  <c r="U916" i="11"/>
  <c r="AT915" i="11"/>
  <c r="BB915" i="11" s="1"/>
  <c r="U914" i="11"/>
  <c r="AT913" i="11"/>
  <c r="BB913" i="11" s="1"/>
  <c r="U912" i="11"/>
  <c r="AT911" i="11"/>
  <c r="BB911" i="11" s="1"/>
  <c r="U910" i="11"/>
  <c r="AT909" i="11"/>
  <c r="BB909" i="11" s="1"/>
  <c r="U908" i="11"/>
  <c r="AT907" i="11"/>
  <c r="BB907" i="11" s="1"/>
  <c r="U906" i="11"/>
  <c r="AT905" i="11"/>
  <c r="BB905" i="11" s="1"/>
  <c r="U904" i="11"/>
  <c r="AT903" i="11"/>
  <c r="BB903" i="11" s="1"/>
  <c r="U902" i="11"/>
  <c r="AT901" i="11"/>
  <c r="BB901" i="11" s="1"/>
  <c r="U900" i="11"/>
  <c r="AT899" i="11"/>
  <c r="BB899" i="11" s="1"/>
  <c r="U898" i="11"/>
  <c r="AT897" i="11"/>
  <c r="BB897" i="11" s="1"/>
  <c r="U896" i="11"/>
  <c r="AT895" i="11"/>
  <c r="BB895" i="11" s="1"/>
  <c r="U894" i="11"/>
  <c r="AT893" i="11"/>
  <c r="BB893" i="11" s="1"/>
  <c r="U892" i="11"/>
  <c r="AT891" i="11"/>
  <c r="BB891" i="11" s="1"/>
  <c r="U890" i="11"/>
  <c r="AT889" i="11"/>
  <c r="BB889" i="11" s="1"/>
  <c r="U888" i="11"/>
  <c r="AT887" i="11"/>
  <c r="BB887" i="11" s="1"/>
  <c r="U886" i="11"/>
  <c r="AT885" i="11"/>
  <c r="BB885" i="11" s="1"/>
  <c r="U884" i="11"/>
  <c r="AT883" i="11"/>
  <c r="BB883" i="11" s="1"/>
  <c r="U882" i="11"/>
  <c r="AT881" i="11"/>
  <c r="BB881" i="11" s="1"/>
  <c r="U880" i="11"/>
  <c r="AT879" i="11"/>
  <c r="BB879" i="11" s="1"/>
  <c r="U878" i="11"/>
  <c r="AT877" i="11"/>
  <c r="BB877" i="11" s="1"/>
  <c r="U876" i="11"/>
  <c r="AT875" i="11"/>
  <c r="BB875" i="11" s="1"/>
  <c r="U874" i="11"/>
  <c r="AT873" i="11"/>
  <c r="BB873" i="11" s="1"/>
  <c r="U872" i="11"/>
  <c r="AT871" i="11"/>
  <c r="BB871" i="11" s="1"/>
  <c r="U870" i="11"/>
  <c r="AT869" i="11"/>
  <c r="BB869" i="11" s="1"/>
  <c r="U868" i="11"/>
  <c r="AT867" i="11"/>
  <c r="BB867" i="11" s="1"/>
  <c r="U866" i="11"/>
  <c r="AT865" i="11"/>
  <c r="BB865" i="11" s="1"/>
  <c r="U864" i="11"/>
  <c r="AT863" i="11"/>
  <c r="BB863" i="11" s="1"/>
  <c r="U862" i="11"/>
  <c r="AT861" i="11"/>
  <c r="BB861" i="11" s="1"/>
  <c r="U860" i="11"/>
  <c r="AT859" i="11"/>
  <c r="BB859" i="11" s="1"/>
  <c r="U858" i="11"/>
  <c r="AT857" i="11"/>
  <c r="BB857" i="11" s="1"/>
  <c r="U856" i="11"/>
  <c r="AT855" i="11"/>
  <c r="BB855" i="11" s="1"/>
  <c r="U854" i="11"/>
  <c r="AT853" i="11"/>
  <c r="BB853" i="11" s="1"/>
  <c r="U852" i="11"/>
  <c r="AT851" i="11"/>
  <c r="BB851" i="11" s="1"/>
  <c r="U850" i="11"/>
  <c r="AT849" i="11"/>
  <c r="BB849" i="11" s="1"/>
  <c r="U848" i="11"/>
  <c r="AT847" i="11"/>
  <c r="BB847" i="11" s="1"/>
  <c r="U846" i="11"/>
  <c r="AT845" i="11"/>
  <c r="BB845" i="11" s="1"/>
  <c r="U844" i="11"/>
  <c r="AT843" i="11"/>
  <c r="BB843" i="11" s="1"/>
  <c r="U842" i="11"/>
  <c r="AT841" i="11"/>
  <c r="BB841" i="11" s="1"/>
  <c r="U840" i="11"/>
  <c r="AT839" i="11"/>
  <c r="BB839" i="11" s="1"/>
  <c r="U838" i="11"/>
  <c r="AT837" i="11"/>
  <c r="BB837" i="11" s="1"/>
  <c r="U836" i="11"/>
  <c r="AT835" i="11"/>
  <c r="BB835" i="11" s="1"/>
  <c r="U834" i="11"/>
  <c r="AT833" i="11"/>
  <c r="BB833" i="11" s="1"/>
  <c r="U832" i="11"/>
  <c r="AT831" i="11"/>
  <c r="BB831" i="11" s="1"/>
  <c r="U830" i="11"/>
  <c r="AT829" i="11"/>
  <c r="BB829" i="11" s="1"/>
  <c r="U828" i="11"/>
  <c r="AT827" i="11"/>
  <c r="BB827" i="11" s="1"/>
  <c r="U826" i="11"/>
  <c r="AT825" i="11"/>
  <c r="BB825" i="11" s="1"/>
  <c r="U824" i="11"/>
  <c r="AT823" i="11"/>
  <c r="BB823" i="11" s="1"/>
  <c r="U822" i="11"/>
  <c r="AT821" i="11"/>
  <c r="BB821" i="11" s="1"/>
  <c r="U820" i="11"/>
  <c r="AT819" i="11"/>
  <c r="BB819" i="11" s="1"/>
  <c r="U818" i="11"/>
  <c r="AT817" i="11"/>
  <c r="BB817" i="11" s="1"/>
  <c r="U816" i="11"/>
  <c r="AT815" i="11"/>
  <c r="BB815" i="11" s="1"/>
  <c r="U814" i="11"/>
  <c r="AT813" i="11"/>
  <c r="BB813" i="11" s="1"/>
  <c r="U812" i="11"/>
  <c r="AT811" i="11"/>
  <c r="BB811" i="11" s="1"/>
  <c r="U810" i="11"/>
  <c r="AT809" i="11"/>
  <c r="BB809" i="11" s="1"/>
  <c r="U808" i="11"/>
  <c r="AT807" i="11"/>
  <c r="BB807" i="11" s="1"/>
  <c r="U806" i="11"/>
  <c r="AT805" i="11"/>
  <c r="BB805" i="11" s="1"/>
  <c r="U804" i="11"/>
  <c r="AT803" i="11"/>
  <c r="BB803" i="11" s="1"/>
  <c r="U802" i="11"/>
  <c r="AT801" i="11"/>
  <c r="BB801" i="11" s="1"/>
  <c r="U800" i="11"/>
  <c r="AT799" i="11"/>
  <c r="BB799" i="11" s="1"/>
  <c r="U798" i="11"/>
  <c r="AT797" i="11"/>
  <c r="BB797" i="11" s="1"/>
  <c r="U796" i="11"/>
  <c r="AT795" i="11"/>
  <c r="BB795" i="11" s="1"/>
  <c r="U794" i="11"/>
  <c r="AT793" i="11"/>
  <c r="BB793" i="11" s="1"/>
  <c r="U792" i="11"/>
  <c r="AT791" i="11"/>
  <c r="BB791" i="11" s="1"/>
  <c r="U790" i="11"/>
  <c r="AT789" i="11"/>
  <c r="BB789" i="11" s="1"/>
  <c r="U788" i="11"/>
  <c r="AT787" i="11"/>
  <c r="BB787" i="11" s="1"/>
  <c r="U786" i="11"/>
  <c r="AT785" i="11"/>
  <c r="BB785" i="11" s="1"/>
  <c r="U784" i="11"/>
  <c r="AT783" i="11"/>
  <c r="BB783" i="11" s="1"/>
  <c r="U782" i="11"/>
  <c r="AT781" i="11"/>
  <c r="BB781" i="11" s="1"/>
  <c r="U780" i="11"/>
  <c r="AT779" i="11"/>
  <c r="BB779" i="11" s="1"/>
  <c r="U778" i="11"/>
  <c r="AT777" i="11"/>
  <c r="BB777" i="11" s="1"/>
  <c r="U776" i="11"/>
  <c r="AT775" i="11"/>
  <c r="BB775" i="11" s="1"/>
  <c r="U774" i="11"/>
  <c r="AT773" i="11"/>
  <c r="BB773" i="11" s="1"/>
  <c r="U772" i="11"/>
  <c r="AT771" i="11"/>
  <c r="BB771" i="11" s="1"/>
  <c r="U770" i="11"/>
  <c r="AT769" i="11"/>
  <c r="BB769" i="11" s="1"/>
  <c r="U768" i="11"/>
  <c r="AT767" i="11"/>
  <c r="BB767" i="11" s="1"/>
  <c r="U766" i="11"/>
  <c r="AT765" i="11"/>
  <c r="BB765" i="11" s="1"/>
  <c r="AT764" i="11"/>
  <c r="BB764" i="11" s="1"/>
  <c r="U763" i="11"/>
  <c r="AT762" i="11"/>
  <c r="BB762" i="11" s="1"/>
  <c r="U761" i="11"/>
  <c r="AT760" i="11"/>
  <c r="BB760" i="11" s="1"/>
  <c r="U759" i="11"/>
  <c r="AT758" i="11"/>
  <c r="BB758" i="11" s="1"/>
  <c r="U757" i="11"/>
  <c r="AT756" i="11"/>
  <c r="BB756" i="11" s="1"/>
  <c r="U755" i="11"/>
  <c r="AT754" i="11"/>
  <c r="BB754" i="11" s="1"/>
  <c r="U753" i="11"/>
  <c r="AT752" i="11"/>
  <c r="BB752" i="11" s="1"/>
  <c r="U751" i="11"/>
  <c r="AT750" i="11"/>
  <c r="BB750" i="11" s="1"/>
  <c r="U749" i="11"/>
  <c r="AT748" i="11"/>
  <c r="BB748" i="11" s="1"/>
  <c r="U747" i="11"/>
  <c r="AT746" i="11"/>
  <c r="BB746" i="11" s="1"/>
  <c r="U745" i="11"/>
  <c r="AT744" i="11"/>
  <c r="BB744" i="11" s="1"/>
  <c r="U743" i="11"/>
  <c r="AT742" i="11"/>
  <c r="BB742" i="11" s="1"/>
  <c r="U741" i="11"/>
  <c r="AT740" i="11"/>
  <c r="BB740" i="11" s="1"/>
  <c r="U739" i="11"/>
  <c r="AT738" i="11"/>
  <c r="BB738" i="11" s="1"/>
  <c r="U737" i="11"/>
  <c r="AT736" i="11"/>
  <c r="BB736" i="11" s="1"/>
  <c r="U735" i="11"/>
  <c r="AT734" i="11"/>
  <c r="BB734" i="11" s="1"/>
  <c r="U733" i="11"/>
  <c r="AT732" i="11"/>
  <c r="BB732" i="11" s="1"/>
  <c r="U731" i="11"/>
  <c r="AT730" i="11"/>
  <c r="BB730" i="11" s="1"/>
  <c r="U729" i="11"/>
  <c r="AT728" i="11"/>
  <c r="BB728" i="11" s="1"/>
  <c r="U727" i="11"/>
  <c r="AT726" i="11"/>
  <c r="BB726" i="11" s="1"/>
  <c r="U725" i="11"/>
  <c r="AT724" i="11"/>
  <c r="BB724" i="11" s="1"/>
  <c r="U723" i="11"/>
  <c r="AT722" i="11"/>
  <c r="BB722" i="11" s="1"/>
  <c r="U721" i="11"/>
  <c r="AT720" i="11"/>
  <c r="BB720" i="11" s="1"/>
  <c r="U719" i="11"/>
  <c r="AT718" i="11"/>
  <c r="BB718" i="11" s="1"/>
  <c r="U717" i="11"/>
  <c r="AT716" i="11"/>
  <c r="BB716" i="11" s="1"/>
  <c r="U715" i="11"/>
  <c r="AT714" i="11"/>
  <c r="BB714" i="11" s="1"/>
  <c r="U713" i="11"/>
  <c r="AT712" i="11"/>
  <c r="BB712" i="11" s="1"/>
  <c r="U711" i="11"/>
  <c r="AT710" i="11"/>
  <c r="BB710" i="11" s="1"/>
  <c r="U709" i="11"/>
  <c r="AT708" i="11"/>
  <c r="BB708" i="11" s="1"/>
  <c r="U707" i="11"/>
  <c r="AT706" i="11"/>
  <c r="BB706" i="11" s="1"/>
  <c r="U705" i="11"/>
  <c r="AT704" i="11"/>
  <c r="BB704" i="11" s="1"/>
  <c r="U703" i="11"/>
  <c r="AT702" i="11"/>
  <c r="BB702" i="11" s="1"/>
  <c r="U701" i="11"/>
  <c r="AT700" i="11"/>
  <c r="BB700" i="11" s="1"/>
  <c r="U699" i="11"/>
  <c r="AT698" i="11"/>
  <c r="BB698" i="11" s="1"/>
  <c r="U697" i="11"/>
  <c r="AT696" i="11"/>
  <c r="BB696" i="11" s="1"/>
  <c r="U695" i="11"/>
  <c r="AT694" i="11"/>
  <c r="BB694" i="11" s="1"/>
  <c r="U693" i="11"/>
  <c r="AT692" i="11"/>
  <c r="BB692" i="11" s="1"/>
  <c r="U691" i="11"/>
  <c r="AT690" i="11"/>
  <c r="BB690" i="11" s="1"/>
  <c r="U689" i="11"/>
  <c r="AT688" i="11"/>
  <c r="BB688" i="11" s="1"/>
  <c r="U687" i="11"/>
  <c r="AT686" i="11"/>
  <c r="BB686" i="11" s="1"/>
  <c r="U685" i="11"/>
  <c r="AT684" i="11"/>
  <c r="BB684" i="11" s="1"/>
  <c r="U683" i="11"/>
  <c r="AT682" i="11"/>
  <c r="BB682" i="11" s="1"/>
  <c r="U681" i="11"/>
  <c r="AT680" i="11"/>
  <c r="BB680" i="11" s="1"/>
  <c r="U679" i="11"/>
  <c r="AT678" i="11"/>
  <c r="BB678" i="11" s="1"/>
  <c r="U677" i="11"/>
  <c r="AT676" i="11"/>
  <c r="BB676" i="11" s="1"/>
  <c r="U675" i="11"/>
  <c r="AT674" i="11"/>
  <c r="BB674" i="11" s="1"/>
  <c r="U673" i="11"/>
  <c r="AT672" i="11"/>
  <c r="BB672" i="11" s="1"/>
  <c r="U671" i="11"/>
  <c r="AT670" i="11"/>
  <c r="BB670" i="11" s="1"/>
  <c r="U669" i="11"/>
  <c r="AT668" i="11"/>
  <c r="BB668" i="11" s="1"/>
  <c r="U667" i="11"/>
  <c r="AT666" i="11"/>
  <c r="BB666" i="11" s="1"/>
  <c r="U665" i="11"/>
  <c r="AT664" i="11"/>
  <c r="BB664" i="11" s="1"/>
  <c r="U663" i="11"/>
  <c r="AT662" i="11"/>
  <c r="BB662" i="11" s="1"/>
  <c r="U661" i="11"/>
  <c r="AT660" i="11"/>
  <c r="BB660" i="11" s="1"/>
  <c r="U659" i="11"/>
  <c r="AT658" i="11"/>
  <c r="BB658" i="11" s="1"/>
  <c r="U657" i="11"/>
  <c r="AT656" i="11"/>
  <c r="BB656" i="11" s="1"/>
  <c r="U655" i="11"/>
  <c r="AT654" i="11"/>
  <c r="BB654" i="11" s="1"/>
  <c r="U653" i="11"/>
  <c r="AT652" i="11"/>
  <c r="BB652" i="11" s="1"/>
  <c r="U651" i="11"/>
  <c r="AT650" i="11"/>
  <c r="BB650" i="11" s="1"/>
  <c r="U649" i="11"/>
  <c r="AT648" i="11"/>
  <c r="BB648" i="11" s="1"/>
  <c r="U647" i="11"/>
  <c r="AT646" i="11"/>
  <c r="BB646" i="11" s="1"/>
  <c r="U645" i="11"/>
  <c r="AT644" i="11"/>
  <c r="BB644" i="11" s="1"/>
  <c r="U643" i="11"/>
  <c r="AT642" i="11"/>
  <c r="BB642" i="11" s="1"/>
  <c r="U641" i="11"/>
  <c r="AT640" i="11"/>
  <c r="BB640" i="11" s="1"/>
  <c r="U639" i="11"/>
  <c r="AT638" i="11"/>
  <c r="BB638" i="11" s="1"/>
  <c r="U637" i="11"/>
  <c r="AT636" i="11"/>
  <c r="BB636" i="11" s="1"/>
  <c r="U635" i="11"/>
  <c r="AT634" i="11"/>
  <c r="BB634" i="11" s="1"/>
  <c r="U633" i="11"/>
  <c r="AT632" i="11"/>
  <c r="BB632" i="11" s="1"/>
  <c r="U631" i="11"/>
  <c r="AT630" i="11"/>
  <c r="BB630" i="11" s="1"/>
  <c r="U629" i="11"/>
  <c r="AT628" i="11"/>
  <c r="BB628" i="11" s="1"/>
  <c r="U627" i="11"/>
  <c r="AT626" i="11"/>
  <c r="BB626" i="11" s="1"/>
  <c r="U625" i="11"/>
  <c r="AT624" i="11"/>
  <c r="BB624" i="11" s="1"/>
  <c r="U623" i="11"/>
  <c r="AT622" i="11"/>
  <c r="BB622" i="11" s="1"/>
  <c r="U621" i="11"/>
  <c r="AT620" i="11"/>
  <c r="BB620" i="11" s="1"/>
  <c r="U619" i="11"/>
  <c r="AT618" i="11"/>
  <c r="BB618" i="11" s="1"/>
  <c r="U617" i="11"/>
  <c r="AT616" i="11"/>
  <c r="BB616" i="11" s="1"/>
  <c r="U615" i="11"/>
  <c r="AT614" i="11"/>
  <c r="BB614" i="11" s="1"/>
  <c r="U613" i="11"/>
  <c r="AT612" i="11"/>
  <c r="BB612" i="11" s="1"/>
  <c r="U611" i="11"/>
  <c r="AT610" i="11"/>
  <c r="BB610" i="11" s="1"/>
  <c r="U609" i="11"/>
  <c r="AT608" i="11"/>
  <c r="BB608" i="11" s="1"/>
  <c r="U607" i="11"/>
  <c r="AT606" i="11"/>
  <c r="BB606" i="11" s="1"/>
  <c r="U605" i="11"/>
  <c r="AT604" i="11"/>
  <c r="BB604" i="11" s="1"/>
  <c r="U603" i="11"/>
  <c r="AT602" i="11"/>
  <c r="BB602" i="11" s="1"/>
  <c r="U601" i="11"/>
  <c r="AT600" i="11"/>
  <c r="BB600" i="11" s="1"/>
  <c r="U599" i="11"/>
  <c r="AT598" i="11"/>
  <c r="BB598" i="11" s="1"/>
  <c r="U597" i="11"/>
  <c r="AT596" i="11"/>
  <c r="BB596" i="11" s="1"/>
  <c r="U595" i="11"/>
  <c r="AT594" i="11"/>
  <c r="BB594" i="11" s="1"/>
  <c r="U593" i="11"/>
  <c r="AT592" i="11"/>
  <c r="BB592" i="11" s="1"/>
  <c r="U591" i="11"/>
  <c r="AT590" i="11"/>
  <c r="BB590" i="11" s="1"/>
  <c r="U589" i="11"/>
  <c r="AT588" i="11"/>
  <c r="BB588" i="11" s="1"/>
  <c r="U587" i="11"/>
  <c r="AT586" i="11"/>
  <c r="BB586" i="11" s="1"/>
  <c r="U585" i="11"/>
  <c r="AT584" i="11"/>
  <c r="BB584" i="11" s="1"/>
  <c r="U583" i="11"/>
  <c r="AT582" i="11"/>
  <c r="BB582" i="11" s="1"/>
  <c r="U581" i="11"/>
  <c r="AT580" i="11"/>
  <c r="BB580" i="11" s="1"/>
  <c r="U579" i="11"/>
  <c r="AT578" i="11"/>
  <c r="BB578" i="11" s="1"/>
  <c r="U577" i="11"/>
  <c r="AT576" i="11"/>
  <c r="BB576" i="11" s="1"/>
  <c r="U575" i="11"/>
  <c r="AT574" i="11"/>
  <c r="BB574" i="11" s="1"/>
  <c r="U573" i="11"/>
  <c r="AT572" i="11"/>
  <c r="BB572" i="11" s="1"/>
  <c r="U571" i="11"/>
  <c r="AT570" i="11"/>
  <c r="BB570" i="11" s="1"/>
  <c r="U569" i="11"/>
  <c r="AT568" i="11"/>
  <c r="BB568" i="11" s="1"/>
  <c r="U567" i="11"/>
  <c r="AT566" i="11"/>
  <c r="BB566" i="11" s="1"/>
  <c r="U565" i="11"/>
  <c r="AT564" i="11"/>
  <c r="BB564" i="11" s="1"/>
  <c r="U563" i="11"/>
  <c r="AT562" i="11"/>
  <c r="BB562" i="11" s="1"/>
  <c r="U561" i="11"/>
  <c r="AT560" i="11"/>
  <c r="BB560" i="11" s="1"/>
  <c r="U559" i="11"/>
  <c r="AT558" i="11"/>
  <c r="BB558" i="11" s="1"/>
  <c r="U557" i="11"/>
  <c r="AT556" i="11"/>
  <c r="BB556" i="11" s="1"/>
  <c r="U555" i="11"/>
  <c r="AT554" i="11"/>
  <c r="BB554" i="11" s="1"/>
  <c r="U553" i="11"/>
  <c r="AT552" i="11"/>
  <c r="BB552" i="11" s="1"/>
  <c r="U551" i="11"/>
  <c r="AT550" i="11"/>
  <c r="BB550" i="11" s="1"/>
  <c r="U549" i="11"/>
  <c r="AT548" i="11"/>
  <c r="BB548" i="11" s="1"/>
  <c r="U547" i="11"/>
  <c r="AT546" i="11"/>
  <c r="BB546" i="11" s="1"/>
  <c r="U545" i="11"/>
  <c r="AT544" i="11"/>
  <c r="BB544" i="11" s="1"/>
  <c r="U543" i="11"/>
  <c r="AT542" i="11"/>
  <c r="BB542" i="11" s="1"/>
  <c r="U541" i="11"/>
  <c r="AT540" i="11"/>
  <c r="BB540" i="11" s="1"/>
  <c r="U539" i="11"/>
  <c r="AT538" i="11"/>
  <c r="BB538" i="11" s="1"/>
  <c r="U537" i="11"/>
  <c r="AT536" i="11"/>
  <c r="BB536" i="11" s="1"/>
  <c r="U535" i="11"/>
  <c r="AT534" i="11"/>
  <c r="BB534" i="11" s="1"/>
  <c r="U533" i="11"/>
  <c r="AT532" i="11"/>
  <c r="BB532" i="11" s="1"/>
  <c r="U531" i="11"/>
  <c r="AT530" i="11"/>
  <c r="BB530" i="11" s="1"/>
  <c r="U529" i="11"/>
  <c r="AT528" i="11"/>
  <c r="BB528" i="11" s="1"/>
  <c r="U527" i="11"/>
  <c r="AT526" i="11"/>
  <c r="BB526" i="11" s="1"/>
  <c r="U525" i="11"/>
  <c r="AT524" i="11"/>
  <c r="BB524" i="11" s="1"/>
  <c r="U523" i="11"/>
  <c r="AT522" i="11"/>
  <c r="BB522" i="11" s="1"/>
  <c r="U521" i="11"/>
  <c r="AT520" i="11"/>
  <c r="BB520" i="11" s="1"/>
  <c r="U519" i="11"/>
  <c r="AT518" i="11"/>
  <c r="BB518" i="11" s="1"/>
  <c r="U517" i="11"/>
  <c r="AT516" i="11"/>
  <c r="BB516" i="11" s="1"/>
  <c r="U515" i="11"/>
  <c r="AT514" i="11"/>
  <c r="BB514" i="11" s="1"/>
  <c r="U513" i="11"/>
  <c r="AT512" i="11"/>
  <c r="BB512" i="11" s="1"/>
  <c r="U511" i="11"/>
  <c r="AT510" i="11"/>
  <c r="BB510" i="11" s="1"/>
  <c r="U509" i="11"/>
  <c r="AT508" i="11"/>
  <c r="BB508" i="11" s="1"/>
  <c r="U507" i="11"/>
  <c r="AT506" i="11"/>
  <c r="BB506" i="11" s="1"/>
  <c r="U505" i="11"/>
  <c r="AT504" i="11"/>
  <c r="BB504" i="11" s="1"/>
  <c r="U503" i="11"/>
  <c r="AT502" i="11"/>
  <c r="BB502" i="11" s="1"/>
  <c r="U501" i="11"/>
  <c r="AT500" i="11"/>
  <c r="BB500" i="11" s="1"/>
  <c r="U499" i="11"/>
  <c r="AT498" i="11"/>
  <c r="BB498" i="11" s="1"/>
  <c r="AH497" i="11"/>
  <c r="U495" i="11"/>
  <c r="AT494" i="11"/>
  <c r="BB494" i="11" s="1"/>
  <c r="AH493" i="11"/>
  <c r="U491" i="11"/>
  <c r="AT490" i="11"/>
  <c r="BB490" i="11" s="1"/>
  <c r="AH489" i="11"/>
  <c r="U487" i="11"/>
  <c r="AT486" i="11"/>
  <c r="BB486" i="11" s="1"/>
  <c r="AH485" i="11"/>
  <c r="U483" i="11"/>
  <c r="AT482" i="11"/>
  <c r="BB482" i="11" s="1"/>
  <c r="AH481" i="11"/>
  <c r="U479" i="11"/>
  <c r="AT478" i="11"/>
  <c r="BB478" i="11" s="1"/>
  <c r="AH477" i="11"/>
  <c r="U475" i="11"/>
  <c r="AT474" i="11"/>
  <c r="BB474" i="11" s="1"/>
  <c r="AH473" i="11"/>
  <c r="U471" i="11"/>
  <c r="AT470" i="11"/>
  <c r="BB470" i="11" s="1"/>
  <c r="AH469" i="11"/>
  <c r="U467" i="11"/>
  <c r="AT466" i="11"/>
  <c r="BB466" i="11" s="1"/>
  <c r="AH465" i="11"/>
  <c r="U463" i="11"/>
  <c r="AT462" i="11"/>
  <c r="BB462" i="11" s="1"/>
  <c r="AH461" i="11"/>
  <c r="U764" i="11"/>
  <c r="AT763" i="11"/>
  <c r="BB763" i="11" s="1"/>
  <c r="U762" i="11"/>
  <c r="AT761" i="11"/>
  <c r="BB761" i="11" s="1"/>
  <c r="U760" i="11"/>
  <c r="AT759" i="11"/>
  <c r="BB759" i="11" s="1"/>
  <c r="U758" i="11"/>
  <c r="AT757" i="11"/>
  <c r="BB757" i="11" s="1"/>
  <c r="U756" i="11"/>
  <c r="AT755" i="11"/>
  <c r="BB755" i="11" s="1"/>
  <c r="U754" i="11"/>
  <c r="AT753" i="11"/>
  <c r="BB753" i="11" s="1"/>
  <c r="U752" i="11"/>
  <c r="AT751" i="11"/>
  <c r="BB751" i="11" s="1"/>
  <c r="U750" i="11"/>
  <c r="AT749" i="11"/>
  <c r="BB749" i="11" s="1"/>
  <c r="U748" i="11"/>
  <c r="AT747" i="11"/>
  <c r="BB747" i="11" s="1"/>
  <c r="U746" i="11"/>
  <c r="AT745" i="11"/>
  <c r="BB745" i="11" s="1"/>
  <c r="U744" i="11"/>
  <c r="AT743" i="11"/>
  <c r="BB743" i="11" s="1"/>
  <c r="U742" i="11"/>
  <c r="AT741" i="11"/>
  <c r="BB741" i="11" s="1"/>
  <c r="U740" i="11"/>
  <c r="AT739" i="11"/>
  <c r="BB739" i="11" s="1"/>
  <c r="U738" i="11"/>
  <c r="AT737" i="11"/>
  <c r="BB737" i="11" s="1"/>
  <c r="U736" i="11"/>
  <c r="AT735" i="11"/>
  <c r="BB735" i="11" s="1"/>
  <c r="U734" i="11"/>
  <c r="AT733" i="11"/>
  <c r="BB733" i="11" s="1"/>
  <c r="U732" i="11"/>
  <c r="AT731" i="11"/>
  <c r="BB731" i="11" s="1"/>
  <c r="U730" i="11"/>
  <c r="AT729" i="11"/>
  <c r="BB729" i="11" s="1"/>
  <c r="U728" i="11"/>
  <c r="AT727" i="11"/>
  <c r="BB727" i="11" s="1"/>
  <c r="U726" i="11"/>
  <c r="AT725" i="11"/>
  <c r="BB725" i="11" s="1"/>
  <c r="U724" i="11"/>
  <c r="AT723" i="11"/>
  <c r="BB723" i="11" s="1"/>
  <c r="U722" i="11"/>
  <c r="AT721" i="11"/>
  <c r="BB721" i="11" s="1"/>
  <c r="U720" i="11"/>
  <c r="AT719" i="11"/>
  <c r="BB719" i="11" s="1"/>
  <c r="U718" i="11"/>
  <c r="AT717" i="11"/>
  <c r="BB717" i="11" s="1"/>
  <c r="U716" i="11"/>
  <c r="AT715" i="11"/>
  <c r="BB715" i="11" s="1"/>
  <c r="U714" i="11"/>
  <c r="AT713" i="11"/>
  <c r="BB713" i="11" s="1"/>
  <c r="U712" i="11"/>
  <c r="AT711" i="11"/>
  <c r="BB711" i="11" s="1"/>
  <c r="U710" i="11"/>
  <c r="AT709" i="11"/>
  <c r="BB709" i="11" s="1"/>
  <c r="U708" i="11"/>
  <c r="AT707" i="11"/>
  <c r="BB707" i="11" s="1"/>
  <c r="U706" i="11"/>
  <c r="AT705" i="11"/>
  <c r="BB705" i="11" s="1"/>
  <c r="U704" i="11"/>
  <c r="AT703" i="11"/>
  <c r="BB703" i="11" s="1"/>
  <c r="U702" i="11"/>
  <c r="AT701" i="11"/>
  <c r="BB701" i="11" s="1"/>
  <c r="U700" i="11"/>
  <c r="AT699" i="11"/>
  <c r="BB699" i="11" s="1"/>
  <c r="U698" i="11"/>
  <c r="AT697" i="11"/>
  <c r="BB697" i="11" s="1"/>
  <c r="U696" i="11"/>
  <c r="AT695" i="11"/>
  <c r="BB695" i="11" s="1"/>
  <c r="U694" i="11"/>
  <c r="AT693" i="11"/>
  <c r="BB693" i="11" s="1"/>
  <c r="U692" i="11"/>
  <c r="AT691" i="11"/>
  <c r="BB691" i="11" s="1"/>
  <c r="U690" i="11"/>
  <c r="AT689" i="11"/>
  <c r="BB689" i="11" s="1"/>
  <c r="U688" i="11"/>
  <c r="AT687" i="11"/>
  <c r="BB687" i="11" s="1"/>
  <c r="U686" i="11"/>
  <c r="AT685" i="11"/>
  <c r="BB685" i="11" s="1"/>
  <c r="U684" i="11"/>
  <c r="AT683" i="11"/>
  <c r="BB683" i="11" s="1"/>
  <c r="U682" i="11"/>
  <c r="AT681" i="11"/>
  <c r="BB681" i="11" s="1"/>
  <c r="U680" i="11"/>
  <c r="AT679" i="11"/>
  <c r="BB679" i="11" s="1"/>
  <c r="U678" i="11"/>
  <c r="AT677" i="11"/>
  <c r="BB677" i="11" s="1"/>
  <c r="U676" i="11"/>
  <c r="AT675" i="11"/>
  <c r="BB675" i="11" s="1"/>
  <c r="U674" i="11"/>
  <c r="AT673" i="11"/>
  <c r="BB673" i="11" s="1"/>
  <c r="U672" i="11"/>
  <c r="AT671" i="11"/>
  <c r="BB671" i="11" s="1"/>
  <c r="U670" i="11"/>
  <c r="AT669" i="11"/>
  <c r="BB669" i="11" s="1"/>
  <c r="U668" i="11"/>
  <c r="AT667" i="11"/>
  <c r="BB667" i="11" s="1"/>
  <c r="U666" i="11"/>
  <c r="AT665" i="11"/>
  <c r="BB665" i="11" s="1"/>
  <c r="U664" i="11"/>
  <c r="AT663" i="11"/>
  <c r="BB663" i="11" s="1"/>
  <c r="U662" i="11"/>
  <c r="AT661" i="11"/>
  <c r="BB661" i="11" s="1"/>
  <c r="U660" i="11"/>
  <c r="AT659" i="11"/>
  <c r="BB659" i="11" s="1"/>
  <c r="U658" i="11"/>
  <c r="AT657" i="11"/>
  <c r="BB657" i="11" s="1"/>
  <c r="U656" i="11"/>
  <c r="AT655" i="11"/>
  <c r="BB655" i="11" s="1"/>
  <c r="U654" i="11"/>
  <c r="AT653" i="11"/>
  <c r="BB653" i="11" s="1"/>
  <c r="U652" i="11"/>
  <c r="AT651" i="11"/>
  <c r="BB651" i="11" s="1"/>
  <c r="U650" i="11"/>
  <c r="AT649" i="11"/>
  <c r="BB649" i="11" s="1"/>
  <c r="U648" i="11"/>
  <c r="AT647" i="11"/>
  <c r="BB647" i="11" s="1"/>
  <c r="U646" i="11"/>
  <c r="AT645" i="11"/>
  <c r="BB645" i="11" s="1"/>
  <c r="U644" i="11"/>
  <c r="AT643" i="11"/>
  <c r="BB643" i="11" s="1"/>
  <c r="U642" i="11"/>
  <c r="AT641" i="11"/>
  <c r="BB641" i="11" s="1"/>
  <c r="U640" i="11"/>
  <c r="AT639" i="11"/>
  <c r="BB639" i="11" s="1"/>
  <c r="U638" i="11"/>
  <c r="AT637" i="11"/>
  <c r="BB637" i="11" s="1"/>
  <c r="U636" i="11"/>
  <c r="AT635" i="11"/>
  <c r="BB635" i="11" s="1"/>
  <c r="U634" i="11"/>
  <c r="AT633" i="11"/>
  <c r="BB633" i="11" s="1"/>
  <c r="U632" i="11"/>
  <c r="AT631" i="11"/>
  <c r="BB631" i="11" s="1"/>
  <c r="U630" i="11"/>
  <c r="AT629" i="11"/>
  <c r="BB629" i="11" s="1"/>
  <c r="U628" i="11"/>
  <c r="AT627" i="11"/>
  <c r="BB627" i="11" s="1"/>
  <c r="U626" i="11"/>
  <c r="AT625" i="11"/>
  <c r="BB625" i="11" s="1"/>
  <c r="U624" i="11"/>
  <c r="AT623" i="11"/>
  <c r="BB623" i="11" s="1"/>
  <c r="U622" i="11"/>
  <c r="AT621" i="11"/>
  <c r="BB621" i="11" s="1"/>
  <c r="U620" i="11"/>
  <c r="AT619" i="11"/>
  <c r="BB619" i="11" s="1"/>
  <c r="U618" i="11"/>
  <c r="AT617" i="11"/>
  <c r="BB617" i="11" s="1"/>
  <c r="U616" i="11"/>
  <c r="AT615" i="11"/>
  <c r="BB615" i="11" s="1"/>
  <c r="U614" i="11"/>
  <c r="AT613" i="11"/>
  <c r="BB613" i="11" s="1"/>
  <c r="U612" i="11"/>
  <c r="AT611" i="11"/>
  <c r="BB611" i="11" s="1"/>
  <c r="U610" i="11"/>
  <c r="AT609" i="11"/>
  <c r="BB609" i="11" s="1"/>
  <c r="U608" i="11"/>
  <c r="AT607" i="11"/>
  <c r="BB607" i="11" s="1"/>
  <c r="U606" i="11"/>
  <c r="AT605" i="11"/>
  <c r="BB605" i="11" s="1"/>
  <c r="U604" i="11"/>
  <c r="AT603" i="11"/>
  <c r="BB603" i="11" s="1"/>
  <c r="U602" i="11"/>
  <c r="AT601" i="11"/>
  <c r="BB601" i="11" s="1"/>
  <c r="U600" i="11"/>
  <c r="AT599" i="11"/>
  <c r="BB599" i="11" s="1"/>
  <c r="U598" i="11"/>
  <c r="AT597" i="11"/>
  <c r="BB597" i="11" s="1"/>
  <c r="U596" i="11"/>
  <c r="AT595" i="11"/>
  <c r="BB595" i="11" s="1"/>
  <c r="U594" i="11"/>
  <c r="AT593" i="11"/>
  <c r="BB593" i="11" s="1"/>
  <c r="U592" i="11"/>
  <c r="AT591" i="11"/>
  <c r="BB591" i="11" s="1"/>
  <c r="U590" i="11"/>
  <c r="AT589" i="11"/>
  <c r="BB589" i="11" s="1"/>
  <c r="U588" i="11"/>
  <c r="AT587" i="11"/>
  <c r="BB587" i="11" s="1"/>
  <c r="U586" i="11"/>
  <c r="AT585" i="11"/>
  <c r="BB585" i="11" s="1"/>
  <c r="U584" i="11"/>
  <c r="AT583" i="11"/>
  <c r="BB583" i="11" s="1"/>
  <c r="U582" i="11"/>
  <c r="AT581" i="11"/>
  <c r="BB581" i="11" s="1"/>
  <c r="U580" i="11"/>
  <c r="AT579" i="11"/>
  <c r="BB579" i="11" s="1"/>
  <c r="U578" i="11"/>
  <c r="AT577" i="11"/>
  <c r="BB577" i="11" s="1"/>
  <c r="U576" i="11"/>
  <c r="AT575" i="11"/>
  <c r="BB575" i="11" s="1"/>
  <c r="U574" i="11"/>
  <c r="AT573" i="11"/>
  <c r="BB573" i="11" s="1"/>
  <c r="U572" i="11"/>
  <c r="AT571" i="11"/>
  <c r="BB571" i="11" s="1"/>
  <c r="U570" i="11"/>
  <c r="AT569" i="11"/>
  <c r="BB569" i="11" s="1"/>
  <c r="U568" i="11"/>
  <c r="AT567" i="11"/>
  <c r="BB567" i="11" s="1"/>
  <c r="U566" i="11"/>
  <c r="AT565" i="11"/>
  <c r="BB565" i="11" s="1"/>
  <c r="U564" i="11"/>
  <c r="AT563" i="11"/>
  <c r="BB563" i="11" s="1"/>
  <c r="U562" i="11"/>
  <c r="AT561" i="11"/>
  <c r="BB561" i="11" s="1"/>
  <c r="U560" i="11"/>
  <c r="AT559" i="11"/>
  <c r="BB559" i="11" s="1"/>
  <c r="U558" i="11"/>
  <c r="AT557" i="11"/>
  <c r="BB557" i="11" s="1"/>
  <c r="U556" i="11"/>
  <c r="AT555" i="11"/>
  <c r="BB555" i="11" s="1"/>
  <c r="U554" i="11"/>
  <c r="AT553" i="11"/>
  <c r="BB553" i="11" s="1"/>
  <c r="U552" i="11"/>
  <c r="AT551" i="11"/>
  <c r="BB551" i="11" s="1"/>
  <c r="U550" i="11"/>
  <c r="AT549" i="11"/>
  <c r="BB549" i="11" s="1"/>
  <c r="U548" i="11"/>
  <c r="AT547" i="11"/>
  <c r="BB547" i="11" s="1"/>
  <c r="U546" i="11"/>
  <c r="AT545" i="11"/>
  <c r="BB545" i="11" s="1"/>
  <c r="U544" i="11"/>
  <c r="AT543" i="11"/>
  <c r="BB543" i="11" s="1"/>
  <c r="U542" i="11"/>
  <c r="AT541" i="11"/>
  <c r="BB541" i="11" s="1"/>
  <c r="U540" i="11"/>
  <c r="AT539" i="11"/>
  <c r="BB539" i="11" s="1"/>
  <c r="U538" i="11"/>
  <c r="AT537" i="11"/>
  <c r="BB537" i="11" s="1"/>
  <c r="U536" i="11"/>
  <c r="AT535" i="11"/>
  <c r="BB535" i="11" s="1"/>
  <c r="U534" i="11"/>
  <c r="AT533" i="11"/>
  <c r="BB533" i="11" s="1"/>
  <c r="U532" i="11"/>
  <c r="AT531" i="11"/>
  <c r="BB531" i="11" s="1"/>
  <c r="U530" i="11"/>
  <c r="AT529" i="11"/>
  <c r="BB529" i="11" s="1"/>
  <c r="U528" i="11"/>
  <c r="AT527" i="11"/>
  <c r="BB527" i="11" s="1"/>
  <c r="U526" i="11"/>
  <c r="AT525" i="11"/>
  <c r="BB525" i="11" s="1"/>
  <c r="U524" i="11"/>
  <c r="AT523" i="11"/>
  <c r="BB523" i="11" s="1"/>
  <c r="U522" i="11"/>
  <c r="AT521" i="11"/>
  <c r="BB521" i="11" s="1"/>
  <c r="U520" i="11"/>
  <c r="AT519" i="11"/>
  <c r="BB519" i="11" s="1"/>
  <c r="U518" i="11"/>
  <c r="AT517" i="11"/>
  <c r="BB517" i="11" s="1"/>
  <c r="U516" i="11"/>
  <c r="AT515" i="11"/>
  <c r="BB515" i="11" s="1"/>
  <c r="U514" i="11"/>
  <c r="AT513" i="11"/>
  <c r="BB513" i="11" s="1"/>
  <c r="U512" i="11"/>
  <c r="AT511" i="11"/>
  <c r="BB511" i="11" s="1"/>
  <c r="U510" i="11"/>
  <c r="AT509" i="11"/>
  <c r="BB509" i="11" s="1"/>
  <c r="U508" i="11"/>
  <c r="AT507" i="11"/>
  <c r="BB507" i="11" s="1"/>
  <c r="U506" i="11"/>
  <c r="AT505" i="11"/>
  <c r="BB505" i="11" s="1"/>
  <c r="U504" i="11"/>
  <c r="AT503" i="11"/>
  <c r="BB503" i="11" s="1"/>
  <c r="U502" i="11"/>
  <c r="AT501" i="11"/>
  <c r="BB501" i="11" s="1"/>
  <c r="U500" i="11"/>
  <c r="AT499" i="11"/>
  <c r="BB499" i="11" s="1"/>
  <c r="U497" i="11"/>
  <c r="AT496" i="11"/>
  <c r="BB496" i="11" s="1"/>
  <c r="AH495" i="11"/>
  <c r="U493" i="11"/>
  <c r="AT492" i="11"/>
  <c r="BB492" i="11" s="1"/>
  <c r="AH491" i="11"/>
  <c r="U489" i="11"/>
  <c r="AT488" i="11"/>
  <c r="BB488" i="11" s="1"/>
  <c r="AH487" i="11"/>
  <c r="U485" i="11"/>
  <c r="AT484" i="11"/>
  <c r="BB484" i="11" s="1"/>
  <c r="AH483" i="11"/>
  <c r="U481" i="11"/>
  <c r="AT480" i="11"/>
  <c r="BB480" i="11" s="1"/>
  <c r="AH479" i="11"/>
  <c r="U477" i="11"/>
  <c r="AT476" i="11"/>
  <c r="BB476" i="11" s="1"/>
  <c r="AH475" i="11"/>
  <c r="U473" i="11"/>
  <c r="AT472" i="11"/>
  <c r="BB472" i="11" s="1"/>
  <c r="AH471" i="11"/>
  <c r="U469" i="11"/>
  <c r="AT468" i="11"/>
  <c r="BB468" i="11" s="1"/>
  <c r="AH467" i="11"/>
  <c r="U465" i="11"/>
  <c r="AT464" i="11"/>
  <c r="BB464" i="11" s="1"/>
  <c r="AH463" i="11"/>
  <c r="U461" i="11"/>
  <c r="AT460" i="11"/>
  <c r="BB460" i="11" s="1"/>
  <c r="AH459" i="11"/>
  <c r="W388" i="11"/>
  <c r="AH389" i="11"/>
  <c r="AT390" i="11"/>
  <c r="BB390" i="11" s="1"/>
  <c r="U391" i="11"/>
  <c r="W392" i="11"/>
  <c r="AH393" i="11"/>
  <c r="AT394" i="11"/>
  <c r="BB394" i="11" s="1"/>
  <c r="U395" i="11"/>
  <c r="W396" i="11"/>
  <c r="AH397" i="11"/>
  <c r="AT398" i="11"/>
  <c r="BB398" i="11" s="1"/>
  <c r="U399" i="11"/>
  <c r="W400" i="11"/>
  <c r="AH401" i="11"/>
  <c r="AT402" i="11"/>
  <c r="BB402" i="11" s="1"/>
  <c r="U403" i="11"/>
  <c r="W404" i="11"/>
  <c r="AH405" i="11"/>
  <c r="AT406" i="11"/>
  <c r="BB406" i="11" s="1"/>
  <c r="U407" i="11"/>
  <c r="W408" i="11"/>
  <c r="AH409" i="11"/>
  <c r="AT410" i="11"/>
  <c r="BB410" i="11" s="1"/>
  <c r="U411" i="11"/>
  <c r="W412" i="11"/>
  <c r="AH413" i="11"/>
  <c r="AT414" i="11"/>
  <c r="BB414" i="11" s="1"/>
  <c r="U415" i="11"/>
  <c r="W416" i="11"/>
  <c r="AH417" i="11"/>
  <c r="AT418" i="11"/>
  <c r="BB418" i="11" s="1"/>
  <c r="U419" i="11"/>
  <c r="W420" i="11"/>
  <c r="AH421" i="11"/>
  <c r="AT422" i="11"/>
  <c r="BB422" i="11" s="1"/>
  <c r="U423" i="11"/>
  <c r="W424" i="11"/>
  <c r="AH425" i="11"/>
  <c r="AT426" i="11"/>
  <c r="BB426" i="11" s="1"/>
  <c r="U427" i="11"/>
  <c r="W428" i="11"/>
  <c r="AH429" i="11"/>
  <c r="AT430" i="11"/>
  <c r="BB430" i="11" s="1"/>
  <c r="U431" i="11"/>
  <c r="W432" i="11"/>
  <c r="AH433" i="11"/>
  <c r="AT434" i="11"/>
  <c r="BB434" i="11" s="1"/>
  <c r="U435" i="11"/>
  <c r="W436" i="11"/>
  <c r="AH437" i="11"/>
  <c r="AT438" i="11"/>
  <c r="BB438" i="11" s="1"/>
  <c r="U439" i="11"/>
  <c r="W440" i="11"/>
  <c r="AH441" i="11"/>
  <c r="AT442" i="11"/>
  <c r="BB442" i="11" s="1"/>
  <c r="U443" i="11"/>
  <c r="W444" i="11"/>
  <c r="AH445" i="11"/>
  <c r="AT446" i="11"/>
  <c r="BB446" i="11" s="1"/>
  <c r="U447" i="11"/>
  <c r="W448" i="11"/>
  <c r="AH449" i="11"/>
  <c r="AT450" i="11"/>
  <c r="BB450" i="11" s="1"/>
  <c r="U451" i="11"/>
  <c r="W452" i="11"/>
  <c r="AH453" i="11"/>
  <c r="AT454" i="11"/>
  <c r="BB454" i="11" s="1"/>
  <c r="U455" i="11"/>
  <c r="W456" i="11"/>
  <c r="AH457" i="11"/>
  <c r="AT458" i="11"/>
  <c r="BB458" i="11" s="1"/>
  <c r="U459" i="11"/>
  <c r="W500" i="11"/>
  <c r="W503" i="11"/>
  <c r="W505" i="11"/>
  <c r="W507" i="11"/>
  <c r="W509" i="11"/>
  <c r="W511" i="11"/>
  <c r="W513" i="11"/>
  <c r="W515" i="11"/>
  <c r="W517" i="11"/>
  <c r="W519" i="11"/>
  <c r="W521" i="11"/>
  <c r="W523" i="11"/>
  <c r="W525" i="11"/>
  <c r="W527" i="11"/>
  <c r="W529" i="11"/>
  <c r="W531" i="11"/>
  <c r="W533" i="11"/>
  <c r="W535" i="11"/>
  <c r="W537" i="11"/>
  <c r="W539" i="11"/>
  <c r="W541" i="11"/>
  <c r="W543" i="11"/>
  <c r="W545" i="11"/>
  <c r="W547" i="11"/>
  <c r="W549" i="11"/>
  <c r="W551" i="11"/>
  <c r="W553" i="11"/>
  <c r="W555" i="11"/>
  <c r="W557" i="11"/>
  <c r="W559" i="11"/>
  <c r="W561" i="11"/>
  <c r="U388" i="11"/>
  <c r="W389" i="11"/>
  <c r="AH390" i="11"/>
  <c r="AT391" i="11"/>
  <c r="BB391" i="11" s="1"/>
  <c r="U392" i="11"/>
  <c r="W393" i="11"/>
  <c r="AH394" i="11"/>
  <c r="AT395" i="11"/>
  <c r="BB395" i="11" s="1"/>
  <c r="U396" i="11"/>
  <c r="W397" i="11"/>
  <c r="AH398" i="11"/>
  <c r="AT399" i="11"/>
  <c r="BB399" i="11" s="1"/>
  <c r="U400" i="11"/>
  <c r="W401" i="11"/>
  <c r="AH402" i="11"/>
  <c r="AT403" i="11"/>
  <c r="BB403" i="11" s="1"/>
  <c r="U404" i="11"/>
  <c r="W405" i="11"/>
  <c r="AH406" i="11"/>
  <c r="AT407" i="11"/>
  <c r="BB407" i="11" s="1"/>
  <c r="U408" i="11"/>
  <c r="W409" i="11"/>
  <c r="AH410" i="11"/>
  <c r="AT411" i="11"/>
  <c r="BB411" i="11" s="1"/>
  <c r="U412" i="11"/>
  <c r="W413" i="11"/>
  <c r="AH414" i="11"/>
  <c r="AT415" i="11"/>
  <c r="BB415" i="11" s="1"/>
  <c r="U416" i="11"/>
  <c r="W417" i="11"/>
  <c r="AH418" i="11"/>
  <c r="AT419" i="11"/>
  <c r="BB419" i="11" s="1"/>
  <c r="U420" i="11"/>
  <c r="W421" i="11"/>
  <c r="AH422" i="11"/>
  <c r="AT423" i="11"/>
  <c r="BB423" i="11" s="1"/>
  <c r="U424" i="11"/>
  <c r="W425" i="11"/>
  <c r="AH426" i="11"/>
  <c r="AT427" i="11"/>
  <c r="BB427" i="11" s="1"/>
  <c r="U428" i="11"/>
  <c r="W429" i="11"/>
  <c r="AH430" i="11"/>
  <c r="AT431" i="11"/>
  <c r="BB431" i="11" s="1"/>
  <c r="U432" i="11"/>
  <c r="W433" i="11"/>
  <c r="AH434" i="11"/>
  <c r="AT435" i="11"/>
  <c r="BB435" i="11" s="1"/>
  <c r="U436" i="11"/>
  <c r="W437" i="11"/>
  <c r="AH438" i="11"/>
  <c r="AT439" i="11"/>
  <c r="BB439" i="11" s="1"/>
  <c r="U440" i="11"/>
  <c r="W441" i="11"/>
  <c r="AH442" i="11"/>
  <c r="AT443" i="11"/>
  <c r="BB443" i="11" s="1"/>
  <c r="U444" i="11"/>
  <c r="W445" i="11"/>
  <c r="AH446" i="11"/>
  <c r="AT447" i="11"/>
  <c r="BB447" i="11" s="1"/>
  <c r="U448" i="11"/>
  <c r="W449" i="11"/>
  <c r="AH450" i="11"/>
  <c r="AT451" i="11"/>
  <c r="BB451" i="11" s="1"/>
  <c r="U452" i="11"/>
  <c r="W453" i="11"/>
  <c r="AH454" i="11"/>
  <c r="AT455" i="11"/>
  <c r="BB455" i="11" s="1"/>
  <c r="U456" i="11"/>
  <c r="W457" i="11"/>
  <c r="AH458" i="11"/>
  <c r="W501" i="11"/>
  <c r="AT388" i="11"/>
  <c r="U389" i="11"/>
  <c r="W390" i="11"/>
  <c r="AH391" i="11"/>
  <c r="AT392" i="11"/>
  <c r="BB392" i="11" s="1"/>
  <c r="U393" i="11"/>
  <c r="W394" i="11"/>
  <c r="AH395" i="11"/>
  <c r="AT396" i="11"/>
  <c r="BB396" i="11" s="1"/>
  <c r="U397" i="11"/>
  <c r="W398" i="11"/>
  <c r="AH399" i="11"/>
  <c r="AT400" i="11"/>
  <c r="BB400" i="11" s="1"/>
  <c r="U401" i="11"/>
  <c r="W402" i="11"/>
  <c r="AH403" i="11"/>
  <c r="AT404" i="11"/>
  <c r="BB404" i="11" s="1"/>
  <c r="U405" i="11"/>
  <c r="W406" i="11"/>
  <c r="AH407" i="11"/>
  <c r="AT408" i="11"/>
  <c r="BB408" i="11" s="1"/>
  <c r="U409" i="11"/>
  <c r="W410" i="11"/>
  <c r="AH411" i="11"/>
  <c r="AT412" i="11"/>
  <c r="BB412" i="11" s="1"/>
  <c r="U413" i="11"/>
  <c r="W414" i="11"/>
  <c r="AH415" i="11"/>
  <c r="AT416" i="11"/>
  <c r="BB416" i="11" s="1"/>
  <c r="U417" i="11"/>
  <c r="W418" i="11"/>
  <c r="AH419" i="11"/>
  <c r="AT420" i="11"/>
  <c r="BB420" i="11" s="1"/>
  <c r="U421" i="11"/>
  <c r="W422" i="11"/>
  <c r="AH423" i="11"/>
  <c r="AT424" i="11"/>
  <c r="BB424" i="11" s="1"/>
  <c r="U425" i="11"/>
  <c r="W426" i="11"/>
  <c r="AH427" i="11"/>
  <c r="AT428" i="11"/>
  <c r="BB428" i="11" s="1"/>
  <c r="U429" i="11"/>
  <c r="W430" i="11"/>
  <c r="AH431" i="11"/>
  <c r="AT432" i="11"/>
  <c r="BB432" i="11" s="1"/>
  <c r="U433" i="11"/>
  <c r="W434" i="11"/>
  <c r="AH435" i="11"/>
  <c r="AT436" i="11"/>
  <c r="BB436" i="11" s="1"/>
  <c r="U437" i="11"/>
  <c r="W438" i="11"/>
  <c r="AH439" i="11"/>
  <c r="AT440" i="11"/>
  <c r="BB440" i="11" s="1"/>
  <c r="U441" i="11"/>
  <c r="W442" i="11"/>
  <c r="AH443" i="11"/>
  <c r="AT444" i="11"/>
  <c r="BB444" i="11" s="1"/>
  <c r="U445" i="11"/>
  <c r="W446" i="11"/>
  <c r="AH447" i="11"/>
  <c r="AT448" i="11"/>
  <c r="BB448" i="11" s="1"/>
  <c r="U449" i="11"/>
  <c r="W450" i="11"/>
  <c r="AH451" i="11"/>
  <c r="AT452" i="11"/>
  <c r="BB452" i="11" s="1"/>
  <c r="U453" i="11"/>
  <c r="W454" i="11"/>
  <c r="AH455" i="11"/>
  <c r="AT456" i="11"/>
  <c r="BB456" i="11" s="1"/>
  <c r="U457" i="11"/>
  <c r="W458" i="11"/>
  <c r="AT459" i="11"/>
  <c r="BB459" i="11" s="1"/>
  <c r="AH460" i="11"/>
  <c r="AT461" i="11"/>
  <c r="BB461" i="11" s="1"/>
  <c r="AH462" i="11"/>
  <c r="AT463" i="11"/>
  <c r="BB463" i="11" s="1"/>
  <c r="AH464" i="11"/>
  <c r="AT465" i="11"/>
  <c r="BB465" i="11" s="1"/>
  <c r="AH466" i="11"/>
  <c r="AT467" i="11"/>
  <c r="BB467" i="11" s="1"/>
  <c r="AH468" i="11"/>
  <c r="AT469" i="11"/>
  <c r="BB469" i="11" s="1"/>
  <c r="AH470" i="11"/>
  <c r="AT471" i="11"/>
  <c r="BB471" i="11" s="1"/>
  <c r="AH472" i="11"/>
  <c r="AT473" i="11"/>
  <c r="BB473" i="11" s="1"/>
  <c r="AH474" i="11"/>
  <c r="AT475" i="11"/>
  <c r="BB475" i="11" s="1"/>
  <c r="AH476" i="11"/>
  <c r="AT477" i="11"/>
  <c r="BB477" i="11" s="1"/>
  <c r="AH478" i="11"/>
  <c r="AT479" i="11"/>
  <c r="BB479" i="11" s="1"/>
  <c r="AH480" i="11"/>
  <c r="AT481" i="11"/>
  <c r="BB481" i="11" s="1"/>
  <c r="AH482" i="11"/>
  <c r="AT483" i="11"/>
  <c r="BB483" i="11" s="1"/>
  <c r="AH484" i="11"/>
  <c r="AT485" i="11"/>
  <c r="BB485" i="11" s="1"/>
  <c r="AH486" i="11"/>
  <c r="AT487" i="11"/>
  <c r="BB487" i="11" s="1"/>
  <c r="AH488" i="11"/>
  <c r="AT489" i="11"/>
  <c r="BB489" i="11" s="1"/>
  <c r="AH490" i="11"/>
  <c r="AT491" i="11"/>
  <c r="BB491" i="11" s="1"/>
  <c r="AH492" i="11"/>
  <c r="AT493" i="11"/>
  <c r="BB493" i="11" s="1"/>
  <c r="AH494" i="11"/>
  <c r="AT495" i="11"/>
  <c r="BB495" i="11" s="1"/>
  <c r="AH496" i="11"/>
  <c r="AT497" i="11"/>
  <c r="BB497" i="11" s="1"/>
  <c r="AH498" i="11"/>
  <c r="W1739" i="11"/>
  <c r="W1735" i="11"/>
  <c r="W1731" i="11"/>
  <c r="W1727" i="11"/>
  <c r="W1723" i="11"/>
  <c r="W1719" i="11"/>
  <c r="W1715" i="11"/>
  <c r="W1711" i="11"/>
  <c r="W1707" i="11"/>
  <c r="W1703" i="11"/>
  <c r="W1699" i="11"/>
  <c r="W1695" i="11"/>
  <c r="W1691" i="11"/>
  <c r="W1687" i="11"/>
  <c r="W1683" i="11"/>
  <c r="W1679" i="11"/>
  <c r="W1675" i="11"/>
  <c r="W1671" i="11"/>
  <c r="W1667" i="11"/>
  <c r="W1663" i="11"/>
  <c r="W1659" i="11"/>
  <c r="W1655" i="11"/>
  <c r="W1651" i="11"/>
  <c r="W1647" i="11"/>
  <c r="W1643" i="11"/>
  <c r="W1639" i="11"/>
  <c r="W1635" i="11"/>
  <c r="W1631" i="11"/>
  <c r="W1627" i="11"/>
  <c r="W1623" i="11"/>
  <c r="W1619" i="11"/>
  <c r="W1615" i="11"/>
  <c r="W1611" i="11"/>
  <c r="W1607" i="11"/>
  <c r="W1603" i="11"/>
  <c r="W1599" i="11"/>
  <c r="W1595" i="11"/>
  <c r="W1591" i="11"/>
  <c r="W1587" i="11"/>
  <c r="W1583" i="11"/>
  <c r="W1579" i="11"/>
  <c r="W1575" i="11"/>
  <c r="W1571" i="11"/>
  <c r="W1567" i="11"/>
  <c r="W1563" i="11"/>
  <c r="W1559" i="11"/>
  <c r="W1555" i="11"/>
  <c r="W1551" i="11"/>
  <c r="W1547" i="11"/>
  <c r="W1543" i="11"/>
  <c r="W1539" i="11"/>
  <c r="W1535" i="11"/>
  <c r="W1531" i="11"/>
  <c r="W1527" i="11"/>
  <c r="W1523" i="11"/>
  <c r="W1519" i="11"/>
  <c r="W1515" i="11"/>
  <c r="W1511" i="11"/>
  <c r="W1507" i="11"/>
  <c r="W1503" i="11"/>
  <c r="W1499" i="11"/>
  <c r="W1495" i="11"/>
  <c r="W1491" i="11"/>
  <c r="W1487" i="11"/>
  <c r="W1483" i="11"/>
  <c r="W1479" i="11"/>
  <c r="W1475" i="11"/>
  <c r="W1471" i="11"/>
  <c r="W1467" i="11"/>
  <c r="W1463" i="11"/>
  <c r="W1459" i="11"/>
  <c r="W1455" i="11"/>
  <c r="W1451" i="11"/>
  <c r="W1447" i="11"/>
  <c r="W1443" i="11"/>
  <c r="W1439" i="11"/>
  <c r="W1435" i="11"/>
  <c r="W1431" i="11"/>
  <c r="W1427" i="11"/>
  <c r="W1423" i="11"/>
  <c r="W1419" i="11"/>
  <c r="W1415" i="11"/>
  <c r="W1411" i="11"/>
  <c r="W1407" i="11"/>
  <c r="W1403" i="11"/>
  <c r="W1738" i="11"/>
  <c r="W1734" i="11"/>
  <c r="W1730" i="11"/>
  <c r="W1726" i="11"/>
  <c r="W1722" i="11"/>
  <c r="W1718" i="11"/>
  <c r="W1714" i="11"/>
  <c r="W1710" i="11"/>
  <c r="W1706" i="11"/>
  <c r="W1702" i="11"/>
  <c r="W1698" i="11"/>
  <c r="W1694" i="11"/>
  <c r="W1690" i="11"/>
  <c r="W1686" i="11"/>
  <c r="W1682" i="11"/>
  <c r="W1678" i="11"/>
  <c r="W1674" i="11"/>
  <c r="W1670" i="11"/>
  <c r="W1666" i="11"/>
  <c r="W1662" i="11"/>
  <c r="W1658" i="11"/>
  <c r="W1654" i="11"/>
  <c r="W1650" i="11"/>
  <c r="W1646" i="11"/>
  <c r="W1642" i="11"/>
  <c r="W1638" i="11"/>
  <c r="W1634" i="11"/>
  <c r="W1630" i="11"/>
  <c r="W1626" i="11"/>
  <c r="W1622" i="11"/>
  <c r="W1618" i="11"/>
  <c r="W1614" i="11"/>
  <c r="W1610" i="11"/>
  <c r="W1606" i="11"/>
  <c r="W1602" i="11"/>
  <c r="W1598" i="11"/>
  <c r="W1594" i="11"/>
  <c r="W1590" i="11"/>
  <c r="W1586" i="11"/>
  <c r="W1582" i="11"/>
  <c r="W1578" i="11"/>
  <c r="W1574" i="11"/>
  <c r="W1570" i="11"/>
  <c r="W1566" i="11"/>
  <c r="W1562" i="11"/>
  <c r="W1558" i="11"/>
  <c r="W1554" i="11"/>
  <c r="W1550" i="11"/>
  <c r="W1546" i="11"/>
  <c r="W1542" i="11"/>
  <c r="W1538" i="11"/>
  <c r="W1534" i="11"/>
  <c r="W1530" i="11"/>
  <c r="W1526" i="11"/>
  <c r="W1522" i="11"/>
  <c r="W1518" i="11"/>
  <c r="W1514" i="11"/>
  <c r="W1510" i="11"/>
  <c r="W1506" i="11"/>
  <c r="W1502" i="11"/>
  <c r="W1498" i="11"/>
  <c r="W1494" i="11"/>
  <c r="W1490" i="11"/>
  <c r="W1486" i="11"/>
  <c r="W1482" i="11"/>
  <c r="W1478" i="11"/>
  <c r="W1474" i="11"/>
  <c r="W1470" i="11"/>
  <c r="W1466" i="11"/>
  <c r="W1462" i="11"/>
  <c r="W1458" i="11"/>
  <c r="W1454" i="11"/>
  <c r="W1450" i="11"/>
  <c r="W1446" i="11"/>
  <c r="W1442" i="11"/>
  <c r="W1438" i="11"/>
  <c r="W1434" i="11"/>
  <c r="W1430" i="11"/>
  <c r="W1426" i="11"/>
  <c r="W1422" i="11"/>
  <c r="W1418" i="11"/>
  <c r="W1414" i="11"/>
  <c r="W1410" i="11"/>
  <c r="W1406" i="11"/>
  <c r="W1402" i="11"/>
  <c r="W1737" i="11"/>
  <c r="W1733" i="11"/>
  <c r="W1729" i="11"/>
  <c r="W1725" i="11"/>
  <c r="W1721" i="11"/>
  <c r="W1717" i="11"/>
  <c r="W1713" i="11"/>
  <c r="W1709" i="11"/>
  <c r="W1705" i="11"/>
  <c r="W1701" i="11"/>
  <c r="W1697" i="11"/>
  <c r="W1693" i="11"/>
  <c r="W1689" i="11"/>
  <c r="W1685" i="11"/>
  <c r="W1681" i="11"/>
  <c r="W1677" i="11"/>
  <c r="W1673" i="11"/>
  <c r="W1669" i="11"/>
  <c r="W1665" i="11"/>
  <c r="W1661" i="11"/>
  <c r="W1657" i="11"/>
  <c r="W1653" i="11"/>
  <c r="W1649" i="11"/>
  <c r="W1645" i="11"/>
  <c r="W1641" i="11"/>
  <c r="W1637" i="11"/>
  <c r="W1633" i="11"/>
  <c r="W1629" i="11"/>
  <c r="W1625" i="11"/>
  <c r="W1621" i="11"/>
  <c r="W1617" i="11"/>
  <c r="W1613" i="11"/>
  <c r="W1609" i="11"/>
  <c r="W1605" i="11"/>
  <c r="W1601" i="11"/>
  <c r="W1597" i="11"/>
  <c r="W1593" i="11"/>
  <c r="W1589" i="11"/>
  <c r="W1585" i="11"/>
  <c r="W1581" i="11"/>
  <c r="W1577" i="11"/>
  <c r="W1573" i="11"/>
  <c r="W1569" i="11"/>
  <c r="W1565" i="11"/>
  <c r="W1561" i="11"/>
  <c r="W1557" i="11"/>
  <c r="W1553" i="11"/>
  <c r="W1549" i="11"/>
  <c r="W1545" i="11"/>
  <c r="W1541" i="11"/>
  <c r="W1537" i="11"/>
  <c r="W1533" i="11"/>
  <c r="W1529" i="11"/>
  <c r="W1525" i="11"/>
  <c r="W1521" i="11"/>
  <c r="W1517" i="11"/>
  <c r="W1513" i="11"/>
  <c r="W1509" i="11"/>
  <c r="W1505" i="11"/>
  <c r="W1501" i="11"/>
  <c r="W1497" i="11"/>
  <c r="W1493" i="11"/>
  <c r="W1489" i="11"/>
  <c r="W1485" i="11"/>
  <c r="W1481" i="11"/>
  <c r="W1477" i="11"/>
  <c r="W1473" i="11"/>
  <c r="W1469" i="11"/>
  <c r="W1465" i="11"/>
  <c r="W1461" i="11"/>
  <c r="W1457" i="11"/>
  <c r="W1453" i="11"/>
  <c r="W1449" i="11"/>
  <c r="W1445" i="11"/>
  <c r="W1441" i="11"/>
  <c r="W1437" i="11"/>
  <c r="W1433" i="11"/>
  <c r="W1429" i="11"/>
  <c r="W1425" i="11"/>
  <c r="W1421" i="11"/>
  <c r="W1417" i="11"/>
  <c r="W1413" i="11"/>
  <c r="W1409" i="11"/>
  <c r="W1405" i="11"/>
  <c r="W1740" i="11"/>
  <c r="W1736" i="11"/>
  <c r="W1732" i="11"/>
  <c r="W1728" i="11"/>
  <c r="W1724" i="11"/>
  <c r="W1720" i="11"/>
  <c r="W1716" i="11"/>
  <c r="W1712" i="11"/>
  <c r="W1708" i="11"/>
  <c r="W1704" i="11"/>
  <c r="W1700" i="11"/>
  <c r="W1696" i="11"/>
  <c r="W1692" i="11"/>
  <c r="W1688" i="11"/>
  <c r="W1684" i="11"/>
  <c r="W1680" i="11"/>
  <c r="W1676" i="11"/>
  <c r="W1672" i="11"/>
  <c r="W1668" i="11"/>
  <c r="W1664" i="11"/>
  <c r="W1660" i="11"/>
  <c r="W1656" i="11"/>
  <c r="W1652" i="11"/>
  <c r="W1648" i="11"/>
  <c r="W1644" i="11"/>
  <c r="W1640" i="11"/>
  <c r="W1636" i="11"/>
  <c r="W1632" i="11"/>
  <c r="W1628" i="11"/>
  <c r="W1624" i="11"/>
  <c r="W1620" i="11"/>
  <c r="W1616" i="11"/>
  <c r="W1612" i="11"/>
  <c r="W1608" i="11"/>
  <c r="W1604" i="11"/>
  <c r="W1600" i="11"/>
  <c r="W1596" i="11"/>
  <c r="W1592" i="11"/>
  <c r="W1588" i="11"/>
  <c r="W1584" i="11"/>
  <c r="W1580" i="11"/>
  <c r="W1576" i="11"/>
  <c r="W1572" i="11"/>
  <c r="W1568" i="11"/>
  <c r="W1564" i="11"/>
  <c r="W1560" i="11"/>
  <c r="W1556" i="11"/>
  <c r="W1552" i="11"/>
  <c r="W1548" i="11"/>
  <c r="W1544" i="11"/>
  <c r="W1540" i="11"/>
  <c r="W1536" i="11"/>
  <c r="W1532" i="11"/>
  <c r="W1528" i="11"/>
  <c r="W1524" i="11"/>
  <c r="W1520" i="11"/>
  <c r="W1516" i="11"/>
  <c r="W1512" i="11"/>
  <c r="W1508" i="11"/>
  <c r="W1504" i="11"/>
  <c r="W1500" i="11"/>
  <c r="W1496" i="11"/>
  <c r="W1492" i="11"/>
  <c r="W1488" i="11"/>
  <c r="W1484" i="11"/>
  <c r="W1480" i="11"/>
  <c r="W1476" i="11"/>
  <c r="W1472" i="11"/>
  <c r="W1468" i="11"/>
  <c r="W1464" i="11"/>
  <c r="W1460" i="11"/>
  <c r="W1456" i="11"/>
  <c r="W1452" i="11"/>
  <c r="W1448" i="11"/>
  <c r="W1444" i="11"/>
  <c r="W1440" i="11"/>
  <c r="W1436" i="11"/>
  <c r="W1432" i="11"/>
  <c r="W1428" i="11"/>
  <c r="W1424" i="11"/>
  <c r="W1420" i="11"/>
  <c r="W1416" i="11"/>
  <c r="W1412" i="11"/>
  <c r="W1408" i="11"/>
  <c r="W1404" i="11"/>
  <c r="W1400" i="11"/>
  <c r="W1399" i="11"/>
  <c r="W1395" i="11"/>
  <c r="W1391" i="11"/>
  <c r="W1387" i="11"/>
  <c r="W1383" i="11"/>
  <c r="W1379" i="11"/>
  <c r="W1375" i="11"/>
  <c r="W1371" i="11"/>
  <c r="W1367" i="11"/>
  <c r="W1363" i="11"/>
  <c r="W1359" i="11"/>
  <c r="W1355" i="11"/>
  <c r="W1351" i="11"/>
  <c r="W1347" i="11"/>
  <c r="W1343" i="11"/>
  <c r="W1339" i="11"/>
  <c r="W1335" i="11"/>
  <c r="W1331" i="11"/>
  <c r="W1327" i="11"/>
  <c r="W1323" i="11"/>
  <c r="W1319" i="11"/>
  <c r="W1315" i="11"/>
  <c r="W1311" i="11"/>
  <c r="W1307" i="11"/>
  <c r="W1303" i="11"/>
  <c r="W1299" i="11"/>
  <c r="W1295" i="11"/>
  <c r="W1291" i="11"/>
  <c r="W1287" i="11"/>
  <c r="W1283" i="11"/>
  <c r="W1279" i="11"/>
  <c r="W1275" i="11"/>
  <c r="W1271" i="11"/>
  <c r="W1267" i="11"/>
  <c r="W1263" i="11"/>
  <c r="W1259" i="11"/>
  <c r="W1255" i="11"/>
  <c r="W1251" i="11"/>
  <c r="W1247" i="11"/>
  <c r="W1243" i="11"/>
  <c r="W1239" i="11"/>
  <c r="W1235" i="11"/>
  <c r="W1231" i="11"/>
  <c r="W1227" i="11"/>
  <c r="W1223" i="11"/>
  <c r="W1219" i="11"/>
  <c r="W1215" i="11"/>
  <c r="W1211" i="11"/>
  <c r="W1207" i="11"/>
  <c r="W1203" i="11"/>
  <c r="W1199" i="11"/>
  <c r="W1195" i="11"/>
  <c r="W1191" i="11"/>
  <c r="W1187" i="11"/>
  <c r="W1183" i="11"/>
  <c r="W1179" i="11"/>
  <c r="W1175" i="11"/>
  <c r="W1171" i="11"/>
  <c r="W1167" i="11"/>
  <c r="W1163" i="11"/>
  <c r="W1159" i="11"/>
  <c r="W1155" i="11"/>
  <c r="W1151" i="11"/>
  <c r="W1147" i="11"/>
  <c r="W1143" i="11"/>
  <c r="W1398" i="11"/>
  <c r="W1394" i="11"/>
  <c r="W1390" i="11"/>
  <c r="W1386" i="11"/>
  <c r="W1382" i="11"/>
  <c r="W1378" i="11"/>
  <c r="W1374" i="11"/>
  <c r="W1370" i="11"/>
  <c r="W1366" i="11"/>
  <c r="W1362" i="11"/>
  <c r="W1358" i="11"/>
  <c r="W1354" i="11"/>
  <c r="W1350" i="11"/>
  <c r="W1346" i="11"/>
  <c r="W1342" i="11"/>
  <c r="W1338" i="11"/>
  <c r="W1334" i="11"/>
  <c r="W1330" i="11"/>
  <c r="W1326" i="11"/>
  <c r="W1322" i="11"/>
  <c r="W1318" i="11"/>
  <c r="W1314" i="11"/>
  <c r="W1310" i="11"/>
  <c r="W1306" i="11"/>
  <c r="W1302" i="11"/>
  <c r="W1298" i="11"/>
  <c r="W1294" i="11"/>
  <c r="W1290" i="11"/>
  <c r="W1286" i="11"/>
  <c r="W1282" i="11"/>
  <c r="W1278" i="11"/>
  <c r="W1274" i="11"/>
  <c r="W1270" i="11"/>
  <c r="W1266" i="11"/>
  <c r="W1262" i="11"/>
  <c r="W1258" i="11"/>
  <c r="W1254" i="11"/>
  <c r="W1250" i="11"/>
  <c r="W1246" i="11"/>
  <c r="W1242" i="11"/>
  <c r="W1238" i="11"/>
  <c r="W1234" i="11"/>
  <c r="W1230" i="11"/>
  <c r="W1226" i="11"/>
  <c r="W1222" i="11"/>
  <c r="W1218" i="11"/>
  <c r="W1214" i="11"/>
  <c r="W1210" i="11"/>
  <c r="W1206" i="11"/>
  <c r="W1202" i="11"/>
  <c r="W1198" i="11"/>
  <c r="W1194" i="11"/>
  <c r="W1190" i="11"/>
  <c r="W1186" i="11"/>
  <c r="W1182" i="11"/>
  <c r="W1178" i="11"/>
  <c r="W1174" i="11"/>
  <c r="W1170" i="11"/>
  <c r="W1166" i="11"/>
  <c r="W1162" i="11"/>
  <c r="W1158" i="11"/>
  <c r="W1154" i="11"/>
  <c r="W1150" i="11"/>
  <c r="W1146" i="11"/>
  <c r="W1142" i="11"/>
  <c r="W1139" i="11"/>
  <c r="W1137" i="11"/>
  <c r="W1135" i="11"/>
  <c r="W1133" i="11"/>
  <c r="W1131" i="11"/>
  <c r="W1129" i="11"/>
  <c r="W1127" i="11"/>
  <c r="W1125" i="11"/>
  <c r="W1123" i="11"/>
  <c r="W1121" i="11"/>
  <c r="W1119" i="11"/>
  <c r="W1397" i="11"/>
  <c r="W1393" i="11"/>
  <c r="W1389" i="11"/>
  <c r="W1385" i="11"/>
  <c r="W1381" i="11"/>
  <c r="W1377" i="11"/>
  <c r="W1373" i="11"/>
  <c r="W1369" i="11"/>
  <c r="W1365" i="11"/>
  <c r="W1361" i="11"/>
  <c r="W1357" i="11"/>
  <c r="W1353" i="11"/>
  <c r="W1349" i="11"/>
  <c r="W1345" i="11"/>
  <c r="W1341" i="11"/>
  <c r="W1337" i="11"/>
  <c r="W1333" i="11"/>
  <c r="W1329" i="11"/>
  <c r="W1325" i="11"/>
  <c r="W1321" i="11"/>
  <c r="W1317" i="11"/>
  <c r="W1313" i="11"/>
  <c r="W1309" i="11"/>
  <c r="W1305" i="11"/>
  <c r="W1301" i="11"/>
  <c r="W1297" i="11"/>
  <c r="W1293" i="11"/>
  <c r="W1289" i="11"/>
  <c r="W1285" i="11"/>
  <c r="W1281" i="11"/>
  <c r="W1277" i="11"/>
  <c r="W1273" i="11"/>
  <c r="W1269" i="11"/>
  <c r="W1265" i="11"/>
  <c r="W1261" i="11"/>
  <c r="W1257" i="11"/>
  <c r="W1253" i="11"/>
  <c r="W1249" i="11"/>
  <c r="W1245" i="11"/>
  <c r="W1241" i="11"/>
  <c r="W1237" i="11"/>
  <c r="W1233" i="11"/>
  <c r="W1229" i="11"/>
  <c r="W1225" i="11"/>
  <c r="W1221" i="11"/>
  <c r="W1217" i="11"/>
  <c r="W1213" i="11"/>
  <c r="W1209" i="11"/>
  <c r="W1205" i="11"/>
  <c r="W1201" i="11"/>
  <c r="W1197" i="11"/>
  <c r="W1193" i="11"/>
  <c r="W1189" i="11"/>
  <c r="W1185" i="11"/>
  <c r="W1181" i="11"/>
  <c r="W1177" i="11"/>
  <c r="W1173" i="11"/>
  <c r="W1169" i="11"/>
  <c r="W1165" i="11"/>
  <c r="W1161" i="11"/>
  <c r="W1157" i="11"/>
  <c r="W1153" i="11"/>
  <c r="W1149" i="11"/>
  <c r="W1145" i="11"/>
  <c r="W1141" i="11"/>
  <c r="W1401" i="11"/>
  <c r="W1396" i="11"/>
  <c r="W1392" i="11"/>
  <c r="W1388" i="11"/>
  <c r="W1384" i="11"/>
  <c r="W1380" i="11"/>
  <c r="W1376" i="11"/>
  <c r="W1372" i="11"/>
  <c r="W1368" i="11"/>
  <c r="W1364" i="11"/>
  <c r="W1360" i="11"/>
  <c r="W1356" i="11"/>
  <c r="W1352" i="11"/>
  <c r="W1348" i="11"/>
  <c r="W1344" i="11"/>
  <c r="W1340" i="11"/>
  <c r="W1336" i="11"/>
  <c r="W1332" i="11"/>
  <c r="W1328" i="11"/>
  <c r="W1324" i="11"/>
  <c r="W1320" i="11"/>
  <c r="W1316" i="11"/>
  <c r="W1312" i="11"/>
  <c r="W1308" i="11"/>
  <c r="W1304" i="11"/>
  <c r="W1300" i="11"/>
  <c r="W1296" i="11"/>
  <c r="W1292" i="11"/>
  <c r="W1288" i="11"/>
  <c r="W1284" i="11"/>
  <c r="W1280" i="11"/>
  <c r="W1276" i="11"/>
  <c r="W1272" i="11"/>
  <c r="W1268" i="11"/>
  <c r="W1264" i="11"/>
  <c r="W1260" i="11"/>
  <c r="W1256" i="11"/>
  <c r="W1252" i="11"/>
  <c r="W1248" i="11"/>
  <c r="W1244" i="11"/>
  <c r="W1240" i="11"/>
  <c r="W1236" i="11"/>
  <c r="W1232" i="11"/>
  <c r="W1228" i="11"/>
  <c r="W1224" i="11"/>
  <c r="W1220" i="11"/>
  <c r="W1216" i="11"/>
  <c r="W1212" i="11"/>
  <c r="W1208" i="11"/>
  <c r="W1204" i="11"/>
  <c r="W1200" i="11"/>
  <c r="W1196" i="11"/>
  <c r="W1192" i="11"/>
  <c r="W1188" i="11"/>
  <c r="W1184" i="11"/>
  <c r="W1180" i="11"/>
  <c r="W1176" i="11"/>
  <c r="W1172" i="11"/>
  <c r="W1168" i="11"/>
  <c r="W1164" i="11"/>
  <c r="W1160" i="11"/>
  <c r="W1156" i="11"/>
  <c r="W1152" i="11"/>
  <c r="W1148" i="11"/>
  <c r="W1144" i="11"/>
  <c r="W1140" i="11"/>
  <c r="W1138" i="11"/>
  <c r="W1136" i="11"/>
  <c r="W1134" i="11"/>
  <c r="W1132" i="11"/>
  <c r="W1130" i="11"/>
  <c r="W1128" i="11"/>
  <c r="W1126" i="11"/>
  <c r="W1124" i="11"/>
  <c r="W1122" i="11"/>
  <c r="W1120" i="11"/>
  <c r="W1118" i="11"/>
  <c r="W1114" i="11"/>
  <c r="W1110" i="11"/>
  <c r="W1106" i="11"/>
  <c r="W1102" i="11"/>
  <c r="W1098" i="11"/>
  <c r="W1096" i="11"/>
  <c r="W1094" i="11"/>
  <c r="W1092" i="11"/>
  <c r="W1090" i="11"/>
  <c r="W1088" i="11"/>
  <c r="W1086" i="11"/>
  <c r="W1084" i="11"/>
  <c r="W1082" i="11"/>
  <c r="W1080" i="11"/>
  <c r="W1078" i="11"/>
  <c r="W1076" i="11"/>
  <c r="W1074" i="11"/>
  <c r="W1072" i="11"/>
  <c r="W1070" i="11"/>
  <c r="W1068" i="11"/>
  <c r="W1066" i="11"/>
  <c r="W1064" i="11"/>
  <c r="W1062" i="11"/>
  <c r="W1060" i="11"/>
  <c r="W1058" i="11"/>
  <c r="W1056" i="11"/>
  <c r="W1054" i="11"/>
  <c r="W1052" i="11"/>
  <c r="W1050" i="11"/>
  <c r="W1048" i="11"/>
  <c r="W1046" i="11"/>
  <c r="W1044" i="11"/>
  <c r="W1042" i="11"/>
  <c r="W1040" i="11"/>
  <c r="W1038" i="11"/>
  <c r="W1036" i="11"/>
  <c r="W1034" i="11"/>
  <c r="W1032" i="11"/>
  <c r="W1030" i="11"/>
  <c r="W1028" i="11"/>
  <c r="W1026" i="11"/>
  <c r="W1024" i="11"/>
  <c r="W1022" i="11"/>
  <c r="W1020" i="11"/>
  <c r="W1018" i="11"/>
  <c r="W1016" i="11"/>
  <c r="W1014" i="11"/>
  <c r="W1012" i="11"/>
  <c r="W1010" i="11"/>
  <c r="W1008" i="11"/>
  <c r="W1006" i="11"/>
  <c r="W1004" i="11"/>
  <c r="W1002" i="11"/>
  <c r="W1000" i="11"/>
  <c r="W998" i="11"/>
  <c r="W996" i="11"/>
  <c r="W994" i="11"/>
  <c r="W992" i="11"/>
  <c r="W990" i="11"/>
  <c r="W988" i="11"/>
  <c r="W986" i="11"/>
  <c r="W984" i="11"/>
  <c r="W982" i="11"/>
  <c r="W980" i="11"/>
  <c r="W978" i="11"/>
  <c r="W976" i="11"/>
  <c r="W974" i="11"/>
  <c r="W972" i="11"/>
  <c r="W970" i="11"/>
  <c r="W968" i="11"/>
  <c r="W966" i="11"/>
  <c r="W964" i="11"/>
  <c r="W962" i="11"/>
  <c r="W960" i="11"/>
  <c r="W958" i="11"/>
  <c r="W956" i="11"/>
  <c r="W954" i="11"/>
  <c r="W952" i="11"/>
  <c r="W950" i="11"/>
  <c r="W948" i="11"/>
  <c r="W946" i="11"/>
  <c r="W944" i="11"/>
  <c r="W942" i="11"/>
  <c r="W940" i="11"/>
  <c r="W938" i="11"/>
  <c r="W936" i="11"/>
  <c r="W934" i="11"/>
  <c r="W932" i="11"/>
  <c r="W930" i="11"/>
  <c r="W928" i="11"/>
  <c r="W926" i="11"/>
  <c r="W924" i="11"/>
  <c r="W922" i="11"/>
  <c r="W920" i="11"/>
  <c r="W918" i="11"/>
  <c r="W916" i="11"/>
  <c r="W914" i="11"/>
  <c r="W912" i="11"/>
  <c r="W910" i="11"/>
  <c r="W908" i="11"/>
  <c r="W906" i="11"/>
  <c r="W904" i="11"/>
  <c r="W902" i="11"/>
  <c r="W900" i="11"/>
  <c r="W898" i="11"/>
  <c r="W896" i="11"/>
  <c r="W894" i="11"/>
  <c r="W892" i="11"/>
  <c r="W890" i="11"/>
  <c r="W888" i="11"/>
  <c r="W886" i="11"/>
  <c r="W884" i="11"/>
  <c r="W882" i="11"/>
  <c r="W880" i="11"/>
  <c r="W878" i="11"/>
  <c r="W876" i="11"/>
  <c r="W874" i="11"/>
  <c r="W872" i="11"/>
  <c r="W1117" i="11"/>
  <c r="W1113" i="11"/>
  <c r="W1109" i="11"/>
  <c r="W1105" i="11"/>
  <c r="W1101" i="11"/>
  <c r="W1116" i="11"/>
  <c r="W1112" i="11"/>
  <c r="W1108" i="11"/>
  <c r="W1104" i="11"/>
  <c r="W1100" i="11"/>
  <c r="W1099" i="11"/>
  <c r="W1097" i="11"/>
  <c r="W1095" i="11"/>
  <c r="W1093" i="11"/>
  <c r="W1091" i="11"/>
  <c r="W1089" i="11"/>
  <c r="W1087" i="11"/>
  <c r="W1085" i="11"/>
  <c r="W1083" i="11"/>
  <c r="W1081" i="11"/>
  <c r="W1079" i="11"/>
  <c r="W1077" i="11"/>
  <c r="W1075" i="11"/>
  <c r="W1073" i="11"/>
  <c r="W1071" i="11"/>
  <c r="W1069" i="11"/>
  <c r="W1067" i="11"/>
  <c r="W1065" i="11"/>
  <c r="W1063" i="11"/>
  <c r="W1061" i="11"/>
  <c r="W1059" i="11"/>
  <c r="W1057" i="11"/>
  <c r="W1055" i="11"/>
  <c r="W1053" i="11"/>
  <c r="W1051" i="11"/>
  <c r="W1049" i="11"/>
  <c r="W1047" i="11"/>
  <c r="W1045" i="11"/>
  <c r="W1043" i="11"/>
  <c r="W1041" i="11"/>
  <c r="W1039" i="11"/>
  <c r="W1037" i="11"/>
  <c r="W1035" i="11"/>
  <c r="W1033" i="11"/>
  <c r="W1031" i="11"/>
  <c r="W1029" i="11"/>
  <c r="W1027" i="11"/>
  <c r="W1025" i="11"/>
  <c r="W1023" i="11"/>
  <c r="W1021" i="11"/>
  <c r="W1019" i="11"/>
  <c r="W1017" i="11"/>
  <c r="W1015" i="11"/>
  <c r="W1013" i="11"/>
  <c r="W1011" i="11"/>
  <c r="W1009" i="11"/>
  <c r="W1007" i="11"/>
  <c r="W1005" i="11"/>
  <c r="W1003" i="11"/>
  <c r="W1001" i="11"/>
  <c r="W999" i="11"/>
  <c r="W997" i="11"/>
  <c r="W995" i="11"/>
  <c r="W993" i="11"/>
  <c r="W991" i="11"/>
  <c r="W989" i="11"/>
  <c r="W987" i="11"/>
  <c r="W985" i="11"/>
  <c r="W983" i="11"/>
  <c r="W981" i="11"/>
  <c r="W979" i="11"/>
  <c r="W977" i="11"/>
  <c r="W975" i="11"/>
  <c r="W973" i="11"/>
  <c r="W971" i="11"/>
  <c r="W969" i="11"/>
  <c r="W967" i="11"/>
  <c r="W965" i="11"/>
  <c r="W963" i="11"/>
  <c r="W961" i="11"/>
  <c r="W959" i="11"/>
  <c r="W957" i="11"/>
  <c r="W955" i="11"/>
  <c r="W953" i="11"/>
  <c r="W951" i="11"/>
  <c r="W949" i="11"/>
  <c r="W947" i="11"/>
  <c r="W945" i="11"/>
  <c r="W943" i="11"/>
  <c r="W941" i="11"/>
  <c r="W939" i="11"/>
  <c r="W937" i="11"/>
  <c r="W935" i="11"/>
  <c r="W933" i="11"/>
  <c r="W931" i="11"/>
  <c r="W929" i="11"/>
  <c r="W927" i="11"/>
  <c r="W925" i="11"/>
  <c r="W923" i="11"/>
  <c r="W921" i="11"/>
  <c r="W919" i="11"/>
  <c r="W917" i="11"/>
  <c r="W915" i="11"/>
  <c r="W913" i="11"/>
  <c r="W911" i="11"/>
  <c r="W909" i="11"/>
  <c r="W907" i="11"/>
  <c r="W905" i="11"/>
  <c r="W903" i="11"/>
  <c r="W901" i="11"/>
  <c r="W899" i="11"/>
  <c r="W897" i="11"/>
  <c r="W895" i="11"/>
  <c r="W893" i="11"/>
  <c r="W891" i="11"/>
  <c r="W889" i="11"/>
  <c r="W887" i="11"/>
  <c r="W885" i="11"/>
  <c r="W883" i="11"/>
  <c r="W881" i="11"/>
  <c r="W879" i="11"/>
  <c r="W877" i="11"/>
  <c r="W875" i="11"/>
  <c r="W873" i="11"/>
  <c r="W871" i="11"/>
  <c r="W869" i="11"/>
  <c r="W867" i="11"/>
  <c r="W865" i="11"/>
  <c r="W863" i="11"/>
  <c r="W861" i="11"/>
  <c r="W859" i="11"/>
  <c r="W857" i="11"/>
  <c r="W855" i="11"/>
  <c r="W853" i="11"/>
  <c r="W851" i="11"/>
  <c r="W849" i="11"/>
  <c r="W847" i="11"/>
  <c r="W845" i="11"/>
  <c r="W843" i="11"/>
  <c r="W841" i="11"/>
  <c r="W839" i="11"/>
  <c r="W837" i="11"/>
  <c r="W835" i="11"/>
  <c r="W833" i="11"/>
  <c r="W831" i="11"/>
  <c r="W829" i="11"/>
  <c r="W827" i="11"/>
  <c r="W825" i="11"/>
  <c r="W823" i="11"/>
  <c r="W821" i="11"/>
  <c r="W819" i="11"/>
  <c r="W817" i="11"/>
  <c r="W815" i="11"/>
  <c r="W813" i="11"/>
  <c r="W811" i="11"/>
  <c r="W809" i="11"/>
  <c r="W807" i="11"/>
  <c r="W805" i="11"/>
  <c r="W1115" i="11"/>
  <c r="W1111" i="11"/>
  <c r="W1107" i="11"/>
  <c r="W1103" i="11"/>
  <c r="W870" i="11"/>
  <c r="W868" i="11"/>
  <c r="W866" i="11"/>
  <c r="W864" i="11"/>
  <c r="W862" i="11"/>
  <c r="W860" i="11"/>
  <c r="W858" i="11"/>
  <c r="W856" i="11"/>
  <c r="W854" i="11"/>
  <c r="W852" i="11"/>
  <c r="W850" i="11"/>
  <c r="W848" i="11"/>
  <c r="W846" i="11"/>
  <c r="W844" i="11"/>
  <c r="W842" i="11"/>
  <c r="W840" i="11"/>
  <c r="W838" i="11"/>
  <c r="W836" i="11"/>
  <c r="W834" i="11"/>
  <c r="W832" i="11"/>
  <c r="W830" i="11"/>
  <c r="W828" i="11"/>
  <c r="W826" i="11"/>
  <c r="W824" i="11"/>
  <c r="W822" i="11"/>
  <c r="W820" i="11"/>
  <c r="W818" i="11"/>
  <c r="W816" i="11"/>
  <c r="W814" i="11"/>
  <c r="W812" i="11"/>
  <c r="W810" i="11"/>
  <c r="W808" i="11"/>
  <c r="W806" i="11"/>
  <c r="W804" i="11"/>
  <c r="W800" i="11"/>
  <c r="W796" i="11"/>
  <c r="W792" i="11"/>
  <c r="W788" i="11"/>
  <c r="W784" i="11"/>
  <c r="W780" i="11"/>
  <c r="W776" i="11"/>
  <c r="W772" i="11"/>
  <c r="W768" i="11"/>
  <c r="W496" i="11"/>
  <c r="W492" i="11"/>
  <c r="W488" i="11"/>
  <c r="W484" i="11"/>
  <c r="W480" i="11"/>
  <c r="W476" i="11"/>
  <c r="W472" i="11"/>
  <c r="W468" i="11"/>
  <c r="W464" i="11"/>
  <c r="W460" i="11"/>
  <c r="W803" i="11"/>
  <c r="W799" i="11"/>
  <c r="W795" i="11"/>
  <c r="W791" i="11"/>
  <c r="W787" i="11"/>
  <c r="W783" i="11"/>
  <c r="W779" i="11"/>
  <c r="W775" i="11"/>
  <c r="W771" i="11"/>
  <c r="W767" i="11"/>
  <c r="W763" i="11"/>
  <c r="W761" i="11"/>
  <c r="W759" i="11"/>
  <c r="W757" i="11"/>
  <c r="W755" i="11"/>
  <c r="W753" i="11"/>
  <c r="W751" i="11"/>
  <c r="W749" i="11"/>
  <c r="W747" i="11"/>
  <c r="W745" i="11"/>
  <c r="W743" i="11"/>
  <c r="W741" i="11"/>
  <c r="W739" i="11"/>
  <c r="W737" i="11"/>
  <c r="W735" i="11"/>
  <c r="W733" i="11"/>
  <c r="W731" i="11"/>
  <c r="W729" i="11"/>
  <c r="W727" i="11"/>
  <c r="W725" i="11"/>
  <c r="W723" i="11"/>
  <c r="W721" i="11"/>
  <c r="W719" i="11"/>
  <c r="W717" i="11"/>
  <c r="W715" i="11"/>
  <c r="W713" i="11"/>
  <c r="W711" i="11"/>
  <c r="W709" i="11"/>
  <c r="W707" i="11"/>
  <c r="W705" i="11"/>
  <c r="W703" i="11"/>
  <c r="W701" i="11"/>
  <c r="W699" i="11"/>
  <c r="W697" i="11"/>
  <c r="W695" i="11"/>
  <c r="W693" i="11"/>
  <c r="W691" i="11"/>
  <c r="W689" i="11"/>
  <c r="W687" i="11"/>
  <c r="W685" i="11"/>
  <c r="W683" i="11"/>
  <c r="W681" i="11"/>
  <c r="W679" i="11"/>
  <c r="W677" i="11"/>
  <c r="W675" i="11"/>
  <c r="W673" i="11"/>
  <c r="W671" i="11"/>
  <c r="W669" i="11"/>
  <c r="W667" i="11"/>
  <c r="W665" i="11"/>
  <c r="W663" i="11"/>
  <c r="W661" i="11"/>
  <c r="W659" i="11"/>
  <c r="W657" i="11"/>
  <c r="W655" i="11"/>
  <c r="W653" i="11"/>
  <c r="W651" i="11"/>
  <c r="W649" i="11"/>
  <c r="W647" i="11"/>
  <c r="W645" i="11"/>
  <c r="W643" i="11"/>
  <c r="W641" i="11"/>
  <c r="W639" i="11"/>
  <c r="W637" i="11"/>
  <c r="W635" i="11"/>
  <c r="W633" i="11"/>
  <c r="W631" i="11"/>
  <c r="W629" i="11"/>
  <c r="W627" i="11"/>
  <c r="W625" i="11"/>
  <c r="W623" i="11"/>
  <c r="W621" i="11"/>
  <c r="W619" i="11"/>
  <c r="W617" i="11"/>
  <c r="W615" i="11"/>
  <c r="W613" i="11"/>
  <c r="W611" i="11"/>
  <c r="W609" i="11"/>
  <c r="W607" i="11"/>
  <c r="W605" i="11"/>
  <c r="W603" i="11"/>
  <c r="W601" i="11"/>
  <c r="W599" i="11"/>
  <c r="W597" i="11"/>
  <c r="W595" i="11"/>
  <c r="W593" i="11"/>
  <c r="W591" i="11"/>
  <c r="W589" i="11"/>
  <c r="W587" i="11"/>
  <c r="W585" i="11"/>
  <c r="W583" i="11"/>
  <c r="W581" i="11"/>
  <c r="W579" i="11"/>
  <c r="W577" i="11"/>
  <c r="W575" i="11"/>
  <c r="W573" i="11"/>
  <c r="W571" i="11"/>
  <c r="W569" i="11"/>
  <c r="W567" i="11"/>
  <c r="W565" i="11"/>
  <c r="W563" i="11"/>
  <c r="W802" i="11"/>
  <c r="W798" i="11"/>
  <c r="W794" i="11"/>
  <c r="W790" i="11"/>
  <c r="W786" i="11"/>
  <c r="W782" i="11"/>
  <c r="W778" i="11"/>
  <c r="W774" i="11"/>
  <c r="W770" i="11"/>
  <c r="W766" i="11"/>
  <c r="W498" i="11"/>
  <c r="W494" i="11"/>
  <c r="W490" i="11"/>
  <c r="W486" i="11"/>
  <c r="W482" i="11"/>
  <c r="W478" i="11"/>
  <c r="W474" i="11"/>
  <c r="W470" i="11"/>
  <c r="W466" i="11"/>
  <c r="W462" i="11"/>
  <c r="W801" i="11"/>
  <c r="W797" i="11"/>
  <c r="W793" i="11"/>
  <c r="W789" i="11"/>
  <c r="W785" i="11"/>
  <c r="W781" i="11"/>
  <c r="W777" i="11"/>
  <c r="W773" i="11"/>
  <c r="W769" i="11"/>
  <c r="W765" i="11"/>
  <c r="W764" i="11"/>
  <c r="W762" i="11"/>
  <c r="W760" i="11"/>
  <c r="W758" i="11"/>
  <c r="W756" i="11"/>
  <c r="W754" i="11"/>
  <c r="W752" i="11"/>
  <c r="W750" i="11"/>
  <c r="W748" i="11"/>
  <c r="W746" i="11"/>
  <c r="W744" i="11"/>
  <c r="W742" i="11"/>
  <c r="W740" i="11"/>
  <c r="W738" i="11"/>
  <c r="W736" i="11"/>
  <c r="W734" i="11"/>
  <c r="W732" i="11"/>
  <c r="W730" i="11"/>
  <c r="W728" i="11"/>
  <c r="W726" i="11"/>
  <c r="W724" i="11"/>
  <c r="W722" i="11"/>
  <c r="W720" i="11"/>
  <c r="W718" i="11"/>
  <c r="W716" i="11"/>
  <c r="W714" i="11"/>
  <c r="W712" i="11"/>
  <c r="W710" i="11"/>
  <c r="W708" i="11"/>
  <c r="W706" i="11"/>
  <c r="W704" i="11"/>
  <c r="W702" i="11"/>
  <c r="W700" i="11"/>
  <c r="W698" i="11"/>
  <c r="W696" i="11"/>
  <c r="W694" i="11"/>
  <c r="W692" i="11"/>
  <c r="W690" i="11"/>
  <c r="W688" i="11"/>
  <c r="W686" i="11"/>
  <c r="W684" i="11"/>
  <c r="W682" i="11"/>
  <c r="W680" i="11"/>
  <c r="W678" i="11"/>
  <c r="W676" i="11"/>
  <c r="W674" i="11"/>
  <c r="W672" i="11"/>
  <c r="W670" i="11"/>
  <c r="W668" i="11"/>
  <c r="W666" i="11"/>
  <c r="W664" i="11"/>
  <c r="W662" i="11"/>
  <c r="W660" i="11"/>
  <c r="W658" i="11"/>
  <c r="W656" i="11"/>
  <c r="W654" i="11"/>
  <c r="W652" i="11"/>
  <c r="W650" i="11"/>
  <c r="W648" i="11"/>
  <c r="W646" i="11"/>
  <c r="W644" i="11"/>
  <c r="W642" i="11"/>
  <c r="W640" i="11"/>
  <c r="W638" i="11"/>
  <c r="W636" i="11"/>
  <c r="W634" i="11"/>
  <c r="W632" i="11"/>
  <c r="W630" i="11"/>
  <c r="W628" i="11"/>
  <c r="W626" i="11"/>
  <c r="W624" i="11"/>
  <c r="W622" i="11"/>
  <c r="W620" i="11"/>
  <c r="W618" i="11"/>
  <c r="W616" i="11"/>
  <c r="W614" i="11"/>
  <c r="W612" i="11"/>
  <c r="W610" i="11"/>
  <c r="W608" i="11"/>
  <c r="W606" i="11"/>
  <c r="W604" i="11"/>
  <c r="W602" i="11"/>
  <c r="W600" i="11"/>
  <c r="W598" i="11"/>
  <c r="W596" i="11"/>
  <c r="W594" i="11"/>
  <c r="W592" i="11"/>
  <c r="W590" i="11"/>
  <c r="W588" i="11"/>
  <c r="W586" i="11"/>
  <c r="W584" i="11"/>
  <c r="W582" i="11"/>
  <c r="W580" i="11"/>
  <c r="W578" i="11"/>
  <c r="W576" i="11"/>
  <c r="W574" i="11"/>
  <c r="W572" i="11"/>
  <c r="W570" i="11"/>
  <c r="W568" i="11"/>
  <c r="W566" i="11"/>
  <c r="W564" i="11"/>
  <c r="W562" i="11"/>
  <c r="W560" i="11"/>
  <c r="W558" i="11"/>
  <c r="W556" i="11"/>
  <c r="W554" i="11"/>
  <c r="W552" i="11"/>
  <c r="W550" i="11"/>
  <c r="W548" i="11"/>
  <c r="W546" i="11"/>
  <c r="W544" i="11"/>
  <c r="W542" i="11"/>
  <c r="W540" i="11"/>
  <c r="W538" i="11"/>
  <c r="W536" i="11"/>
  <c r="W534" i="11"/>
  <c r="W532" i="11"/>
  <c r="W530" i="11"/>
  <c r="W528" i="11"/>
  <c r="W526" i="11"/>
  <c r="W524" i="11"/>
  <c r="W522" i="11"/>
  <c r="W520" i="11"/>
  <c r="W518" i="11"/>
  <c r="W516" i="11"/>
  <c r="W514" i="11"/>
  <c r="W512" i="11"/>
  <c r="W510" i="11"/>
  <c r="W508" i="11"/>
  <c r="W506" i="11"/>
  <c r="W504" i="11"/>
  <c r="AH388" i="11"/>
  <c r="AT389" i="11"/>
  <c r="BB389" i="11" s="1"/>
  <c r="U390" i="11"/>
  <c r="W391" i="11"/>
  <c r="AH392" i="11"/>
  <c r="AT393" i="11"/>
  <c r="BB393" i="11" s="1"/>
  <c r="U394" i="11"/>
  <c r="W395" i="11"/>
  <c r="AH396" i="11"/>
  <c r="AT397" i="11"/>
  <c r="BB397" i="11" s="1"/>
  <c r="U398" i="11"/>
  <c r="W399" i="11"/>
  <c r="AH400" i="11"/>
  <c r="AT401" i="11"/>
  <c r="BB401" i="11" s="1"/>
  <c r="U402" i="11"/>
  <c r="W403" i="11"/>
  <c r="AH404" i="11"/>
  <c r="AT405" i="11"/>
  <c r="BB405" i="11" s="1"/>
  <c r="U406" i="11"/>
  <c r="W407" i="11"/>
  <c r="AH408" i="11"/>
  <c r="AT409" i="11"/>
  <c r="BB409" i="11" s="1"/>
  <c r="U410" i="11"/>
  <c r="W411" i="11"/>
  <c r="AH412" i="11"/>
  <c r="AT413" i="11"/>
  <c r="BB413" i="11" s="1"/>
  <c r="U414" i="11"/>
  <c r="W415" i="11"/>
  <c r="AH416" i="11"/>
  <c r="AT417" i="11"/>
  <c r="BB417" i="11" s="1"/>
  <c r="U418" i="11"/>
  <c r="W419" i="11"/>
  <c r="AH420" i="11"/>
  <c r="AT421" i="11"/>
  <c r="BB421" i="11" s="1"/>
  <c r="U422" i="11"/>
  <c r="W423" i="11"/>
  <c r="AH424" i="11"/>
  <c r="AT425" i="11"/>
  <c r="BB425" i="11" s="1"/>
  <c r="U426" i="11"/>
  <c r="W427" i="11"/>
  <c r="AH428" i="11"/>
  <c r="AT429" i="11"/>
  <c r="BB429" i="11" s="1"/>
  <c r="U430" i="11"/>
  <c r="W431" i="11"/>
  <c r="AH432" i="11"/>
  <c r="AT433" i="11"/>
  <c r="BB433" i="11" s="1"/>
  <c r="U434" i="11"/>
  <c r="W435" i="11"/>
  <c r="AH436" i="11"/>
  <c r="AT437" i="11"/>
  <c r="BB437" i="11" s="1"/>
  <c r="U438" i="11"/>
  <c r="W439" i="11"/>
  <c r="AH440" i="11"/>
  <c r="AT441" i="11"/>
  <c r="BB441" i="11" s="1"/>
  <c r="U442" i="11"/>
  <c r="W443" i="11"/>
  <c r="AH444" i="11"/>
  <c r="AT445" i="11"/>
  <c r="BB445" i="11" s="1"/>
  <c r="U446" i="11"/>
  <c r="W447" i="11"/>
  <c r="AH448" i="11"/>
  <c r="AT449" i="11"/>
  <c r="BB449" i="11" s="1"/>
  <c r="U450" i="11"/>
  <c r="W451" i="11"/>
  <c r="AH452" i="11"/>
  <c r="AT453" i="11"/>
  <c r="BB453" i="11" s="1"/>
  <c r="U454" i="11"/>
  <c r="W455" i="11"/>
  <c r="AH456" i="11"/>
  <c r="AT457" i="11"/>
  <c r="BB457" i="11" s="1"/>
  <c r="U458" i="11"/>
  <c r="W459" i="11"/>
  <c r="U460" i="11"/>
  <c r="W461" i="11"/>
  <c r="U462" i="11"/>
  <c r="W463" i="11"/>
  <c r="U464" i="11"/>
  <c r="W465" i="11"/>
  <c r="U466" i="11"/>
  <c r="W467" i="11"/>
  <c r="U468" i="11"/>
  <c r="W469" i="11"/>
  <c r="U470" i="11"/>
  <c r="W471" i="11"/>
  <c r="U472" i="11"/>
  <c r="W473" i="11"/>
  <c r="U474" i="11"/>
  <c r="W475" i="11"/>
  <c r="U476" i="11"/>
  <c r="W477" i="11"/>
  <c r="U478" i="11"/>
  <c r="W479" i="11"/>
  <c r="U480" i="11"/>
  <c r="W481" i="11"/>
  <c r="U482" i="11"/>
  <c r="W483" i="11"/>
  <c r="U484" i="11"/>
  <c r="W485" i="11"/>
  <c r="U486" i="11"/>
  <c r="W487" i="11"/>
  <c r="U488" i="11"/>
  <c r="W489" i="11"/>
  <c r="U490" i="11"/>
  <c r="W491" i="11"/>
  <c r="U492" i="11"/>
  <c r="W493" i="11"/>
  <c r="U494" i="11"/>
  <c r="W495" i="11"/>
  <c r="U496" i="11"/>
  <c r="W497" i="11"/>
  <c r="U498" i="11"/>
  <c r="W499" i="11"/>
  <c r="G24" i="8"/>
  <c r="F24" i="8"/>
  <c r="E24" i="8"/>
  <c r="D24" i="8"/>
  <c r="C24" i="8"/>
  <c r="B24" i="8"/>
  <c r="AF3" i="8"/>
  <c r="AE3" i="8"/>
  <c r="AD3" i="8"/>
  <c r="AC3" i="8"/>
  <c r="AB3" i="8"/>
  <c r="AA3" i="8"/>
  <c r="X3" i="8"/>
  <c r="W3" i="8"/>
  <c r="V3" i="8"/>
  <c r="U3" i="8"/>
  <c r="T3" i="8"/>
  <c r="S3" i="8"/>
  <c r="P3" i="8"/>
  <c r="O3" i="8"/>
  <c r="N3" i="8"/>
  <c r="M3" i="8"/>
  <c r="L3" i="8"/>
  <c r="K3" i="8"/>
  <c r="AG387" i="11" l="1"/>
  <c r="W66" i="11" s="1"/>
  <c r="AT387" i="11"/>
  <c r="BB388" i="11"/>
  <c r="BB387" i="11" s="1"/>
  <c r="AG66" i="11" s="1"/>
  <c r="U387" i="11"/>
  <c r="W387" i="11"/>
</calcChain>
</file>

<file path=xl/comments1.xml><?xml version="1.0" encoding="utf-8"?>
<comments xmlns="http://schemas.openxmlformats.org/spreadsheetml/2006/main">
  <authors>
    <author>Gregory McCall</author>
    <author>A satisfied Microsoft Office user</author>
    <author>McCall, Gregory</author>
  </authors>
  <commentList>
    <comment ref="B3" authorId="0" shapeId="0">
      <text>
        <r>
          <rPr>
            <sz val="8"/>
            <color indexed="81"/>
            <rFont val="Tahoma"/>
            <family val="2"/>
          </rPr>
          <t>Insert the building's main address on this line.  If your space is within the main building then also indicate the unit or suite number if any.
For buildings with multiple commercial spaces, each having unique addresses, insert the building's main address here then the specific commercial space's address on the next row below.</t>
        </r>
      </text>
    </comment>
    <comment ref="H3" authorId="0" shapeId="0">
      <text>
        <r>
          <rPr>
            <sz val="8"/>
            <color indexed="81"/>
            <rFont val="Tahoma"/>
            <family val="2"/>
          </rPr>
          <t xml:space="preserve">Insert the suite or unit number if your space uses the address of the main building, otherwise leave blank.
</t>
        </r>
      </text>
    </comment>
    <comment ref="K3" authorId="0" shapeId="0">
      <text>
        <r>
          <rPr>
            <sz val="8"/>
            <color indexed="81"/>
            <rFont val="Tahoma"/>
            <family val="2"/>
          </rPr>
          <t>Insert Building number.</t>
        </r>
      </text>
    </comment>
    <comment ref="O3" authorId="0" shapeId="0">
      <text>
        <r>
          <rPr>
            <sz val="8"/>
            <color indexed="81"/>
            <rFont val="Tahoma"/>
            <family val="2"/>
          </rPr>
          <t>Insert building's street name by using drop box.</t>
        </r>
      </text>
    </comment>
    <comment ref="AE3" authorId="0" shapeId="0">
      <text>
        <r>
          <rPr>
            <sz val="8"/>
            <color indexed="81"/>
            <rFont val="Tahoma"/>
            <family val="2"/>
          </rPr>
          <t>Submit without number, then update once permit number is known.</t>
        </r>
      </text>
    </comment>
    <comment ref="B4" authorId="0" shapeId="0">
      <text>
        <r>
          <rPr>
            <sz val="8"/>
            <color indexed="81"/>
            <rFont val="Tahoma"/>
            <family val="2"/>
          </rPr>
          <t xml:space="preserve">If your space is a retail or commercial unit within a building, </t>
        </r>
        <r>
          <rPr>
            <u/>
            <sz val="8"/>
            <color indexed="81"/>
            <rFont val="Tahoma"/>
            <family val="2"/>
          </rPr>
          <t>and</t>
        </r>
        <r>
          <rPr>
            <sz val="8"/>
            <color indexed="81"/>
            <rFont val="Tahoma"/>
            <family val="2"/>
          </rPr>
          <t xml:space="preserve"> your space has a different address from the main building, then put the building's address on the row above and the address of the retail or commercial unit on this row, starting with a unit number if any.</t>
        </r>
      </text>
    </comment>
    <comment ref="H4" authorId="0" shapeId="0">
      <text>
        <r>
          <rPr>
            <sz val="8"/>
            <color indexed="81"/>
            <rFont val="Tahoma"/>
            <family val="2"/>
          </rPr>
          <t xml:space="preserve">Insert the suite number, if any, of your commercial space, otherwise leave blank.
</t>
        </r>
      </text>
    </comment>
    <comment ref="K4" authorId="0" shapeId="0">
      <text>
        <r>
          <rPr>
            <sz val="8"/>
            <color indexed="81"/>
            <rFont val="Tahoma"/>
            <family val="2"/>
          </rPr>
          <t>Insert Tenancy number.</t>
        </r>
      </text>
    </comment>
    <comment ref="O4" authorId="0" shapeId="0">
      <text>
        <r>
          <rPr>
            <sz val="8"/>
            <color indexed="81"/>
            <rFont val="Tahoma"/>
            <family val="2"/>
          </rPr>
          <t>Insert tenancy's street name by using drop box.</t>
        </r>
      </text>
    </comment>
    <comment ref="Q11" authorId="0" shapeId="0">
      <text>
        <r>
          <rPr>
            <sz val="8"/>
            <color indexed="81"/>
            <rFont val="Tahoma"/>
            <family val="2"/>
          </rPr>
          <t xml:space="preserve">This checklist process applies to projects performing alterations to existing buildings.  "Additions" projects triggering the energy upgrade process for the existing building must also use this checklist.  
New Construction (including Core and Shell), Additions and Reconstruction projects are to use the appropriate checklist for New Construction.
</t>
        </r>
        <r>
          <rPr>
            <u/>
            <sz val="8"/>
            <color indexed="81"/>
            <rFont val="Tahoma"/>
            <family val="2"/>
          </rPr>
          <t>Part 11 TIs:</t>
        </r>
        <r>
          <rPr>
            <sz val="8"/>
            <color indexed="81"/>
            <rFont val="Tahoma"/>
            <family val="2"/>
          </rPr>
          <t xml:space="preserve">
Part 11 Tenant Improvements include Repair, Minor and Major Renovations projects in spaces previously occupied.</t>
        </r>
      </text>
    </comment>
    <comment ref="W11" authorId="0" shapeId="0">
      <text>
        <r>
          <rPr>
            <sz val="8"/>
            <color indexed="81"/>
            <rFont val="Tahoma"/>
            <family val="2"/>
          </rPr>
          <t>Renov = Renovation
MOC = Major Occupancy Classification
Add'n = Addition</t>
        </r>
      </text>
    </comment>
    <comment ref="AB11" authorId="0" shapeId="0">
      <text>
        <r>
          <rPr>
            <sz val="8"/>
            <color indexed="81"/>
            <rFont val="Tahoma"/>
            <family val="2"/>
          </rPr>
          <t>Renov = Renovation
MOC = Major Occupancy Classification
Add'n = Addition</t>
        </r>
      </text>
    </comment>
    <comment ref="AF11" authorId="0" shapeId="0">
      <text>
        <r>
          <rPr>
            <sz val="8"/>
            <color indexed="81"/>
            <rFont val="Tahoma"/>
            <family val="2"/>
          </rPr>
          <t>Renov = Renovation
MOC = Major Occupancy Classification
Add'n = Addition</t>
        </r>
      </text>
    </comment>
    <comment ref="C13" authorId="0" shapeId="0">
      <text>
        <r>
          <rPr>
            <sz val="8"/>
            <color indexed="81"/>
            <rFont val="Tahoma"/>
            <family val="2"/>
          </rPr>
          <t>Most spaces have only one use.  If more than one use then indicate all space uses.
If more than one space or tenancy, then indicate uses, if more than one.  
Example:  If a single tenancy (office) is becoming two tenancies (Retail, and Medical Office) then indicate based on size, with Primary being largest tenancy.</t>
        </r>
      </text>
    </comment>
    <comment ref="H13" authorId="0" shapeId="0">
      <text>
        <r>
          <rPr>
            <sz val="8"/>
            <color indexed="81"/>
            <rFont val="Tahoma"/>
            <family val="2"/>
          </rPr>
          <t>Indicate Usage(s) starting with largest area, then add in order of decreasing area.</t>
        </r>
      </text>
    </comment>
    <comment ref="O13" authorId="0" shapeId="0">
      <text>
        <r>
          <rPr>
            <sz val="8"/>
            <color indexed="81"/>
            <rFont val="Tahoma"/>
            <family val="2"/>
          </rPr>
          <t>Indicate area in square meters. Example:  3540 not 3540sqm.</t>
        </r>
      </text>
    </comment>
    <comment ref="AF13" authorId="0" shapeId="0">
      <text>
        <r>
          <rPr>
            <u/>
            <sz val="8"/>
            <color indexed="81"/>
            <rFont val="Tahoma"/>
            <family val="2"/>
          </rPr>
          <t>Intent:</t>
        </r>
        <r>
          <rPr>
            <sz val="8"/>
            <color indexed="81"/>
            <rFont val="Tahoma"/>
            <family val="2"/>
          </rPr>
          <t xml:space="preserve">  Account for all conditioned non-Residential (commercial etc)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4" authorId="0" shapeId="0">
      <text>
        <r>
          <rPr>
            <sz val="8"/>
            <color indexed="81"/>
            <rFont val="Tahoma"/>
            <family val="2"/>
          </rPr>
          <t xml:space="preserve">If area is zero or Not Applicable then input 0, not N/A or  0 sqm.
</t>
        </r>
        <r>
          <rPr>
            <u/>
            <sz val="8"/>
            <color indexed="81"/>
            <rFont val="Tahoma"/>
            <family val="2"/>
          </rPr>
          <t xml:space="preserve">
Intent:</t>
        </r>
        <r>
          <rPr>
            <sz val="8"/>
            <color indexed="81"/>
            <rFont val="Tahoma"/>
            <family val="2"/>
          </rPr>
          <t xml:space="preserve">  
i) If scope includes Building Envelope work of a residential unit, use area of conditioned Residential space(s) only.
ii) ASHRAE does not apply to areas within residential suites, just the common areas of residential buildings (and envelope per i above), therefore, indicate total area of common spaces being worked on.  
</t>
        </r>
        <r>
          <rPr>
            <u/>
            <sz val="8"/>
            <color indexed="81"/>
            <rFont val="Tahoma"/>
            <family val="2"/>
          </rPr>
          <t>"Conditioned" 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5" authorId="0" shapeId="0">
      <text>
        <r>
          <rPr>
            <u/>
            <sz val="8"/>
            <color indexed="81"/>
            <rFont val="Tahoma"/>
            <family val="2"/>
          </rPr>
          <t>Intent:</t>
        </r>
        <r>
          <rPr>
            <sz val="8"/>
            <color indexed="81"/>
            <rFont val="Tahoma"/>
            <family val="2"/>
          </rPr>
          <t xml:space="preserve">  Account for all semiheated spaces only.  If area is zero or Not Applicable then input 0, not N/A or  0sqm.</t>
        </r>
        <r>
          <rPr>
            <sz val="8"/>
            <color indexed="81"/>
            <rFont val="Tahoma"/>
            <family val="2"/>
          </rPr>
          <t xml:space="preserve">
</t>
        </r>
      </text>
    </comment>
    <comment ref="H16" authorId="1" shapeId="0">
      <text>
        <r>
          <rPr>
            <sz val="8"/>
            <color indexed="81"/>
            <rFont val="Tahoma"/>
            <family val="2"/>
          </rPr>
          <t>Use this cell to see a detailed  description of the building(s) being considered above.  To see the description, first choose the building from the drop box in this cell.  The detailed description of the selected building will appear outside the checklist, to the right.</t>
        </r>
      </text>
    </comment>
    <comment ref="AG16" authorId="0" shapeId="0">
      <text>
        <r>
          <rPr>
            <sz val="8"/>
            <color indexed="81"/>
            <rFont val="Tahoma"/>
            <family val="2"/>
          </rPr>
          <t>Answer "Yes" if the entrance to the space is directly from the outdoors.  
Answer "No" if the entrance to the space is via another interior space such as a corridor or mall.</t>
        </r>
      </text>
    </comment>
    <comment ref="AG17" authorId="0" shapeId="0">
      <text>
        <r>
          <rPr>
            <sz val="8"/>
            <color indexed="81"/>
            <rFont val="Tahoma"/>
            <family val="2"/>
          </rPr>
          <t>Answer N/A if there is no outdoor entrance.
Answer "Yes" if a new entrance is being built for the space, or if the existing outdoor entrance to the space is being modified.  
Answer "No" if the existing outdoor entrance to the space is not being modified.</t>
        </r>
      </text>
    </comment>
    <comment ref="I20" authorId="0" shapeId="0">
      <text>
        <r>
          <rPr>
            <sz val="8"/>
            <color indexed="81"/>
            <rFont val="Tahoma"/>
            <family val="2"/>
          </rPr>
          <t>If not applicable, indicate "N/A".
Indicate EUI requirement per the Rezoning Conditions.</t>
        </r>
      </text>
    </comment>
    <comment ref="Q20" authorId="0" shapeId="0">
      <text>
        <r>
          <rPr>
            <sz val="8"/>
            <color indexed="81"/>
            <rFont val="Tahoma"/>
            <family val="2"/>
          </rPr>
          <t xml:space="preserve">Input to first decimal, without % sign. Example:  20.0
Indicate the </t>
        </r>
        <r>
          <rPr>
            <u/>
            <sz val="8"/>
            <color indexed="81"/>
            <rFont val="Tahoma"/>
            <family val="2"/>
          </rPr>
          <t>required</t>
        </r>
        <r>
          <rPr>
            <sz val="8"/>
            <color indexed="81"/>
            <rFont val="Tahoma"/>
            <family val="2"/>
          </rPr>
          <t xml:space="preserve"> energy cost savings (reduction) beyond 90.1-2010, as stipulated by the Rezoning Conditions.
</t>
        </r>
        <r>
          <rPr>
            <u/>
            <sz val="8"/>
            <color indexed="81"/>
            <rFont val="Tahoma"/>
            <family val="2"/>
          </rPr>
          <t>Note:</t>
        </r>
        <r>
          <rPr>
            <sz val="8"/>
            <color indexed="81"/>
            <rFont val="Tahoma"/>
            <family val="2"/>
          </rPr>
          <t xml:space="preserve">  Savings to be measured in % energy cost saved.</t>
        </r>
      </text>
    </comment>
    <comment ref="AE20" authorId="0" shapeId="0">
      <text>
        <r>
          <rPr>
            <sz val="8"/>
            <color indexed="81"/>
            <rFont val="Tahoma"/>
            <family val="2"/>
          </rPr>
          <t xml:space="preserve">Indicate level of LEED Certification </t>
        </r>
        <r>
          <rPr>
            <u/>
            <sz val="8"/>
            <color indexed="81"/>
            <rFont val="Tahoma"/>
            <family val="2"/>
          </rPr>
          <t>required</t>
        </r>
        <r>
          <rPr>
            <sz val="8"/>
            <color indexed="81"/>
            <rFont val="Tahoma"/>
            <family val="2"/>
          </rPr>
          <t xml:space="preserve"> by Rezoning Conditions.</t>
        </r>
      </text>
    </comment>
    <comment ref="AG20" authorId="0" shapeId="0">
      <text>
        <r>
          <rPr>
            <sz val="8"/>
            <color indexed="81"/>
            <rFont val="Tahoma"/>
            <family val="2"/>
          </rPr>
          <t xml:space="preserve">Indicate number of LEED energy pts (EAc1) </t>
        </r>
        <r>
          <rPr>
            <u/>
            <sz val="8"/>
            <color indexed="81"/>
            <rFont val="Tahoma"/>
            <family val="2"/>
          </rPr>
          <t>required</t>
        </r>
        <r>
          <rPr>
            <sz val="8"/>
            <color indexed="81"/>
            <rFont val="Tahoma"/>
            <family val="2"/>
          </rPr>
          <t xml:space="preserve"> by Rezoning Conditions. If not specified, indicate N/A but still indicate number of pts achieved below.</t>
        </r>
      </text>
    </comment>
    <comment ref="I21" authorId="0" shapeId="0">
      <text>
        <r>
          <rPr>
            <sz val="8"/>
            <color indexed="81"/>
            <rFont val="Tahoma"/>
            <family val="2"/>
          </rPr>
          <t>If not applicable, indicate "N/A".
Indicate EUI achieved per the modeling output (ECB).</t>
        </r>
      </text>
    </comment>
    <comment ref="Q21" authorId="0" shapeId="0">
      <text>
        <r>
          <rPr>
            <sz val="8"/>
            <color indexed="81"/>
            <rFont val="Tahoma"/>
            <family val="2"/>
          </rPr>
          <t xml:space="preserve">Input to first decimal, without % sign. Example:  20.0
This cell indicates the energy cost improvement (reduction) </t>
        </r>
        <r>
          <rPr>
            <u/>
            <sz val="8"/>
            <color indexed="81"/>
            <rFont val="Tahoma"/>
            <family val="2"/>
          </rPr>
          <t>achieved</t>
        </r>
        <r>
          <rPr>
            <sz val="8"/>
            <color indexed="81"/>
            <rFont val="Tahoma"/>
            <family val="2"/>
          </rPr>
          <t xml:space="preserve"> beyond 90.1-2010, by percentage.
Note, this measures energy cost savings, not energy savings.</t>
        </r>
      </text>
    </comment>
    <comment ref="T21" authorId="0" shapeId="0">
      <text>
        <r>
          <rPr>
            <sz val="8"/>
            <color indexed="81"/>
            <rFont val="Tahoma"/>
            <family val="2"/>
          </rPr>
          <t>New Construction or Core &amp; Shell</t>
        </r>
      </text>
    </comment>
    <comment ref="AE21" authorId="0" shapeId="0">
      <text>
        <r>
          <rPr>
            <sz val="8"/>
            <color indexed="81"/>
            <rFont val="Tahoma"/>
            <family val="2"/>
          </rPr>
          <t xml:space="preserve">Indicate level of LEED Certification </t>
        </r>
        <r>
          <rPr>
            <u/>
            <sz val="8"/>
            <color indexed="81"/>
            <rFont val="Tahoma"/>
            <family val="2"/>
          </rPr>
          <t>achieved</t>
        </r>
        <r>
          <rPr>
            <sz val="8"/>
            <color indexed="81"/>
            <rFont val="Tahoma"/>
            <family val="2"/>
          </rPr>
          <t>.</t>
        </r>
      </text>
    </comment>
    <comment ref="AG21" authorId="0" shapeId="0">
      <text>
        <r>
          <rPr>
            <sz val="8"/>
            <color indexed="81"/>
            <rFont val="Tahoma"/>
            <family val="2"/>
          </rPr>
          <t xml:space="preserve">Indicate number of LEED energy pts (EAc1) </t>
        </r>
        <r>
          <rPr>
            <u/>
            <sz val="8"/>
            <color indexed="81"/>
            <rFont val="Tahoma"/>
            <family val="2"/>
          </rPr>
          <t>achieved</t>
        </r>
        <r>
          <rPr>
            <sz val="8"/>
            <color indexed="81"/>
            <rFont val="Tahoma"/>
            <family val="2"/>
          </rPr>
          <t xml:space="preserve"> as shown on LEED Letter Template for EAc1.</t>
        </r>
      </text>
    </comment>
    <comment ref="AD24" authorId="0" shapeId="0">
      <text>
        <r>
          <rPr>
            <sz val="8"/>
            <color indexed="81"/>
            <rFont val="Tahoma"/>
            <family val="2"/>
          </rPr>
          <t>Indicate here any additional Renewable Energy system not listed within Drop-Down menu.</t>
        </r>
      </text>
    </comment>
    <comment ref="C25" authorId="0" shapeId="0">
      <text>
        <r>
          <rPr>
            <sz val="8"/>
            <color indexed="81"/>
            <rFont val="Tahoma"/>
            <family val="2"/>
          </rPr>
          <t>Do not include the City neighbourhood energy systems here.  See below for declaration of City neighbourhood energy systems.</t>
        </r>
      </text>
    </comment>
    <comment ref="AB25" authorId="0" shapeId="0">
      <text>
        <r>
          <rPr>
            <sz val="8"/>
            <color indexed="81"/>
            <rFont val="Tahoma"/>
            <family val="2"/>
          </rPr>
          <t>Indicate here any additional High Performance Energy system not listed within Drop-Down menu.</t>
        </r>
      </text>
    </comment>
    <comment ref="J28" authorId="0" shapeId="0">
      <text>
        <r>
          <rPr>
            <sz val="8"/>
            <color indexed="81"/>
            <rFont val="Tahoma"/>
            <family val="2"/>
          </rPr>
          <t>If the existing building is already tied into an N/E system then choose the "Connected…" option. 
If within an N/E area but the building is not connected to the N/E system then choose the "Not Connected…" option.  
If the building is not within an N/E area then choose the "N/A" option.</t>
        </r>
      </text>
    </comment>
    <comment ref="AG31" authorId="0" shapeId="0">
      <text>
        <r>
          <rPr>
            <sz val="8"/>
            <color indexed="81"/>
            <rFont val="Tahoma"/>
            <family val="2"/>
          </rPr>
          <t>Are either architects or engineers involved in this project?</t>
        </r>
      </text>
    </comment>
    <comment ref="AG33" authorId="0" shapeId="0">
      <text>
        <r>
          <rPr>
            <sz val="8"/>
            <color indexed="81"/>
            <rFont val="Tahoma"/>
            <family val="2"/>
          </rPr>
          <t>Only Food and/or Beverage establishments are eligible for exterior patio heating systems.</t>
        </r>
      </text>
    </comment>
    <comment ref="N35" authorId="0" shapeId="0">
      <text>
        <r>
          <rPr>
            <b/>
            <sz val="8"/>
            <color indexed="81"/>
            <rFont val="Tahoma"/>
            <family val="2"/>
          </rPr>
          <t>IMPORTANT:  All Building Envelope work is automatically considered "Voluntary Upgrade". This can be indicated on row 12 above and on rows 76-78 below.</t>
        </r>
        <r>
          <rPr>
            <sz val="8"/>
            <color indexed="81"/>
            <rFont val="Tahoma"/>
            <family val="2"/>
          </rPr>
          <t xml:space="preserve">
Answer "Yes" if your scope of work on the building envelope includes the addition, deletion or replacement of glazing, skylights, doors, or insulation.
If you are only refurbishing then reinstalling the original components then answer "No".</t>
        </r>
      </text>
    </comment>
    <comment ref="P35" authorId="0" shapeId="0">
      <text>
        <r>
          <rPr>
            <sz val="8"/>
            <color indexed="81"/>
            <rFont val="Tahoma"/>
            <family val="2"/>
          </rPr>
          <t>Indicate party responsible for "Yes" or "No" response.  Include company name and name of individual.</t>
        </r>
      </text>
    </comment>
    <comment ref="S37" authorId="0" shapeId="0">
      <text>
        <r>
          <rPr>
            <sz val="8"/>
            <color indexed="81"/>
            <rFont val="Tahoma"/>
            <family val="2"/>
          </rPr>
          <t>Not required for Alteration projects (Part 11 TIs).</t>
        </r>
      </text>
    </comment>
    <comment ref="D39" authorId="0" shapeId="0">
      <text>
        <r>
          <rPr>
            <sz val="8"/>
            <color indexed="81"/>
            <rFont val="Tahoma"/>
            <family val="2"/>
          </rPr>
          <t>If constructing a complete wall or a complete roof, then comply with NECB 2015 envelope requirements and use envelope forms provided in the Building Envelpe tab.  If only doing partial work or cladding work etc then submit only the Calculator to show that the envelope performance has not been made worse.</t>
        </r>
      </text>
    </comment>
    <comment ref="N41" authorId="0" shapeId="0">
      <text>
        <r>
          <rPr>
            <sz val="8"/>
            <color indexed="81"/>
            <rFont val="Tahoma"/>
            <family val="2"/>
          </rPr>
          <t xml:space="preserve">If you are adding lighting load, answer "Yes".
If you are altering luminaires (replacing, removing, or relocating from one space into another) then answer "Yes", otherwise answer "No". </t>
        </r>
      </text>
    </comment>
    <comment ref="P41" authorId="0" shapeId="0">
      <text>
        <r>
          <rPr>
            <sz val="8"/>
            <color indexed="81"/>
            <rFont val="Tahoma"/>
            <family val="2"/>
          </rPr>
          <t>Indicate party responsible for "Yes" or "No" response.  Include company name and name of individual.</t>
        </r>
      </text>
    </comment>
    <comment ref="S43" authorId="0" shapeId="0">
      <text>
        <r>
          <rPr>
            <sz val="8"/>
            <color indexed="81"/>
            <rFont val="Tahoma"/>
            <family val="2"/>
          </rPr>
          <t>Not required for Alteration projects (Part 11 TIs).</t>
        </r>
      </text>
    </comment>
    <comment ref="N47" authorId="0" shapeId="0">
      <text>
        <r>
          <rPr>
            <sz val="8"/>
            <color indexed="81"/>
            <rFont val="Tahoma"/>
            <family val="2"/>
          </rPr>
          <t>If you are adding any HVAC equipment (including kitchen exhaust and make-up air systems) that has an energy component such as motors ( &gt;1 hp ), burners, coils, or heat exchangers, then answer "Yes".
If you are only repairing existing equipment or moving diffuser locations then answer "No".</t>
        </r>
      </text>
    </comment>
    <comment ref="P47" authorId="0" shapeId="0">
      <text>
        <r>
          <rPr>
            <sz val="8"/>
            <color indexed="81"/>
            <rFont val="Tahoma"/>
            <family val="2"/>
          </rPr>
          <t>Indicate party responsible for "Yes" or "No" response.  Include company name and name of individual.</t>
        </r>
      </text>
    </comment>
    <comment ref="S49" authorId="0" shapeId="0">
      <text>
        <r>
          <rPr>
            <sz val="8"/>
            <color indexed="81"/>
            <rFont val="Tahoma"/>
            <family val="2"/>
          </rPr>
          <t>Not required for Alteration projects (Part 11 TIs).</t>
        </r>
      </text>
    </comment>
    <comment ref="E53" authorId="0" shapeId="0">
      <text>
        <r>
          <rPr>
            <sz val="8"/>
            <color indexed="81"/>
            <rFont val="Tahoma"/>
            <family val="2"/>
          </rPr>
          <t>Insert source of input per these examples:
- ASHRAE 62 - 2001 (except Addendum n)
or
- ASHRAE 62.1 - 20__
etc</t>
        </r>
      </text>
    </comment>
    <comment ref="N55" authorId="0" shapeId="0">
      <text>
        <r>
          <rPr>
            <sz val="8"/>
            <color indexed="81"/>
            <rFont val="Tahoma"/>
            <family val="2"/>
          </rPr>
          <t>If you are adding any Service Water Heating equipment (boilers, hot water heater, on-demand system) that has an energy component such as motors, burners, coils, or heat exchangers, then answer "Yes".
If you are only repairing or relocating existing equipment, then answer "No".</t>
        </r>
      </text>
    </comment>
    <comment ref="P55" authorId="0" shapeId="0">
      <text>
        <r>
          <rPr>
            <sz val="8"/>
            <color indexed="81"/>
            <rFont val="Tahoma"/>
            <family val="2"/>
          </rPr>
          <t>Indicate party responsible for "Yes" or "No" response.  Include company name and name of individual.</t>
        </r>
      </text>
    </comment>
    <comment ref="S57" authorId="0" shapeId="0">
      <text>
        <r>
          <rPr>
            <sz val="8"/>
            <color indexed="81"/>
            <rFont val="Tahoma"/>
            <family val="2"/>
          </rPr>
          <t>Not required for Alteration projects (Part 11 TIs).</t>
        </r>
      </text>
    </comment>
    <comment ref="D59" authorId="0" shapeId="0">
      <text>
        <r>
          <rPr>
            <sz val="8"/>
            <color indexed="81"/>
            <rFont val="Tahoma"/>
            <family val="2"/>
          </rPr>
          <t>Indicate "X" if you are providing a water heating system that satisfies the requirements.
Indicate "N/A" if a water heating system is not provided.</t>
        </r>
      </text>
    </comment>
    <comment ref="N61" authorId="0" shapeId="0">
      <text>
        <r>
          <rPr>
            <sz val="8"/>
            <color indexed="81"/>
            <rFont val="Tahoma"/>
            <family val="2"/>
          </rPr>
          <t>If you are adding or replacing Transformers, then answer "Yes", otherwise answer "No".</t>
        </r>
      </text>
    </comment>
    <comment ref="P61" authorId="0" shapeId="0">
      <text>
        <r>
          <rPr>
            <sz val="8"/>
            <color indexed="81"/>
            <rFont val="Tahoma"/>
            <family val="2"/>
          </rPr>
          <t>Indicate party responsible for "Yes" or "No" response.  Include company name and name of individual.</t>
        </r>
      </text>
    </comment>
    <comment ref="X64" authorId="2" shapeId="0">
      <text>
        <r>
          <rPr>
            <sz val="8"/>
            <color indexed="81"/>
            <rFont val="Tahoma"/>
            <family val="2"/>
          </rPr>
          <t>Review and see if any Exemptions for the Part 11 Energy Upgrade requirements apply to your project.</t>
        </r>
      </text>
    </comment>
    <comment ref="C69" authorId="0" shapeId="0">
      <text>
        <r>
          <rPr>
            <b/>
            <sz val="8"/>
            <color indexed="81"/>
            <rFont val="Tahoma"/>
            <family val="2"/>
          </rPr>
          <t>IMPORTANT:  All Building Envelope work is automatically considered "Voluntary Upgrade".</t>
        </r>
        <r>
          <rPr>
            <sz val="8"/>
            <color indexed="81"/>
            <rFont val="Tahoma"/>
            <family val="2"/>
          </rPr>
          <t xml:space="preserve">
Choose based on permit(s) being applied.</t>
        </r>
      </text>
    </comment>
    <comment ref="R69" authorId="2" shapeId="0">
      <text>
        <r>
          <rPr>
            <sz val="8"/>
            <color indexed="81"/>
            <rFont val="Tahoma"/>
            <family val="2"/>
          </rPr>
          <t>Choose either BOMA BESt path or Retrofit based on matching the "E" number.</t>
        </r>
      </text>
    </comment>
    <comment ref="I73" authorId="0" shapeId="0">
      <text>
        <r>
          <rPr>
            <sz val="8"/>
            <color indexed="81"/>
            <rFont val="Tahoma"/>
            <family val="2"/>
          </rPr>
          <t>Choose from your project Path Option(s) with highest "E" number.</t>
        </r>
      </text>
    </comment>
    <comment ref="C76" authorId="0" shapeId="0">
      <text>
        <r>
          <rPr>
            <sz val="8"/>
            <color indexed="81"/>
            <rFont val="Tahoma"/>
            <family val="2"/>
          </rPr>
          <t>Choose energy upgrade by matching "E" number of Dominant option.</t>
        </r>
      </text>
    </comment>
    <comment ref="C77" authorId="0" shapeId="0">
      <text>
        <r>
          <rPr>
            <sz val="8"/>
            <color indexed="81"/>
            <rFont val="Tahoma"/>
            <family val="2"/>
          </rPr>
          <t>Meant for declaring energy upgrades that do not originate from the list - examples could be the installation of photovoltaics or air source heat pumps etc.</t>
        </r>
      </text>
    </comment>
    <comment ref="E77" authorId="0" shapeId="0">
      <text>
        <r>
          <rPr>
            <sz val="8"/>
            <color indexed="81"/>
            <rFont val="Tahoma"/>
            <family val="2"/>
          </rPr>
          <t>Not a drop-down list. Indicate any energy upgrade not already covered above.</t>
        </r>
      </text>
    </comment>
  </commentList>
</comments>
</file>

<file path=xl/comments2.xml><?xml version="1.0" encoding="utf-8"?>
<comments xmlns="http://schemas.openxmlformats.org/spreadsheetml/2006/main">
  <authors>
    <author>McCall, Gregory</author>
  </authors>
  <commentList>
    <comment ref="I14" authorId="0" shapeId="0">
      <text>
        <r>
          <rPr>
            <sz val="9"/>
            <color indexed="81"/>
            <rFont val="Tahoma"/>
            <family val="2"/>
          </rPr>
          <t>Existing glazing to be removed and replaced with new wall assembly.</t>
        </r>
      </text>
    </comment>
    <comment ref="C37" authorId="0" shapeId="0">
      <text>
        <r>
          <rPr>
            <sz val="8"/>
            <color indexed="81"/>
            <rFont val="Tahoma"/>
            <family val="2"/>
          </rPr>
          <t>Alteration rules per the NECB alteration language found within "Notes to Part 11" of the VBBL. See link.</t>
        </r>
      </text>
    </comment>
    <comment ref="C41" authorId="0" shapeId="0">
      <text>
        <r>
          <rPr>
            <sz val="8"/>
            <color indexed="81"/>
            <rFont val="Arial"/>
            <family val="2"/>
          </rPr>
          <t>Includes new skylights to be added.</t>
        </r>
      </text>
    </comment>
    <comment ref="F41" authorId="0" shapeId="0">
      <text>
        <r>
          <rPr>
            <sz val="8"/>
            <color indexed="81"/>
            <rFont val="Arial"/>
            <family val="2"/>
          </rPr>
          <t xml:space="preserve">Ex:  1.7% to be indicated as 1.7 </t>
        </r>
      </text>
    </comment>
    <comment ref="D43" authorId="0" shapeId="0">
      <text>
        <r>
          <rPr>
            <sz val="9"/>
            <color indexed="81"/>
            <rFont val="Tahoma"/>
            <family val="2"/>
          </rPr>
          <t>Complete questions within Rows 33-41 before attempting to complete Fenestration Table below.</t>
        </r>
      </text>
    </comment>
    <comment ref="I44" authorId="0" shapeId="0">
      <text>
        <r>
          <rPr>
            <sz val="8"/>
            <color indexed="81"/>
            <rFont val="Arial"/>
            <family val="2"/>
          </rPr>
          <t>USI value for Repaired or replaced skylight assembly.</t>
        </r>
      </text>
    </comment>
    <comment ref="J44" authorId="0" shapeId="0">
      <text>
        <r>
          <rPr>
            <sz val="8"/>
            <color indexed="81"/>
            <rFont val="Arial"/>
            <family val="2"/>
          </rPr>
          <t>USI value for New or Repaired skylight assembly.</t>
        </r>
      </text>
    </comment>
  </commentList>
</comments>
</file>

<file path=xl/comments3.xml><?xml version="1.0" encoding="utf-8"?>
<comments xmlns="http://schemas.openxmlformats.org/spreadsheetml/2006/main">
  <authors>
    <author>McCall, Gregory</author>
  </authors>
  <commentList>
    <comment ref="M9" authorId="0" shapeId="0">
      <text>
        <r>
          <rPr>
            <sz val="8"/>
            <color indexed="81"/>
            <rFont val="Arial"/>
            <family val="2"/>
          </rPr>
          <t>Alteration rules per the NECB alteration language found within "Notes to Part 11" of the VBBL. See link.</t>
        </r>
      </text>
    </comment>
    <comment ref="R9" authorId="0" shapeId="0">
      <text>
        <r>
          <rPr>
            <sz val="8"/>
            <color indexed="81"/>
            <rFont val="Arial"/>
            <family val="2"/>
          </rPr>
          <t>The MIN of either Added or Removed.</t>
        </r>
      </text>
    </comment>
    <comment ref="I10" authorId="0" shapeId="0">
      <text>
        <r>
          <rPr>
            <sz val="8"/>
            <color indexed="81"/>
            <rFont val="Arial"/>
            <family val="2"/>
          </rPr>
          <t>Includes Replaced luminaires.
Also, Removed LP cannot exceed Existing LP.</t>
        </r>
      </text>
    </comment>
    <comment ref="J10" authorId="0" shapeId="0">
      <text>
        <r>
          <rPr>
            <sz val="8"/>
            <color indexed="81"/>
            <rFont val="Arial"/>
            <family val="2"/>
          </rPr>
          <t>Total Lighting Power within each space per Articles 4.2.1.4. and 4.2.1.6..</t>
        </r>
      </text>
    </comment>
    <comment ref="L10" authorId="0" shapeId="0">
      <text>
        <r>
          <rPr>
            <sz val="8"/>
            <color indexed="81"/>
            <rFont val="Arial"/>
            <family val="2"/>
          </rPr>
          <t>Adjusted to imperial W/sqft.</t>
        </r>
      </text>
    </comment>
    <comment ref="M10" authorId="0" shapeId="0">
      <text>
        <r>
          <rPr>
            <u/>
            <sz val="8"/>
            <color indexed="81"/>
            <rFont val="Arial"/>
            <family val="2"/>
          </rPr>
          <t>Exceptions 2.1.2.1.(a):</t>
        </r>
        <r>
          <rPr>
            <sz val="8"/>
            <color indexed="81"/>
            <rFont val="Arial"/>
            <family val="2"/>
          </rPr>
          <t xml:space="preserve">
For existing spaces already exceeding the Code LPD, Added LP cannot exceed 50% of Replaced LP.
No limit to Added LP as long as Code LPD is not exceeded for that space.</t>
        </r>
      </text>
    </comment>
    <comment ref="N10" authorId="0" shapeId="0">
      <text>
        <r>
          <rPr>
            <u/>
            <sz val="8"/>
            <color indexed="81"/>
            <rFont val="Arial"/>
            <family val="2"/>
          </rPr>
          <t>Exception 2.1.2.1.(a)</t>
        </r>
        <r>
          <rPr>
            <sz val="8"/>
            <color indexed="81"/>
            <rFont val="Arial"/>
            <family val="2"/>
          </rPr>
          <t>:   
2 kW LP replacement limit for alteration project to trigger only autoshutoff control requirement of 4.2.2.1.(20), otherwise all altered spaces must comply with entirety of Part 4.</t>
        </r>
      </text>
    </comment>
    <comment ref="C12" authorId="0" shapeId="0">
      <text>
        <r>
          <rPr>
            <u/>
            <sz val="9"/>
            <color indexed="81"/>
            <rFont val="Tahoma"/>
            <family val="2"/>
          </rPr>
          <t>Example alteration</t>
        </r>
        <r>
          <rPr>
            <sz val="9"/>
            <color indexed="81"/>
            <rFont val="Tahoma"/>
            <family val="2"/>
          </rPr>
          <t>:   (Total replaced LP = 880 W &lt; 2,000 W)
600 sqft of open office area is converted into 5 new enclosed offices. The remaining open office area is included due to being an altered space (reduced area from 3,100 sqft to 2,500 sqft), eventhough it's remaining lights have not been altered. It complies per the 50% rule. 
Meanwhile, all lights within the existing conference room are being replaced.</t>
        </r>
      </text>
    </comment>
    <comment ref="K47" authorId="0" shapeId="0">
      <text>
        <r>
          <rPr>
            <sz val="8"/>
            <color indexed="81"/>
            <rFont val="Arial"/>
            <family val="2"/>
          </rPr>
          <t>Total Design LP divided by Total Area.</t>
        </r>
      </text>
    </comment>
    <comment ref="L47" authorId="0" shapeId="0">
      <text>
        <r>
          <rPr>
            <sz val="8"/>
            <color indexed="81"/>
            <rFont val="Arial"/>
            <family val="2"/>
          </rPr>
          <t>Total LP allowance divided by Total Area.</t>
        </r>
      </text>
    </comment>
  </commentList>
</comments>
</file>

<file path=xl/sharedStrings.xml><?xml version="1.0" encoding="utf-8"?>
<sst xmlns="http://schemas.openxmlformats.org/spreadsheetml/2006/main" count="5853" uniqueCount="4414">
  <si>
    <t>Assembly #</t>
  </si>
  <si>
    <t>Wall</t>
  </si>
  <si>
    <t>Roof</t>
  </si>
  <si>
    <t>Floor</t>
  </si>
  <si>
    <t>Fenestration</t>
  </si>
  <si>
    <t>-</t>
  </si>
  <si>
    <t>Assembly Type</t>
  </si>
  <si>
    <t>Space Type</t>
  </si>
  <si>
    <t>Equipment #</t>
  </si>
  <si>
    <t>Equipment Description</t>
  </si>
  <si>
    <t>Standard</t>
  </si>
  <si>
    <t>Rating Condition</t>
  </si>
  <si>
    <t>Equipment Performance</t>
  </si>
  <si>
    <t>Part 3</t>
  </si>
  <si>
    <t>Table 3.2.2.2.</t>
  </si>
  <si>
    <t>Table 3.2.2.4.</t>
  </si>
  <si>
    <t>Table 3.2.3.1</t>
  </si>
  <si>
    <t>Above Ground Opaque Building Assembly</t>
  </si>
  <si>
    <t>Zone 4: &lt;3000</t>
  </si>
  <si>
    <t>Zone 5: 3000 to 3999</t>
  </si>
  <si>
    <t>Zone 6: 4000 to 4999</t>
  </si>
  <si>
    <t>Zone 7A: 5000 to 5999</t>
  </si>
  <si>
    <t>Zone 7B: 6000 to 6999</t>
  </si>
  <si>
    <r>
      <t xml:space="preserve">Zone 8: </t>
    </r>
    <r>
      <rPr>
        <sz val="11"/>
        <color theme="1"/>
        <rFont val="Calibri"/>
        <family val="2"/>
      </rPr>
      <t>≥ 7000</t>
    </r>
  </si>
  <si>
    <t>Component</t>
  </si>
  <si>
    <t>Assemblies in Contact with the Ground</t>
  </si>
  <si>
    <t>All Doors</t>
  </si>
  <si>
    <t>Walls</t>
  </si>
  <si>
    <t>Roofs</t>
  </si>
  <si>
    <t>Floors</t>
  </si>
  <si>
    <t>Doors</t>
  </si>
  <si>
    <t>Underground Walls</t>
  </si>
  <si>
    <t>Underground Roofs</t>
  </si>
  <si>
    <t>Underground Floors</t>
  </si>
  <si>
    <t>FDWR Requirements Article 3.2.1.4.</t>
  </si>
  <si>
    <t xml:space="preserve"> Table 6.2.2.1.</t>
  </si>
  <si>
    <t>Building Type</t>
  </si>
  <si>
    <r>
      <t>Lighting Power Density, W/m</t>
    </r>
    <r>
      <rPr>
        <vertAlign val="superscript"/>
        <sz val="10"/>
        <color theme="1"/>
        <rFont val="Helvetica LT Std"/>
        <family val="2"/>
      </rPr>
      <t>2</t>
    </r>
  </si>
  <si>
    <r>
      <t xml:space="preserve">Electric, storage-type; Input </t>
    </r>
    <r>
      <rPr>
        <sz val="10"/>
        <color theme="1"/>
        <rFont val="Calibri"/>
        <family val="2"/>
      </rPr>
      <t>≤ 12 kW; Capacity 50-270 L</t>
    </r>
  </si>
  <si>
    <r>
      <t xml:space="preserve">SL </t>
    </r>
    <r>
      <rPr>
        <sz val="10"/>
        <color theme="1"/>
        <rFont val="Calibri"/>
        <family val="2"/>
      </rPr>
      <t xml:space="preserve">≤ 35 + 0.20Vr (top inlet); SL ≤ 40 + 0.20Vr (bottom inlet); </t>
    </r>
  </si>
  <si>
    <t>Automotive facility</t>
  </si>
  <si>
    <r>
      <t xml:space="preserve">Electric, storage-type; </t>
    </r>
    <r>
      <rPr>
        <sz val="10"/>
        <color theme="1"/>
        <rFont val="Calibri"/>
        <family val="2"/>
      </rPr>
      <t>Capacity &gt; 270 and ≤ 454 L</t>
    </r>
  </si>
  <si>
    <r>
      <t xml:space="preserve">SL </t>
    </r>
    <r>
      <rPr>
        <sz val="10"/>
        <color theme="1"/>
        <rFont val="Calibri"/>
        <family val="2"/>
      </rPr>
      <t xml:space="preserve">≤ 0.472Vr - 38.5 (top inlet); SL ≤ 0.472Vr - 33.5 (bottom inlet); </t>
    </r>
  </si>
  <si>
    <t>Convention centre</t>
  </si>
  <si>
    <r>
      <t xml:space="preserve">Electric, storage-type; Input &gt; 12 kW; </t>
    </r>
    <r>
      <rPr>
        <sz val="10"/>
        <color theme="1"/>
        <rFont val="Calibri"/>
        <family val="2"/>
      </rPr>
      <t>Capacity &gt; 454 L</t>
    </r>
  </si>
  <si>
    <r>
      <t xml:space="preserve">Et </t>
    </r>
    <r>
      <rPr>
        <sz val="10"/>
        <color theme="1"/>
        <rFont val="Calibri"/>
        <family val="2"/>
      </rPr>
      <t>≥ 98%</t>
    </r>
  </si>
  <si>
    <t>Courthouse</t>
  </si>
  <si>
    <t>Electric, instantaneous; Input &gt; 12 kW</t>
  </si>
  <si>
    <t>Dining: bar lounge/leisure</t>
  </si>
  <si>
    <r>
      <t xml:space="preserve">Heat pump water heaters; Input </t>
    </r>
    <r>
      <rPr>
        <sz val="10"/>
        <color theme="1"/>
        <rFont val="Calibri"/>
        <family val="2"/>
      </rPr>
      <t>≤ 24 A and ≤ 250 V</t>
    </r>
  </si>
  <si>
    <r>
      <t xml:space="preserve">EF </t>
    </r>
    <r>
      <rPr>
        <sz val="10"/>
        <color theme="1"/>
        <rFont val="Calibri"/>
        <family val="2"/>
      </rPr>
      <t>≥ 2.1</t>
    </r>
  </si>
  <si>
    <t>Dining: cafeteria/fast food</t>
  </si>
  <si>
    <t>Gas-fired, storage type; Input &lt; 22 kW</t>
  </si>
  <si>
    <r>
      <t xml:space="preserve">EF </t>
    </r>
    <r>
      <rPr>
        <sz val="10"/>
        <color theme="1"/>
        <rFont val="Calibri"/>
        <family val="2"/>
      </rPr>
      <t>≥ 0.67 - 0.0005Vr</t>
    </r>
  </si>
  <si>
    <t>dining: family</t>
  </si>
  <si>
    <t>Gas-fired, storage type; Input 22 - 117 kW</t>
  </si>
  <si>
    <r>
      <t xml:space="preserve">Et </t>
    </r>
    <r>
      <rPr>
        <sz val="10"/>
        <color theme="1"/>
        <rFont val="Calibri"/>
        <family val="2"/>
      </rPr>
      <t>≥ 80%</t>
    </r>
  </si>
  <si>
    <t>Dormitory</t>
  </si>
  <si>
    <t>Exercise centre</t>
  </si>
  <si>
    <t>Fire station</t>
  </si>
  <si>
    <r>
      <t xml:space="preserve">Et </t>
    </r>
    <r>
      <rPr>
        <sz val="10"/>
        <color theme="1"/>
        <rFont val="Calibri"/>
        <family val="2"/>
      </rPr>
      <t>≥ 77%</t>
    </r>
  </si>
  <si>
    <t>Gymnasium</t>
  </si>
  <si>
    <t>Gas-fired, instantaneous</t>
  </si>
  <si>
    <t>Health care clinic</t>
  </si>
  <si>
    <t>Oil-fired, instantaneous; Input ≤ 61.5 kW</t>
  </si>
  <si>
    <t>EF ≥ 0.59 - 0.0005 Vm</t>
  </si>
  <si>
    <t>Hospital</t>
  </si>
  <si>
    <t>Et ≥ 78%; SL ≤ 1.3 + 95/Vr</t>
  </si>
  <si>
    <t>Hotel/Motel</t>
  </si>
  <si>
    <t>Et ≥ 80%</t>
  </si>
  <si>
    <t>Library</t>
  </si>
  <si>
    <t>Et ≥ 77%; SL ≤ 2.3 + 67/Vr</t>
  </si>
  <si>
    <t>Manufacturing facility</t>
  </si>
  <si>
    <t>Oil-fired, storage type; Input ≤ 30.5 kW</t>
  </si>
  <si>
    <t>EF ≥ 0.59 - 0.0005 Vr</t>
  </si>
  <si>
    <t>Motion picture theatre</t>
  </si>
  <si>
    <t>EF ≥ 0.55</t>
  </si>
  <si>
    <t>Multi-unit residential building</t>
  </si>
  <si>
    <t>Museum</t>
  </si>
  <si>
    <t>EF ≥ 0.55; SL ≤ 2.3 + 67/Vr</t>
  </si>
  <si>
    <t>Office</t>
  </si>
  <si>
    <t>Pool Heaters -  Gas-fired; input &lt; 117.2 kW</t>
  </si>
  <si>
    <t>Et ≥ 78%</t>
  </si>
  <si>
    <t>Penitentiary</t>
  </si>
  <si>
    <t>Pool Heaters -  Oil-fired</t>
  </si>
  <si>
    <t>Performing arts theatre</t>
  </si>
  <si>
    <t>Police station</t>
  </si>
  <si>
    <t>Post office</t>
  </si>
  <si>
    <t xml:space="preserve">Religious building </t>
  </si>
  <si>
    <t>Retail area</t>
  </si>
  <si>
    <t>School/university</t>
  </si>
  <si>
    <t>Component or Equipment</t>
  </si>
  <si>
    <t>Cooling or Heating Capacity, kW (Btu/h)</t>
  </si>
  <si>
    <r>
      <t>Rating Conditions</t>
    </r>
    <r>
      <rPr>
        <b/>
        <vertAlign val="superscript"/>
        <sz val="9"/>
        <color theme="1"/>
        <rFont val="Arial Narrow"/>
        <family val="2"/>
      </rPr>
      <t>(1)</t>
    </r>
  </si>
  <si>
    <r>
      <t>Minimum Performance</t>
    </r>
    <r>
      <rPr>
        <b/>
        <vertAlign val="superscript"/>
        <sz val="9"/>
        <color theme="1"/>
        <rFont val="Arial Narrow"/>
        <family val="2"/>
      </rPr>
      <t>(2)</t>
    </r>
  </si>
  <si>
    <t>Sports arena</t>
  </si>
  <si>
    <t>Split system</t>
  </si>
  <si>
    <t>&lt; 19 (65 000)</t>
  </si>
  <si>
    <r>
      <t>CSA</t>
    </r>
    <r>
      <rPr>
        <sz val="9"/>
        <color theme="1"/>
        <rFont val="Arial Narrow"/>
        <family val="2"/>
      </rPr>
      <t xml:space="preserve"> </t>
    </r>
    <r>
      <rPr>
        <sz val="9"/>
        <rFont val="Arial Narrow"/>
        <family val="2"/>
      </rPr>
      <t>C656</t>
    </r>
  </si>
  <si>
    <t>—</t>
  </si>
  <si>
    <r>
      <t>SEER = 15</t>
    </r>
    <r>
      <rPr>
        <vertAlign val="superscript"/>
        <sz val="9"/>
        <color theme="1"/>
        <rFont val="Arial Narrow"/>
        <family val="2"/>
      </rPr>
      <t>(3)</t>
    </r>
  </si>
  <si>
    <t>Storage garage</t>
  </si>
  <si>
    <t>Single-package system</t>
  </si>
  <si>
    <t>SEER = 14(3)</t>
  </si>
  <si>
    <t>Town hall</t>
  </si>
  <si>
    <t>Air conditioners, all electric phases, split and single-package</t>
  </si>
  <si>
    <t>≥ 19 (65 000) and</t>
  </si>
  <si>
    <t>CAN/CSA-C746</t>
  </si>
  <si>
    <t>≥ 19 kW and &lt; 40 kW, electric resistance heating section or no heating section</t>
  </si>
  <si>
    <t>COP = 3.28(3)</t>
  </si>
  <si>
    <t>Transportation facility</t>
  </si>
  <si>
    <t>Heat pumps, split and single package</t>
  </si>
  <si>
    <t>&lt; 223 (760 000)</t>
  </si>
  <si>
    <t>ICOP = 3.34</t>
  </si>
  <si>
    <t>Warehouse</t>
  </si>
  <si>
    <t>SPVAC and SPVHP in cooling mode</t>
  </si>
  <si>
    <t>≥ 19 kW and &lt; 40 kW, non-electric heating section</t>
  </si>
  <si>
    <t>COP = 3.22(3)</t>
  </si>
  <si>
    <t>Workshop</t>
  </si>
  <si>
    <t>SPVHP in heating mode</t>
  </si>
  <si>
    <t>ICOP = 3.28</t>
  </si>
  <si>
    <t>Evaporatively cooled</t>
  </si>
  <si>
    <t>≥ 40 kW and &lt; 70 kW, electric resistance heating section or no heating section</t>
  </si>
  <si>
    <t>Atrium &lt; 6 m in height</t>
  </si>
  <si>
    <t>Evaporatively cooled and water evaporatively cooled, split and single-package</t>
  </si>
  <si>
    <t>Atrium between 6 m and 12 m in height</t>
  </si>
  <si>
    <t>Water evaporatively cooled air conditioners, split and single-package </t>
  </si>
  <si>
    <t>≥ 40 kW and &lt; 70 kW, non-electric heating section</t>
  </si>
  <si>
    <t>COP = 3.17(3)</t>
  </si>
  <si>
    <t>Atrium &gt; 12 m in height</t>
  </si>
  <si>
    <t>Air-cooled and water evaporatively cooled</t>
  </si>
  <si>
    <t>ICOP = 3.22</t>
  </si>
  <si>
    <t>Audience seating area – permanent for auditorium</t>
  </si>
  <si>
    <t>Air-cooled</t>
  </si>
  <si>
    <t>≥ 70 kW and &lt; 223 kW, electric resistance heating section or no heating section</t>
  </si>
  <si>
    <t>COP = 2.93(3)</t>
  </si>
  <si>
    <t>Audience seating area – permanent for convention centre</t>
  </si>
  <si>
    <t>Water evaporatively cooled</t>
  </si>
  <si>
    <t>ICOP = 2.96</t>
  </si>
  <si>
    <t>Audience seating area – permanent for gymnasium</t>
  </si>
  <si>
    <t>Ground-source and water-source heat pumps</t>
  </si>
  <si>
    <t>≥ 70 kW and &lt; 223 kW, non-electric heating section</t>
  </si>
  <si>
    <t>COP = 2.87(3)</t>
  </si>
  <si>
    <t>Audience seating area – permanent for motion picture theatre</t>
  </si>
  <si>
    <t>Internal water-loop heat pumps</t>
  </si>
  <si>
    <t>ICOP = 2.90</t>
  </si>
  <si>
    <t>Audience seating area – permanent for penitentiary</t>
  </si>
  <si>
    <t>Water-cooled air conditioners</t>
  </si>
  <si>
    <t>≥ 223 (760 000)</t>
  </si>
  <si>
    <t>≥ 223 kW, electric resistance heating section or no heating section</t>
  </si>
  <si>
    <t>COP = 2.84(3)</t>
  </si>
  <si>
    <t>Audience seating area – permanent for performing arts theatre</t>
  </si>
  <si>
    <t>Direct-expansion ground-source heat pumps</t>
  </si>
  <si>
    <t>ICOP = 2.87</t>
  </si>
  <si>
    <t>Audience seating area – permanent for religious building</t>
  </si>
  <si>
    <t>PTAC</t>
  </si>
  <si>
    <t>≥ 223 kW, non-electric heating section</t>
  </si>
  <si>
    <t>COP = 2.78(3)</t>
  </si>
  <si>
    <t>Audience seating area – permanent for sports arena</t>
  </si>
  <si>
    <t>PTHP in cooling mode</t>
  </si>
  <si>
    <t>ICOP = 2.81</t>
  </si>
  <si>
    <t>Audience seating area – permanent other</t>
  </si>
  <si>
    <t>PTHP in heating mode</t>
  </si>
  <si>
    <t>≥ 19 (65 000)</t>
  </si>
  <si>
    <t>EER = 11.0</t>
  </si>
  <si>
    <t>Banking activity area and offices</t>
  </si>
  <si>
    <t>Room air conditioners with reverse cycle</t>
  </si>
  <si>
    <t>Heating COP ≥ 3.3 at 8.3°C</t>
  </si>
  <si>
    <t>Classroom/Lecture hall/Training room for penitentiary</t>
  </si>
  <si>
    <t>with louvered sides</t>
  </si>
  <si>
    <t>Heating COP ≥ 2.25 at –8.3°C</t>
  </si>
  <si>
    <t>Classroom/Lecture hall/Training room other</t>
  </si>
  <si>
    <t>without louvered sides</t>
  </si>
  <si>
    <t>ICOP = 3.28 (IEER = 11.2)</t>
  </si>
  <si>
    <t>Computer/Server room</t>
  </si>
  <si>
    <t>Room air conditioners without reverse cycle</t>
  </si>
  <si>
    <t>EER = 10.8</t>
  </si>
  <si>
    <t>Conference/Meeting/ Multi-purpose room</t>
  </si>
  <si>
    <t>Room air conditioners with louvered sides, with reverse cycle</t>
  </si>
  <si>
    <t>Confinement cell</t>
  </si>
  <si>
    <t>Room air conditioners without louvered sides</t>
  </si>
  <si>
    <t>Copy/Print room</t>
  </si>
  <si>
    <t>Room air conditioner heat pumps with louvered sides</t>
  </si>
  <si>
    <t>ICOP = 3.22 (IEER = 11.0)</t>
  </si>
  <si>
    <t>Corridor/Transition area for hospital</t>
  </si>
  <si>
    <t>Room air conditioner heat pumps without louvered sides</t>
  </si>
  <si>
    <t>EER = 10.6</t>
  </si>
  <si>
    <t>Corridor/Transition area for manufacturing facility</t>
  </si>
  <si>
    <t>Room air conditioner, casement only</t>
  </si>
  <si>
    <t>Heating COP ≥ 3.2 at 8.3°C</t>
  </si>
  <si>
    <t>Corridor/Transition area for space designed to ANSI/IES RP-28 (and used primarily by residents)</t>
  </si>
  <si>
    <t>Room air conditioner, casement slider</t>
  </si>
  <si>
    <t>Heating COP ≥ 2.05 at –8.3°C</t>
  </si>
  <si>
    <t>Corridor/Transition area other</t>
  </si>
  <si>
    <t>Air conditioners, air-cooled</t>
  </si>
  <si>
    <t>ICOP = 3.14 (IEER = 10.7)</t>
  </si>
  <si>
    <t>Courtroom</t>
  </si>
  <si>
    <t>Air conditioners, water-cooled</t>
  </si>
  <si>
    <t>EER = 10.4</t>
  </si>
  <si>
    <t>Dining area for bar lounge/leisure dining</t>
  </si>
  <si>
    <t>Air conditioners, water-cooled with fluid economizer</t>
  </si>
  <si>
    <t>Dining area for cafeteria/fast food dining</t>
  </si>
  <si>
    <t>Air conditioners, glycol-cooled</t>
  </si>
  <si>
    <t>Dining area for family dining</t>
  </si>
  <si>
    <t>Air conditioners, glycol-cooled with fluid economizer</t>
  </si>
  <si>
    <t>ICOP = 3.08 (IEER = 10.5)</t>
  </si>
  <si>
    <t>Dining area for penitentiary</t>
  </si>
  <si>
    <t>Chilled water air handler</t>
  </si>
  <si>
    <t>≥ 70 kW, electric resistance heating section or no heating section</t>
  </si>
  <si>
    <t>EER = 9.5</t>
  </si>
  <si>
    <t>Dining area for space designed to ANSI/IES RP-28 (and used primarily by residents)</t>
  </si>
  <si>
    <t>Vapour compression, air- or water-cooled, electrically operated</t>
  </si>
  <si>
    <t>Heating COP = 3.2 at 8.3°C</t>
  </si>
  <si>
    <t>Dining area other</t>
  </si>
  <si>
    <t>Absorption, single- or double-effect, indirect-</t>
  </si>
  <si>
    <t>Heating COP = 2.05 at –8.3°C</t>
  </si>
  <si>
    <t>Dressing/Fitting room for performing arts theatre</t>
  </si>
  <si>
    <t>or direct-fired</t>
  </si>
  <si>
    <t>ICOP = 2.81 (IEER = 9.6)</t>
  </si>
  <si>
    <t>Electrical/Mechanical room</t>
  </si>
  <si>
    <t>Electric boilers</t>
  </si>
  <si>
    <t>≥ 70 kW, non-electric heating section</t>
  </si>
  <si>
    <t>EER = 9.3</t>
  </si>
  <si>
    <t>Emergency vehicle garage</t>
  </si>
  <si>
    <t>Gas-fired boilers</t>
  </si>
  <si>
    <t>Food preparation area</t>
  </si>
  <si>
    <t>Oil-fired boilers (No. 2 oil)</t>
  </si>
  <si>
    <t>Guest room</t>
  </si>
  <si>
    <t>Oil-fired boilers, residual (No. 5 or No. 6 oil) and other oils</t>
  </si>
  <si>
    <t>ICOP = 2.75 (IEER = 9.4)</t>
  </si>
  <si>
    <t>Laboratory for classroom</t>
  </si>
  <si>
    <r>
      <t xml:space="preserve">Gas-fired warm-air </t>
    </r>
    <r>
      <rPr>
        <i/>
        <sz val="9"/>
        <rFont val="Arial Narrow"/>
        <family val="2"/>
      </rPr>
      <t>furnaces</t>
    </r>
  </si>
  <si>
    <t>ANSI/AHRI 390</t>
  </si>
  <si>
    <t>&lt; 19 kW</t>
  </si>
  <si>
    <t>EER = 10(3)</t>
  </si>
  <si>
    <t>Laboratory other</t>
  </si>
  <si>
    <r>
      <t xml:space="preserve">Gas-fired duct </t>
    </r>
    <r>
      <rPr>
        <i/>
        <sz val="9"/>
        <rFont val="Arial Narrow"/>
        <family val="2"/>
      </rPr>
      <t>furnace</t>
    </r>
  </si>
  <si>
    <t>≥ 19 kW and &lt; 40 kW</t>
  </si>
  <si>
    <t>EER = 9.5(3)</t>
  </si>
  <si>
    <t>Laundry/Washing area</t>
  </si>
  <si>
    <r>
      <t xml:space="preserve">Gas-fired </t>
    </r>
    <r>
      <rPr>
        <i/>
        <sz val="9"/>
        <rFont val="Arial Narrow"/>
        <family val="2"/>
      </rPr>
      <t>unit heater</t>
    </r>
  </si>
  <si>
    <t>≥ 40 kW and &lt; 70 kW</t>
  </si>
  <si>
    <t>EER = 8.6(3)</t>
  </si>
  <si>
    <t>Loading dock – interior</t>
  </si>
  <si>
    <t>Gas-fired outdoor packaged units</t>
  </si>
  <si>
    <t>COP = 3.1(3)</t>
  </si>
  <si>
    <t>Lobby for elevator</t>
  </si>
  <si>
    <r>
      <t xml:space="preserve">Oil-fired warm-air </t>
    </r>
    <r>
      <rPr>
        <i/>
        <sz val="9"/>
        <rFont val="Arial Narrow"/>
        <family val="2"/>
      </rPr>
      <t>furnace</t>
    </r>
  </si>
  <si>
    <t>COP = 3.0(3)</t>
  </si>
  <si>
    <t>Lobby for hotel</t>
  </si>
  <si>
    <r>
      <t xml:space="preserve">Oil-fired duct </t>
    </r>
    <r>
      <rPr>
        <i/>
        <sz val="9"/>
        <rFont val="Arial Narrow"/>
        <family val="2"/>
      </rPr>
      <t>furnace</t>
    </r>
    <r>
      <rPr>
        <sz val="9"/>
        <color theme="1"/>
        <rFont val="Arial Narrow"/>
        <family val="2"/>
      </rPr>
      <t xml:space="preserve">and </t>
    </r>
    <r>
      <rPr>
        <i/>
        <sz val="9"/>
        <rFont val="Arial Narrow"/>
        <family val="2"/>
      </rPr>
      <t>unit heaters</t>
    </r>
  </si>
  <si>
    <t>COP = 2.9(3)</t>
  </si>
  <si>
    <t>Lobby for motion picture theatre</t>
  </si>
  <si>
    <t>ANSI/AHRI 210/240 or</t>
  </si>
  <si>
    <t>COP = 3.54</t>
  </si>
  <si>
    <t>Lobby for performing arts theatre</t>
  </si>
  <si>
    <r>
      <t>CTI</t>
    </r>
    <r>
      <rPr>
        <sz val="9"/>
        <color theme="1"/>
        <rFont val="Arial Narrow"/>
        <family val="2"/>
      </rPr>
      <t xml:space="preserve"> </t>
    </r>
    <r>
      <rPr>
        <sz val="9"/>
        <rFont val="Arial Narrow"/>
        <family val="2"/>
      </rPr>
      <t>STD-201OM</t>
    </r>
  </si>
  <si>
    <t>Lobby for space designed to ANSI/IES RP-28 (and used primarily by residents)</t>
  </si>
  <si>
    <t>≥ 19 (65 000) and &lt; 70 (240 000)</t>
  </si>
  <si>
    <r>
      <t>CAN/CSA-C746</t>
    </r>
    <r>
      <rPr>
        <sz val="9"/>
        <color theme="1"/>
        <rFont val="Arial Narrow"/>
        <family val="2"/>
      </rPr>
      <t xml:space="preserve"> and </t>
    </r>
    <r>
      <rPr>
        <sz val="9"/>
        <rFont val="Arial Narrow"/>
        <family val="2"/>
      </rPr>
      <t>ANSI/AHRI 340/360</t>
    </r>
    <r>
      <rPr>
        <sz val="9"/>
        <color theme="1"/>
        <rFont val="Arial Narrow"/>
        <family val="2"/>
      </rPr>
      <t xml:space="preserve"> (for IEER)</t>
    </r>
  </si>
  <si>
    <t>COP = 3.37(3)</t>
  </si>
  <si>
    <t>Lobby other</t>
  </si>
  <si>
    <t>ICOP = 3.43</t>
  </si>
  <si>
    <t>Locker room</t>
  </si>
  <si>
    <t>(IEER = 11.7)</t>
  </si>
  <si>
    <t>Lounge/Break room for health care facility</t>
  </si>
  <si>
    <t>COP = 3.31(3)</t>
  </si>
  <si>
    <t>Lounge/Break room other</t>
  </si>
  <si>
    <t>ICOP = 3.37</t>
  </si>
  <si>
    <t>(IEER = 11.5)</t>
  </si>
  <si>
    <t>Office open plan</t>
  </si>
  <si>
    <t>Pharmacy area</t>
  </si>
  <si>
    <t>(IEER = 11.2)</t>
  </si>
  <si>
    <t>Sales area</t>
  </si>
  <si>
    <t>Seating area – general</t>
  </si>
  <si>
    <t>Stairway</t>
  </si>
  <si>
    <t>The LPD and lighting control requirements for a stairway shall be the same as those for the space containing the stairway.</t>
  </si>
  <si>
    <t>(IEER = 11.0)</t>
  </si>
  <si>
    <t>Stairwell</t>
  </si>
  <si>
    <t>≥ 70 (240 000)</t>
  </si>
  <si>
    <t>ANSI/AHRI 340/360 or</t>
  </si>
  <si>
    <t>Storage garage – interior</t>
  </si>
  <si>
    <t>ICOP = 3.25</t>
  </si>
  <si>
    <t>(IEER = 11.1)</t>
  </si>
  <si>
    <t>ICOP = 3.19</t>
  </si>
  <si>
    <t>(IEER = 10.9)</t>
  </si>
  <si>
    <t>Vehicle maintenance area</t>
  </si>
  <si>
    <t>EER = 11.2 for air-cooled</t>
  </si>
  <si>
    <t>Washroom for space designed to ANSI/IES RP-28 (and used primarily by residents)</t>
  </si>
  <si>
    <t>EER = 13.1 for water-cooled</t>
  </si>
  <si>
    <t>Washroom other</t>
  </si>
  <si>
    <t>ANSI/AHRI 366 (SI)</t>
  </si>
  <si>
    <t>≥ 70 kW</t>
  </si>
  <si>
    <t>COP = 2.96</t>
  </si>
  <si>
    <t>IPLV = 3.28</t>
  </si>
  <si>
    <t>Convention centre – exhibit space</t>
  </si>
  <si>
    <t>COP = 3.84</t>
  </si>
  <si>
    <t>Dormitory – living quarters</t>
  </si>
  <si>
    <t>IPLV = 3.84</t>
  </si>
  <si>
    <t>Fire station – sleeping quarters</t>
  </si>
  <si>
    <t>&lt; 35 (119 500)</t>
  </si>
  <si>
    <t>CAN/CSA-C13256-1(4)</t>
  </si>
  <si>
    <t>See standard(3)</t>
  </si>
  <si>
    <t>Gymnasium/Fitness centre exercise area</t>
  </si>
  <si>
    <t>&lt; 40 (136 500)</t>
  </si>
  <si>
    <t>CAN/CSA-C13256-1</t>
  </si>
  <si>
    <t>&lt; 5 kW</t>
  </si>
  <si>
    <t>Cooling COP = 3.28 at 30°C inlet water and heating COP = 4.2 at 20°C inlet water</t>
  </si>
  <si>
    <t>Gymnasium/Fitness centre playing area</t>
  </si>
  <si>
    <t>5–40 kW</t>
  </si>
  <si>
    <t>Cooling COP = 3.52 at 30°C inlet water and heating COP = 4.2 at 20°C inlet water</t>
  </si>
  <si>
    <t>Health care facility exam/treatment room</t>
  </si>
  <si>
    <r>
      <t>ANSI/AHRI 210/240</t>
    </r>
    <r>
      <rPr>
        <sz val="9"/>
        <color theme="1"/>
        <rFont val="Arial Narrow"/>
        <family val="2"/>
      </rPr>
      <t xml:space="preserve"> or </t>
    </r>
    <r>
      <rPr>
        <sz val="9"/>
        <rFont val="Arial Narrow"/>
        <family val="2"/>
      </rPr>
      <t>CTI</t>
    </r>
    <r>
      <rPr>
        <sz val="9"/>
        <color theme="1"/>
        <rFont val="Arial Narrow"/>
        <family val="2"/>
      </rPr>
      <t xml:space="preserve"> </t>
    </r>
    <r>
      <rPr>
        <sz val="9"/>
        <rFont val="Arial Narrow"/>
        <family val="2"/>
      </rPr>
      <t>STD-201OM</t>
    </r>
  </si>
  <si>
    <t>COP = 3.54(3)</t>
  </si>
  <si>
    <t>Health care facility imaging room</t>
  </si>
  <si>
    <t>ICOP = 3.60</t>
  </si>
  <si>
    <t>Health care facility medical supply room</t>
  </si>
  <si>
    <r>
      <t>ANSI/AHRI 340/360</t>
    </r>
    <r>
      <rPr>
        <sz val="9"/>
        <color theme="1"/>
        <rFont val="Arial Narrow"/>
        <family val="2"/>
      </rPr>
      <t xml:space="preserve"> or </t>
    </r>
    <r>
      <rPr>
        <sz val="9"/>
        <rFont val="Arial Narrow"/>
        <family val="2"/>
      </rPr>
      <t>CTI</t>
    </r>
    <r>
      <rPr>
        <sz val="9"/>
        <color theme="1"/>
        <rFont val="Arial Narrow"/>
        <family val="2"/>
      </rPr>
      <t xml:space="preserve"> </t>
    </r>
    <r>
      <rPr>
        <sz val="9"/>
        <rFont val="Arial Narrow"/>
        <family val="2"/>
      </rPr>
      <t>STD-201OM</t>
    </r>
  </si>
  <si>
    <t>≥ 19 kW and &lt; 40 kW, electric resistance heating or no heating section</t>
  </si>
  <si>
    <t>Health care facility nursery</t>
  </si>
  <si>
    <t>Health care facility nurses' station</t>
  </si>
  <si>
    <t>Health care facility operating room</t>
  </si>
  <si>
    <t>Health care facility patient room</t>
  </si>
  <si>
    <t>≥ 40 kW and &lt; 70 kW, electric resistance heating or no heating section</t>
  </si>
  <si>
    <t>Health care facility physical therapy room</t>
  </si>
  <si>
    <t>Health care facility recovery room</t>
  </si>
  <si>
    <t>Library reading area</t>
  </si>
  <si>
    <t>Library stacks</t>
  </si>
  <si>
    <t>≥ 70 kW, electric resistance heating or no heating section</t>
  </si>
  <si>
    <t>Manufacturing facility detailed manufacturing area</t>
  </si>
  <si>
    <t>Manufacturing facility equipment room</t>
  </si>
  <si>
    <t>Manufacturing facility extra high bay area (&gt; 15 m floor-to-ceiling height)</t>
  </si>
  <si>
    <t>Manufacturing facility high bay area (7.5 m to 15 m floor-to-ceiling height)</t>
  </si>
  <si>
    <t>≤ 21 (71 700)</t>
  </si>
  <si>
    <r>
      <t>CSA</t>
    </r>
    <r>
      <rPr>
        <sz val="9"/>
        <color theme="1"/>
        <rFont val="Arial Narrow"/>
        <family val="2"/>
      </rPr>
      <t xml:space="preserve"> </t>
    </r>
    <r>
      <rPr>
        <sz val="9"/>
        <rFont val="Arial Narrow"/>
        <family val="2"/>
      </rPr>
      <t>C748</t>
    </r>
  </si>
  <si>
    <t>See standard</t>
  </si>
  <si>
    <t>Manufacturing facility low bay area (&lt; 7.5 m floor-to-ceiling height)</t>
  </si>
  <si>
    <t>All capacities</t>
  </si>
  <si>
    <t>AHRI 310/380/CSA C744</t>
  </si>
  <si>
    <t>New construction</t>
  </si>
  <si>
    <t>COP = 3.66 – (0.213 x Capc/1000)(3)</t>
  </si>
  <si>
    <t>Museum general exhibition area</t>
  </si>
  <si>
    <t>COP = 3.6 – (0.213 x Capc/1000)(3)</t>
  </si>
  <si>
    <t>Museum restoration room</t>
  </si>
  <si>
    <t>COP = 3.2 – (0.026 x Capc/1000)(3)</t>
  </si>
  <si>
    <t>Post office – sorting area</t>
  </si>
  <si>
    <t>≤ 10.55 (36 000)</t>
  </si>
  <si>
    <r>
      <t>CSA</t>
    </r>
    <r>
      <rPr>
        <sz val="9"/>
        <color theme="1"/>
        <rFont val="Arial Narrow"/>
        <family val="2"/>
      </rPr>
      <t xml:space="preserve"> </t>
    </r>
    <r>
      <rPr>
        <sz val="9"/>
        <rFont val="Arial Narrow"/>
        <family val="2"/>
      </rPr>
      <t>C368.1</t>
    </r>
  </si>
  <si>
    <t>Religious building fellowship hall</t>
  </si>
  <si>
    <t>EER = 9.0(3)</t>
  </si>
  <si>
    <t>Religious building worship/pulpit/choir area</t>
  </si>
  <si>
    <t>EER = 8.5(3)</t>
  </si>
  <si>
    <t>Retail facility dressing/fitting room</t>
  </si>
  <si>
    <t xml:space="preserve">Retail facility mall concourse </t>
  </si>
  <si>
    <t>&lt; 1.8 (6 150)</t>
  </si>
  <si>
    <t>&lt; 1.8 kW</t>
  </si>
  <si>
    <t>Space designed to ANSI/IES RP-28 chapel (used primarily by residents)</t>
  </si>
  <si>
    <t>≥ 1.8 (6 150) and &lt; 2.3 (7 800)</t>
  </si>
  <si>
    <t>≥ 1.8 kW and &lt; 2.3 kW</t>
  </si>
  <si>
    <t>Space designed to ANSI/IES RP-28 recreation room (used primarily by residents)</t>
  </si>
  <si>
    <t>≥ 2.3 (7 800) and &lt; 4.1 (14 000)</t>
  </si>
  <si>
    <t>≥ 2.3 kW and &lt; 4.1 kW</t>
  </si>
  <si>
    <t>Sports arena – playing area Class I facility</t>
  </si>
  <si>
    <t>≥ 4.1 (14 000) and &lt; 5.9 (20 150)</t>
  </si>
  <si>
    <t>≥ 4.1 kW and &lt; 5.9 kW</t>
  </si>
  <si>
    <t>Sports arena – playing area Class II facility</t>
  </si>
  <si>
    <t>≥ 5.9 (20 150)</t>
  </si>
  <si>
    <t>≥ 5.9 kW</t>
  </si>
  <si>
    <t>COP = 2.49(3)</t>
  </si>
  <si>
    <t>Sports arena – playing area Class III facility</t>
  </si>
  <si>
    <t>&lt; 2.3 (7 800)</t>
  </si>
  <si>
    <t>&lt; 2.3 kW</t>
  </si>
  <si>
    <t>COP = 2.64(3)</t>
  </si>
  <si>
    <t>Sports arena – playing area Class IV facility</t>
  </si>
  <si>
    <t>≥ 2.3 (7 800) and &lt; 5.9 (20 150)</t>
  </si>
  <si>
    <t>≥ 2.3 kW and &lt; 5.9 kW</t>
  </si>
  <si>
    <t>COP = 2.49</t>
  </si>
  <si>
    <t>Transportation facility airport concourse</t>
  </si>
  <si>
    <t>Transportation facility baggage/carousel area</t>
  </si>
  <si>
    <t>&lt; 5.9 (20 150)</t>
  </si>
  <si>
    <t>&lt; 5.9 kW</t>
  </si>
  <si>
    <t>COP = 2.65(3)</t>
  </si>
  <si>
    <t>Transportation facility terminal ticket counter</t>
  </si>
  <si>
    <t>Warehouse – storage area medium to bulky palletized items</t>
  </si>
  <si>
    <t>&lt; 4.1 (14 000)</t>
  </si>
  <si>
    <t>&lt; 4.1 kW</t>
  </si>
  <si>
    <t>Warehouse – storage area small hand-carried items</t>
  </si>
  <si>
    <t>≥ 4.1 (14 000)</t>
  </si>
  <si>
    <t>≥ 4.1 kW</t>
  </si>
  <si>
    <t>COP = 2.34(3)</t>
  </si>
  <si>
    <t>COP = 2.55(3)</t>
  </si>
  <si>
    <t>ANSI/ASHRAE 127</t>
  </si>
  <si>
    <t>SCOP = 2.20 / 2.09</t>
  </si>
  <si>
    <t>SCOP = 2.10 / 1.99</t>
  </si>
  <si>
    <t>SCOP = 1.90 / 1.79</t>
  </si>
  <si>
    <t>SCOP = 2.60 / 2.49</t>
  </si>
  <si>
    <t>SCOP = 2.50 / 2.39</t>
  </si>
  <si>
    <t>SCOP = 2.40 / 2.29</t>
  </si>
  <si>
    <t>SCOP = 2.55 / 2.44</t>
  </si>
  <si>
    <t>SCOP = 2.45 / 2.34</t>
  </si>
  <si>
    <t>SCOP = 2.35 / 2.24</t>
  </si>
  <si>
    <t>rated at 40% propylene glycol</t>
  </si>
  <si>
    <t>SCOP = 2.15 / 2.04</t>
  </si>
  <si>
    <t>SCOP = 2.05 / 1.94</t>
  </si>
  <si>
    <t>SCOP = 8.00 / 6.06</t>
  </si>
  <si>
    <t>SCOP = 9.00 / 7.06</t>
  </si>
  <si>
    <t>SCOP = 11.00 / 9.06</t>
  </si>
  <si>
    <t>&lt; 5 600 (19 000 000)</t>
  </si>
  <si>
    <t>CAN/CSA-C743</t>
  </si>
  <si>
    <t>See Tables 9 to 15 in Standard(3)</t>
  </si>
  <si>
    <t>&lt; 88 (300 000)</t>
  </si>
  <si>
    <t>ANSI Z21.13/CSA 4.9</t>
  </si>
  <si>
    <t>AFUE = 85%(3)</t>
  </si>
  <si>
    <t>≥ 88 (300 000) and &lt; 733 (2 500 000)</t>
  </si>
  <si>
    <r>
      <t>ANSI Z21.13/CSA 4.9</t>
    </r>
    <r>
      <rPr>
        <sz val="9"/>
        <color theme="1"/>
        <rFont val="Arial Narrow"/>
        <family val="2"/>
      </rPr>
      <t xml:space="preserve"> or </t>
    </r>
    <r>
      <rPr>
        <sz val="9"/>
        <rFont val="Arial Narrow"/>
        <family val="2"/>
      </rPr>
      <t>ASME</t>
    </r>
    <r>
      <rPr>
        <sz val="9"/>
        <color theme="1"/>
        <rFont val="Arial Narrow"/>
        <family val="2"/>
      </rPr>
      <t xml:space="preserve"> </t>
    </r>
    <r>
      <rPr>
        <sz val="9"/>
        <rFont val="Arial Narrow"/>
        <family val="2"/>
      </rPr>
      <t>PTC 4</t>
    </r>
  </si>
  <si>
    <t>Et ≥ 83.0%</t>
  </si>
  <si>
    <t>≥ 733 (2 500 000)</t>
  </si>
  <si>
    <t>Ec ≥ 83.3%</t>
  </si>
  <si>
    <r>
      <t>CSA</t>
    </r>
    <r>
      <rPr>
        <sz val="9"/>
        <color theme="1"/>
        <rFont val="Arial Narrow"/>
        <family val="2"/>
      </rPr>
      <t xml:space="preserve"> </t>
    </r>
    <r>
      <rPr>
        <sz val="9"/>
        <rFont val="Arial Narrow"/>
        <family val="2"/>
      </rPr>
      <t>P.2</t>
    </r>
    <r>
      <rPr>
        <sz val="9"/>
        <color theme="1"/>
        <rFont val="Arial Narrow"/>
        <family val="2"/>
      </rPr>
      <t xml:space="preserve"> or </t>
    </r>
    <r>
      <rPr>
        <sz val="9"/>
        <rFont val="Arial Narrow"/>
        <family val="2"/>
      </rPr>
      <t>ASME</t>
    </r>
    <r>
      <rPr>
        <sz val="9"/>
        <color theme="1"/>
        <rFont val="Arial Narrow"/>
        <family val="2"/>
      </rPr>
      <t xml:space="preserve"> </t>
    </r>
    <r>
      <rPr>
        <sz val="9"/>
        <rFont val="Arial Narrow"/>
        <family val="2"/>
      </rPr>
      <t>PTC 4</t>
    </r>
  </si>
  <si>
    <t>AFUE ≥ 84.7%(3)</t>
  </si>
  <si>
    <t>Et ≥ 83.4%</t>
  </si>
  <si>
    <t xml:space="preserve">Ec ≥ 85.8% </t>
  </si>
  <si>
    <r>
      <t>CSA</t>
    </r>
    <r>
      <rPr>
        <sz val="9"/>
        <color theme="1"/>
        <rFont val="Arial Narrow"/>
        <family val="2"/>
      </rPr>
      <t xml:space="preserve"> </t>
    </r>
    <r>
      <rPr>
        <sz val="9"/>
        <rFont val="Arial Narrow"/>
        <family val="2"/>
      </rPr>
      <t>P.2</t>
    </r>
  </si>
  <si>
    <r>
      <t>ASME</t>
    </r>
    <r>
      <rPr>
        <sz val="9"/>
        <color theme="1"/>
        <rFont val="Arial Narrow"/>
        <family val="2"/>
      </rPr>
      <t xml:space="preserve"> </t>
    </r>
    <r>
      <rPr>
        <sz val="9"/>
        <rFont val="Arial Narrow"/>
        <family val="2"/>
      </rPr>
      <t>PTC 4</t>
    </r>
  </si>
  <si>
    <t>Ec ≥ 85.8%</t>
  </si>
  <si>
    <t>≤ 66 (225 000)</t>
  </si>
  <si>
    <t>AFUE ≥ 92.4%(3)</t>
  </si>
  <si>
    <t>&gt; 66 (225 000)</t>
  </si>
  <si>
    <t>CAN/CSA-P.8</t>
  </si>
  <si>
    <t>Maximum rated capacity, steady-state</t>
  </si>
  <si>
    <t>Et ≥ 81%</t>
  </si>
  <si>
    <t>≤ 117.23 (400 000)</t>
  </si>
  <si>
    <t>ANSI Z83.8/CSA 2.6</t>
  </si>
  <si>
    <t>Et ≥ 82%(3)</t>
  </si>
  <si>
    <t>&gt; 65.9 kW (225 000) and &lt; 2 930 kW (10 000 000)</t>
  </si>
  <si>
    <t>CAN/CSA-P.8(8)</t>
  </si>
  <si>
    <t>Et ≥ 84.5%(3)</t>
  </si>
  <si>
    <t>SEUE ≥ 78%</t>
  </si>
  <si>
    <t>CAN/CSA-B140.4</t>
  </si>
  <si>
    <t>Et ≥ 81.3%</t>
  </si>
  <si>
    <t>Table 5.2.12.2.</t>
  </si>
  <si>
    <t>Cooling tower - centrifugal fan, direct-contact</t>
  </si>
  <si>
    <t>Cooling tower - propeller or axial fan, direct-contact</t>
  </si>
  <si>
    <t>Cooling tower - centrifugal fan, indirect-contact evaporative</t>
  </si>
  <si>
    <t>Cooling tower - propeller or axial fan, indirect-contact evaporative</t>
  </si>
  <si>
    <t>Condenser - centrifugal, indirect-contact evaporative</t>
  </si>
  <si>
    <t>Condenser - propeller or axial fan, indirect-contact evaporative</t>
  </si>
  <si>
    <t>Condenser - air cooled</t>
  </si>
  <si>
    <t>Climate Zone</t>
  </si>
  <si>
    <t xml:space="preserve">City </t>
  </si>
  <si>
    <t>Zone</t>
  </si>
  <si>
    <t>Yes</t>
  </si>
  <si>
    <t>Zone 4 &lt; 3000 HDD</t>
  </si>
  <si>
    <t>Type of Building</t>
  </si>
  <si>
    <t>No</t>
  </si>
  <si>
    <t>Zone 5 3000 to 3999 HDD</t>
  </si>
  <si>
    <t>New</t>
  </si>
  <si>
    <t>N/A</t>
  </si>
  <si>
    <t>Zone 6 4000 to 4999 HDD</t>
  </si>
  <si>
    <t>Addition to existing building</t>
  </si>
  <si>
    <t>Zone 7A 5000 to 5999 HDD</t>
  </si>
  <si>
    <t>Zone 7B 6000 to 6999 HDD</t>
  </si>
  <si>
    <r>
      <t xml:space="preserve">Zone 8 </t>
    </r>
    <r>
      <rPr>
        <sz val="11"/>
        <color theme="1"/>
        <rFont val="Calibri"/>
        <family val="2"/>
      </rPr>
      <t>≥ 7000 HDD</t>
    </r>
  </si>
  <si>
    <t>Building Area Method</t>
  </si>
  <si>
    <t>Space-by-Space Method</t>
  </si>
  <si>
    <t>Help Messages</t>
  </si>
  <si>
    <t>Message 1</t>
  </si>
  <si>
    <t>Certain NECB requirements are climatic zone dependant. Please refer to Table C-1 for to find the number of heating degree-days (HDD) for your building location and enter the number of HDDs for your building location. If the building is semi-heated select the appropriate value from the 'Degree-Days Below 15C' column and enter the value under the "Heating Degree Days 15C" field.</t>
  </si>
  <si>
    <t>Message 2</t>
  </si>
  <si>
    <t>A building with a design set-point temperature less that 15C is considered to be 'semi-heated'.</t>
  </si>
  <si>
    <t>Message 3</t>
  </si>
  <si>
    <t>For additional information on calculating building envelope areas, please refer to Article 3.1.1.6.</t>
  </si>
  <si>
    <t>Building Address :</t>
  </si>
  <si>
    <t>Building Permit Application No.:</t>
  </si>
  <si>
    <t>Tenancy Address :</t>
  </si>
  <si>
    <r>
      <t xml:space="preserve">This form is to be completed </t>
    </r>
    <r>
      <rPr>
        <b/>
        <u/>
        <sz val="11"/>
        <color indexed="10"/>
        <rFont val="Arial"/>
        <family val="2"/>
      </rPr>
      <t>digitally</t>
    </r>
    <r>
      <rPr>
        <b/>
        <sz val="11"/>
        <color indexed="10"/>
        <rFont val="Arial"/>
        <family val="2"/>
      </rPr>
      <t>.  For ease of use, drop boxes and pop-up instructions are included.</t>
    </r>
  </si>
  <si>
    <t>IMPORTANT - Submission Format and Process:</t>
  </si>
  <si>
    <t>Space Use, Area &amp; Performance Information</t>
  </si>
  <si>
    <t>Indicate all that apply:</t>
  </si>
  <si>
    <t>Primary Use/Area:</t>
  </si>
  <si>
    <t>TI Space(s)</t>
  </si>
  <si>
    <t>Second Use/Area:</t>
  </si>
  <si>
    <t>Tertiary Use/Area:</t>
  </si>
  <si>
    <t>Is public access via an outdoor entrance?</t>
  </si>
  <si>
    <r>
      <t>Total Area (m</t>
    </r>
    <r>
      <rPr>
        <vertAlign val="superscript"/>
        <sz val="10"/>
        <rFont val="Arial"/>
        <family val="2"/>
      </rPr>
      <t>2</t>
    </r>
    <r>
      <rPr>
        <sz val="10"/>
        <rFont val="Arial"/>
        <family val="2"/>
      </rPr>
      <t>):</t>
    </r>
  </si>
  <si>
    <t>Building Use Description</t>
  </si>
  <si>
    <t>Is existing outdoor entrance being modified?</t>
  </si>
  <si>
    <t>Neighbourhood Energy (N/E) Systems</t>
  </si>
  <si>
    <t>Rz Cond's</t>
  </si>
  <si>
    <t xml:space="preserve">EUI required: </t>
  </si>
  <si>
    <t xml:space="preserve">Energy reduction: </t>
  </si>
  <si>
    <t xml:space="preserve">LEED ver: </t>
  </si>
  <si>
    <t xml:space="preserve">LEED targets: </t>
  </si>
  <si>
    <t xml:space="preserve">achieved: </t>
  </si>
  <si>
    <t>Renewable / High Performance Energy Systems</t>
  </si>
  <si>
    <t>- Renewable Energy systems:</t>
  </si>
  <si>
    <t>- High Performance Energy systems:</t>
  </si>
  <si>
    <t xml:space="preserve">If within a Neighbourhood Energy area, indicate which system: </t>
  </si>
  <si>
    <t>Base Building's N/E status:</t>
  </si>
  <si>
    <t>TI's thermal energy requirement:</t>
  </si>
  <si>
    <t xml:space="preserve">Are Reg'd Professionals involved with this project? </t>
  </si>
  <si>
    <t xml:space="preserve">10.2.2.22 - Does the proposed scope of work include the design and provision of exterior patio/space heating systems? </t>
  </si>
  <si>
    <t>Info</t>
  </si>
  <si>
    <t xml:space="preserve">Applicability: </t>
  </si>
  <si>
    <t>Energy Statements on Drawings</t>
  </si>
  <si>
    <t>Dwg #:</t>
  </si>
  <si>
    <t>or;</t>
  </si>
  <si>
    <t>Building Envelope Energy Perf Comparison Calc</t>
  </si>
  <si>
    <t>Complies with NECB Envelope Alterations (2.1.1)</t>
  </si>
  <si>
    <t>Source of Ventilation design:</t>
  </si>
  <si>
    <t>Complies with NECB HVAC Additions (2.1.3.1.)</t>
  </si>
  <si>
    <t>Complies with NECB HVAC Alterations (2.1.3.2.)</t>
  </si>
  <si>
    <t>Complies with NECB SWH Alterations (2.1.4.)</t>
  </si>
  <si>
    <t>Complies with NECB Lighting Alterations (2.1.2.)</t>
  </si>
  <si>
    <t>Drawing: Reflected Ceiling Plan</t>
  </si>
  <si>
    <t>VBBL - Part 11 Existing Buildings - Energy Upgrade Mechanism</t>
  </si>
  <si>
    <t xml:space="preserve">Exemption: </t>
  </si>
  <si>
    <t>Building Status:</t>
  </si>
  <si>
    <t xml:space="preserve">TIPs Eligible? </t>
  </si>
  <si>
    <t>Based on scope</t>
  </si>
  <si>
    <t xml:space="preserve">BOMA BESt? </t>
  </si>
  <si>
    <t xml:space="preserve">NECB 2011 or better? </t>
  </si>
  <si>
    <t>Categories of Alterations</t>
  </si>
  <si>
    <t>Path Options</t>
  </si>
  <si>
    <t>Dominant Option:</t>
  </si>
  <si>
    <t>Option Chosen and Incorporated into Project Drawings (indicate drawing numbers)</t>
  </si>
  <si>
    <t>Other:</t>
  </si>
  <si>
    <t>vancouver.ca/home-property-development/large-building-energy-requirements-forms-checklists.aspx</t>
  </si>
  <si>
    <t>DOC/2012/155502</t>
  </si>
  <si>
    <t>Version:</t>
  </si>
  <si>
    <t>Drop Down Boxes</t>
  </si>
  <si>
    <t>Box 1</t>
  </si>
  <si>
    <t>Box 2</t>
  </si>
  <si>
    <t>Renewable Energy</t>
  </si>
  <si>
    <t>Box 4</t>
  </si>
  <si>
    <t>Construction Types</t>
  </si>
  <si>
    <t>Box 6</t>
  </si>
  <si>
    <t>N/E</t>
  </si>
  <si>
    <t>Box 8</t>
  </si>
  <si>
    <t>X</t>
  </si>
  <si>
    <t>Voluntary Upgrade</t>
  </si>
  <si>
    <t>Use Base Building N/E System</t>
  </si>
  <si>
    <t>Photovoltaic systems</t>
  </si>
  <si>
    <t>Repair</t>
  </si>
  <si>
    <t>None</t>
  </si>
  <si>
    <t>Solar Thermal systems</t>
  </si>
  <si>
    <t>Small Suite</t>
  </si>
  <si>
    <t>Bio-fuel based energy</t>
  </si>
  <si>
    <t>Minor Reno</t>
  </si>
  <si>
    <t>Geothermal Heating</t>
  </si>
  <si>
    <t>Change MOC</t>
  </si>
  <si>
    <t>Geothermal Electric</t>
  </si>
  <si>
    <t>Major Reno</t>
  </si>
  <si>
    <t>Low-impact Hydro Electric</t>
  </si>
  <si>
    <t>Alteration (Add'n)</t>
  </si>
  <si>
    <t>Wave &amp; Tidal Power</t>
  </si>
  <si>
    <t>Relocation</t>
  </si>
  <si>
    <t>LEED Version</t>
  </si>
  <si>
    <t>LEED Certif</t>
  </si>
  <si>
    <t>Building Use(s)</t>
  </si>
  <si>
    <t>Building Use description will appear here.</t>
  </si>
  <si>
    <t>LEED v1.0</t>
  </si>
  <si>
    <t>Unknown (Core &amp; Shell)</t>
  </si>
  <si>
    <t>Use this designation if interior space design is not part of this scope of work.  To be defined during TI (Tenant Improvement) design stage.</t>
  </si>
  <si>
    <t>LEED v1.1</t>
  </si>
  <si>
    <t>Platinum</t>
  </si>
  <si>
    <t>Bank Branch</t>
  </si>
  <si>
    <t>Bank Branch refers to a commercial banking outlet that offers banking services to walk-in customers. Gross Floor Area should include all space within the building(s), including banking areas, vaults, lobbies, atriums, kitchens used by staff, conference rooms, storage areas, stairways, and elevator shafts.</t>
  </si>
  <si>
    <t>LEED 2009</t>
  </si>
  <si>
    <t>Gold</t>
  </si>
  <si>
    <t>Data Centre</t>
  </si>
  <si>
    <t>Data Center refers to buildings specifically designed and equipped to meet the needs of high density computing equipment, such as server racks, used for data storage and processing. Typically these facilities require dedicated uninterruptible power supplies and cooling systems. Data center functions may include traditional enterprise services, on-demand enterprise services, high performance computing, internet facilities, and/or hosting facilities. Often Data Centers are free standing, mission critical computing centers. When a data center is located within a larger building, it will usually have its own power and cooling systems, and require a constant power load of 75 kW or more. Data Center is intended for sophisticated computing and server functions; it should not be used to represent a server closet or computer training area. Gross Floor Area should include all space within the building(s) including raised floor computing space, server rack aisles, storage silos, control console areas, battery rooms, mechanical rooms for cooling equipment, administrative office areas, elevator shafts, stairways, break rooms and restrooms.</t>
  </si>
  <si>
    <t>LEED Mid Rise</t>
  </si>
  <si>
    <t>Silver</t>
  </si>
  <si>
    <t>Distribution Centre</t>
  </si>
  <si>
    <t>Distribution Center refers to unrefrigerated buildings that are used for the temporary storage and redistribution of goods, manufactured products, merchandise or raw materials. Gross Floor Area should include all space within the building(s) including space designed to store non-perishable goods and merchandise, offices, lobbies, stairways, rest rooms, equipment storage areas, and elevator shafts. This should not include exterior/outdoor loading bays or docks.</t>
  </si>
  <si>
    <t>LEED v4</t>
  </si>
  <si>
    <t>Certified</t>
  </si>
  <si>
    <t>Education (Adult C Educ)</t>
  </si>
  <si>
    <t>Adult Education refers to buildings used primarily for providing adult students with continuing education, workforce development, or professional development outside of the college or university setting. Gross Floor Area should include all space within the building(s), including classrooms, administrative space, conference rooms, kitchens used by staff, lobbies, cafeterias, auditoriums, stairways, atriums, elevator shafts, and storage areas.</t>
  </si>
  <si>
    <t>Education (College/Univ)</t>
  </si>
  <si>
    <t>College/University refers to buildings used for the purpose of higher education. This includes public and private colleges and universities. Gross Floor Area should include all space within the building(s), including classrooms, laboratories, offices, cafeterias, maintenance facilities, arts facilities, athletic facilities, residential areas, storage rooms, restrooms, elevator shafts, and stairways.</t>
  </si>
  <si>
    <t>Education (K-12)</t>
  </si>
  <si>
    <t>K-12 School refers to buildings or campuses used as a school for Kindergarten through 12th grade students. This does not include college or university classroom facilities/laboratories, or vocational, technical, trade, adult, or continuing education schools. Gross Floor Area should include all space within the building(s), including classrooms, administrative space, conference rooms, kitchens used by staff, lobbies, cafeterias, gymnasiums, auditoriums, laboratory classrooms, portable classrooms, greenhouses, stairways, atriums, elevator shafts, small landscaping sheds, and storage areas. The ENERGY STAR score for K-12 School does not apply to preschool or day care buildings; in order to classify as K-12 school, more than 75% of the students must be in kindergarten or older.</t>
  </si>
  <si>
    <t>LEED Type</t>
  </si>
  <si>
    <t>Education (Pre/Daycare)</t>
  </si>
  <si>
    <t>Pre-school/Daycare applies to buildings used for educational programs or daytime supervision/recreation for young children before they attend Kindergarten. Gross Floor Area should include all space within the building(s), including classrooms, administrative space, conference rooms, kitchens used by staff, lobbies, cafeterias, gymnasiums, auditoriums, stairways, elevator shafts, and storage areas.</t>
  </si>
  <si>
    <t>Education (Vocational)</t>
  </si>
  <si>
    <t>Vocational School refers to buildings primarily designed to teach skilled trades to students, including trade and technical schools. Typically vocational schools are commonly post-secondary education, consisting of 1-2 years of technical/trade training. Gross Floor Area should include all space within the building(s), including classrooms, administrative space, conference rooms, kitchens used by staff, lobbies, cafeterias, gymnasiums, auditoriums, laboratory classrooms, stairways, elevator shafts, and storage areas.</t>
  </si>
  <si>
    <t>Food (Fast Food Rest)</t>
  </si>
  <si>
    <t>Fast Food Restaurant, also known as Quick Service Restaurant, refers to buildings used for the preparation and sale of ready-to-eat food. Fast Food Restaurants are characterized by a limited menu of food prepared quickly (often within a few minutes), and sometimes cooked in bulk in advance and kept hot.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</si>
  <si>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LEED NC - New Const'n</t>
  </si>
  <si>
    <t>Food (Restaurant)</t>
  </si>
  <si>
    <t>Restaurant refers to buildings used for preparation and sale of ready-to-eat food and beverages, but which do not fit in the fast food property type. Examples include fast casual, casual, and fine dining restaurants.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</si>
  <si>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LEED CS - Core &amp; Shell</t>
  </si>
  <si>
    <t>Food Sales (specialty)</t>
  </si>
  <si>
    <t>Food Sales refers to buildings used for the sales of food on either a retail or wholesale basis, but which do not meet the definition of Supermarket/Grocery Store, Convenience Store, or Convenience Store with Gas Stations. For example, specialty food sales like a cheese shop or butcher. Gross Floor Area should include all space within the building(s), including sales areas, storage areas, offices, kitchens, and staff break rooms.</t>
  </si>
  <si>
    <t>Food Service</t>
  </si>
  <si>
    <t>Food Service refers to buildings used for preparation and sale of food and beverages, but which do not meet the definition of Restaurant, Cafeteria, or Bar/Nightclub. For example a bakery or coffee shop.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</si>
  <si>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Gov (Convention Ctr)</t>
  </si>
  <si>
    <t>Convention center refers to buildings used primarily for large conferences, exhibitions, and similar events. Convention centers may include a diverse variety of spaces, including large exhibition halls, meeting rooms, and concession stands. Gross Floor Area should include all space within the building(s), including exhibit halls, preparation and staging areas, meeting rooms, concession stands, offices, bathrooms, break rooms, security areas, elevator shafts, and stairwells. Loading dock areas located outside the walls of the building should not be included in the gross square footage.</t>
  </si>
  <si>
    <t>High Performance Energy</t>
  </si>
  <si>
    <t>Gov (Courthouse)</t>
  </si>
  <si>
    <t>Courthouse refers to buildings used for federal, state, or local courts, and associated administrative office space. Gross Floor Area should include all space within the building(s), including temporary holding cells, chambers, kitchens used by staff, lobbies, atriums, conference rooms and auditoriums, fitness areas for staff, storage areas, stairways, and elevator shafts.</t>
  </si>
  <si>
    <t>Gov (Fire Station)</t>
  </si>
  <si>
    <t>Fire Station refers to buildings used to provide emergency response services associated with fires. Fire stations may be staffed by either volunteer or full-time paid firemen. Gross Floor Area should include all space within the building(s), including office areas, vehicle storage areas, residential areas (if applicable), storage areas, break rooms, kitchens, elevator shafts, and stairwells.</t>
  </si>
  <si>
    <t>Gov (Library)</t>
  </si>
  <si>
    <t>Library refers to buildings used to store and manage collections of literary and artistic materials such as books, periodicals, newspapers, films, etc. that can be used for reference or lending. Gross Floor Area should include all space within the building(s), including circulation rooms, storage areas, reading/study rooms, administrative space, kitchens used by staff, lobbies, conference rooms and auditoriums, fitness areas for staff, storage areas, stairways, and elevator shafts.</t>
  </si>
  <si>
    <t>Ground Source Heat Pump</t>
  </si>
  <si>
    <t>Gov (Police Station)</t>
  </si>
  <si>
    <t>Police Station applies to buildings used for federal, state, or local police forces and their associated office space. Gross Floor Area should include all space within the building(s), including offices, temporary holding cells, kitchens used by staff, lobbies, atriums, conference rooms and auditoriums, fitness areas for staff, storage areas, stairways, and elevator shafts.</t>
  </si>
  <si>
    <t>Air Source Heat Pump</t>
  </si>
  <si>
    <t>Gov (Post Office)</t>
  </si>
  <si>
    <t>Mailing Center/Post Office refers to buildings used as retail establishments dedicated to mail and mailing supplies. This includes U.S. Post Offices, in addition to private retailers that offer priority mail services and mailing supplies. Gross Floor Area should include all space within the building(s), including retail counters, administrative space, kitchens used by staff, lobbies, conference rooms, storage areas, stairways, and mechanical rooms.</t>
  </si>
  <si>
    <t>Waste Heat Recovery (All types)</t>
  </si>
  <si>
    <t>Gov (Prison)</t>
  </si>
  <si>
    <t>Prison/Incarceration refers to federal, state, local, or private-sector buildings used for the detention of persons awaiting trial or convicted of crimes. Gross Floor Area should include all space within the building(s), including holding cells, cafeterias, administrative spaces, kitchens, lobbies, atriums, conference rooms and auditoriums, fitness areas, storage areas, stairways, and elevator shafts.</t>
  </si>
  <si>
    <t>Hotel</t>
  </si>
  <si>
    <t>Hotel refers to buildings renting overnight accommodations on a room/suite and nightly basis, and typically include a bath/shower and other facilities in guest rooms. Hotel properties typically have daily services available to guests including housekeeping/laundry and a front desk/concierge. Hotel does not apply to properties where more than 50% of the floor area is occupied by fractional ownership units such as condominiums or vacation timeshares, or to private residences that are rented out on a daily or weekly basis. Hotel properties should be majority-owned by a single entity and have rooms available on a nightly basis. Condominiums or Time Shares should select the Multifamily Housing property use. Gross Floor Area should include all interior space within the building(s), including guestrooms, halls, lobbies, atriums food preparation and restaurant space, conference and banquet space, fitness centers/spas, indoor pool areas, laundry facilities, elevator shafts, stairways, mechanical rooms, storage areas, employee break rooms, and back-of-house offices.</t>
  </si>
  <si>
    <t>Laboratory</t>
  </si>
  <si>
    <t>Laboratory refers to buildings that provide controlled conditions in which scientific research, measurement, and experiments are performed or practical science is taught. Gross Floor Area should include all space within the building(s) including workstations/hoods, offices, conference rooms, storage areas, decontamination rooms, mechanical rooms, elevator shafts, and stairwells.</t>
  </si>
  <si>
    <t>Manuf/Indust Plant</t>
  </si>
  <si>
    <t>Manufacturing/Industrial Plant refers to buildings used for manufacturing or assembling goods. Typically a Manufacturing/Industrial plant includes a main production area that has high-ceilings and contains heavy equipment used for assembly line production. Gross Floor Area should include all space within the building(s) at the plant, including production areas, offices, conference rooms, employee break rooms, storage areas, mechanical rooms, stairways, and elevator shafts.</t>
  </si>
  <si>
    <t>Medical (Amb Surg Ctr)</t>
  </si>
  <si>
    <t>Ambulatory Surgery Centers refers to health care facilities that provide same-day surgical care, including diagnostic and preventive procedures. Gross Floor Area should include all space within the building(s) including offices, operating and recovery rooms, waiting rooms, employee break rooms and kitchens, elevator shafts, stairways, mechanical rooms, and storage areas.</t>
  </si>
  <si>
    <t>Applicability</t>
  </si>
  <si>
    <t>Medical (Clinic/Emerg)</t>
  </si>
  <si>
    <t>Urgent Care Center/Clinic/Other Outpatient Office refers to buildings used to treat patients, usually on an unscheduled, walk-in basis, who have an injury or illness that requires immediate care but is not serious enough to warrant a visit to an emergency department. Gross Floor Area should include all space within the building(s) including offices, exam rooms, waiting rooms, atriums, employee break rooms and kitchens, rest rooms, elevator shafts, stairways, mechanical rooms, and storage areas.</t>
  </si>
  <si>
    <t>Medical (Hospital)</t>
  </si>
  <si>
    <t>Hospital refers to a general medical and surgical hospital (including critical access hospitals and children’s hospitals). These facilities provide acute care services intended to treat patients for short periods of time, including emergency medical care, physician's office services, diagnostic care, ambulatory care, surgical care, and limited specialty services such as rehabilitation and cancer care. The definition of Hospital accounts for all space types owned by the hospital that are located within the Hospital building/campus, including non-clinical spaces such as administrative offices, food service, retail, hotels, and power plant. Gross Floor Area should include all space within the building(s) on the campus including operating rooms, bedrooms, emergency treatment areas, medical offices, exam rooms, laboratories, lobbies, atriums, cafeterias, rest rooms, stairways, corridors connecting buildings, storage areas, and elevator shafts. More than 50% of the gross floor area of all buildings must be used for general medical and surgical services and more than 50% of the licensed beds must provide acute care services. Properties that use more than 50% of the gross floor area for long-term care (including long-term acute care), skilled nursing, specialty care, and/or ambulatory surgical centers or that have less than 50% of their beds licensed for acute care services are not eligible for an ENERGY STAR score. If your facility does not meet this definition, it is not eligible for an ENERGY STAR score as Hospital. You can choose from the other available healthcare property types: Ambulatory Surgical Center, Medical Office, Other/Specialty Hospital, Outpatient Rehabilitation/Physical Therapy, Urgent Care/Clinic/Other Outpatient, or Senior Care Community.</t>
  </si>
  <si>
    <t>Applies</t>
  </si>
  <si>
    <t>Medical (PT/Rehab)</t>
  </si>
  <si>
    <t>Outpatient Rehabilitation/Physical Therapy offices refers to buildings used to provide diagnosis and treatment for rehabilitation and physical therapy. Gross Floor Area should include all space within the building(s) including offices, exam rooms, waiting rooms, indoor pool areas, atriums, employee break rooms and kitchens, rest rooms, elevator shafts, stairways, mechanical rooms, and storage areas.</t>
  </si>
  <si>
    <t>Medical (Vet Office)</t>
  </si>
  <si>
    <t>A Veterinary Office refers to buildings used for the medical care and treatment of animals. Gross Floor Area should include all space within the building(s) including offices, exam rooms, waiting rooms, atriums, employee break rooms and kitchens, rest rooms, elevator shafts, stairways, mechanical rooms, and storage areas.</t>
  </si>
  <si>
    <t xml:space="preserve"> </t>
  </si>
  <si>
    <t>Medical Office</t>
  </si>
  <si>
    <t>Medical Office refers to buildings used to provide diagnosis and treatment for medical, dental, or psychiatric outpatient care. Gross Floor Area should include all space within the building(s) including offices, exam rooms, laboratories, lobbies, atriums, conference rooms and auditoriums, employee break rooms and kitchens, rest rooms, elevator shafts, stairways, mechanical rooms, and storage areas.</t>
  </si>
  <si>
    <t>Base Building's N/E status</t>
  </si>
  <si>
    <t>Office refers to buildings used for the conduct of commercial or governmental business activities. This includes administrative and professional offices. Gross Floor Area should include all space within the building(s) including offices, conference rooms and auditoriums, kitchens used by staff, lobbies, fitness areas for staff, storage areas, stairways, and elevator shafts.</t>
  </si>
  <si>
    <t>Office (Financial)</t>
  </si>
  <si>
    <t>Financial Office refers to buildings used for financial services such as bank headquarters and securities and brokerage firms. Gross Floor Area should include all space within the building(s) including offices, trading floors, conference rooms and auditoriums, vaults, kitchens used by staff, lobbies, atriums, fitness areas for staff, storage areas, stairways, and elevator shafts.</t>
  </si>
  <si>
    <t>Connected to N/E System</t>
  </si>
  <si>
    <t>Other</t>
  </si>
  <si>
    <t>"Other" refers to buildings that do not fall within the available property use categories in Portfolio Manager. Before selecting Other, it is highly recommended that you review the full list of property uses available for selection to ensure that there is not a suitable category for your property. Gross Floor Area should include all space within the building(s), including space devoted to your main business activity, administrative offices, employee break rooms, bathrooms, stairways, and elevator shafts.</t>
  </si>
  <si>
    <t>Not Connected to N/E System</t>
  </si>
  <si>
    <t>Other (Education)</t>
  </si>
  <si>
    <t>Other – Education refers to buildings used for religious, community, or other educational purposes not described in the available property uses in Portfolio Manager (i.e educational purposes other than adult education, college/university, K-12 school, pre-school/daycare and vocational schools). Gross Floor Area should include all space within the building(s), including classrooms, administrative space, conference rooms, kitchens used by staff, lobbies, cafeterias, auditoriums, laboratory classrooms, stairways, elevator shafts, and storage areas.</t>
  </si>
  <si>
    <t>Other (Entertainment)</t>
  </si>
  <si>
    <t>Other - Entertainment/Public Assembly refers to buildings whose primary use is for entertainment or public gatherings and that do not meet the definition of any other property use defined in Portfolio Manager. Gross floor area should include all space within the building(s), including entertainment areas, administrative areas, and supporting areas such as storage rooms, hallways, restrooms, stairways, and maintenance areas.</t>
  </si>
  <si>
    <t>Other (Lodging/Res)</t>
  </si>
  <si>
    <t>Other – Lodging/Residential refers to buildings used for residential purposes other than multifamily residential, single family home, senior care community, residence hall/dormitory, barracks, prison/incarceration, or hotel. Gross Floor Area should include all space within the building(s), including living areas, common areas, administrative space, kitchens used by staff, lobbies, waiting areas, cafeterias, stairways, atriums, elevator shafts, and storage areas.</t>
  </si>
  <si>
    <t>Other (Mall)</t>
  </si>
  <si>
    <t>Other - Mall refers to buildings containing a collection of stores whose purpose is the sale of goods, but which do not fit into the enclosed mall, lifestyle center, or strip mall property types. Gross Floor Area should include all space within the building(s), including retail stores, offices, food courts, restaurants, storage areas, staff break rooms, walkways, stairwells, and mechanical areas.</t>
  </si>
  <si>
    <t>Other (Public Services)</t>
  </si>
  <si>
    <t>Other – Public Services refers to buildings used by public-sector organizations to provide public services other than those described in the available property uses in Portfolio Manager (i.e. services other than offices, courthouses, drinking water treatment and distribution plants, fire stations, libraries, mailing centers or post offices, police stations, prisons or incarceration facilities, social or meeting halls, transportation terminals or stations, or wastewater treatment plants). Gross Floor Area should include all space within the building(s), including administrative space, kitchens used by staff, lobbies, waiting areas, cafeterias, stairways, atriums, elevator shafts, landscaping sheds, and storage areas.</t>
  </si>
  <si>
    <t>Neighbourhood Energy Systems</t>
  </si>
  <si>
    <t>Other (Recreation)</t>
  </si>
  <si>
    <t>Other - Recreation refers to buildings primarily used for recreation that do not meet the definition of any other property use defined in Portfolio Manager. Gross Floor Area should include all space within the building(s), including recreational areas and supporting activities such as mechanical rooms, storage areas, elevator shafts, and stairwells.</t>
  </si>
  <si>
    <t>Other (Rest/Bar)</t>
  </si>
  <si>
    <t>Other – Restaurant/Bar refers to buildings used for preparation and sale of ready-to-eat food and beverages, but which does not fit into the fast food restaurant, restaurant, or bar/nightclub property types.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</si>
  <si>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Other (Services)</t>
  </si>
  <si>
    <t>Other - Services refers to buildings in which primarily services are offered, but which does not fit into the Personal Services or Repair Services property types. Examples include kennels, photo processing shops, etc. Gross Floor Area should include all space within the building(s), including sales floors, offices, storage areas, staff break rooms, walkways, and stairwells.</t>
  </si>
  <si>
    <t>Choose One</t>
  </si>
  <si>
    <t>Other (Specialty Hosp)</t>
  </si>
  <si>
    <t>Other/Specialty Hospitals refers to long-term acute care hospitals, inpatient rehabilitation facilities, including Cancer Centers and Psychiatric and Substance Abuse Hospitals/Facilities. Gross Floor Area should include all space within the building(s) on the campus including: medical offices, patient rooms, laboratories, lobbies, atriums, cafeterias, rest rooms, stairways, corridors connecting buildings, storage areas, elevator shafts.</t>
  </si>
  <si>
    <t>Other (Stadium)</t>
  </si>
  <si>
    <t>Other - Stadium refers to buildings primarily used for sporting events that do not meet the definition of any other property use defined in Portfolio Manager. Gross Floor Area should include all space within the building(s), including areas for athletic activity and spectator seating and supporting activities such as mechanical rooms, storage areas, elevator shafts, and stairwells.</t>
  </si>
  <si>
    <t>Creative Energy (Central Heat) N/E system</t>
  </si>
  <si>
    <t>Other (Tech)</t>
  </si>
  <si>
    <t>Other – Technology/Science refers to buildings used for science and technology related services other than Laboratories and Data Centers. Gross Floor Area should include all space within the building(s), including areas with the main business activity, production areas, administrative offices, employee break areas, stairways, atriums, elevator shafts, and storage areas.</t>
  </si>
  <si>
    <t>City Owned False Creek NEU Service Area</t>
  </si>
  <si>
    <t>Other (Utility)</t>
  </si>
  <si>
    <t>Other – Utility applies to buildings used by a utility for some purpose other than general office or energy/power generation. This may include utility transfer stations or maintenance facilities. Note that an administrative office occupied by a utility should be entered as Office, and a power or energy generation plant should be entered as Energy/Power Station. Gross Floor Area should include all space within the building(s), including administrative space, maintenance and equipment areas, generator rooms, kitchens used by staff, lobbies, meeting rooms, stairways, elevator shafts, and storage areas. This should not include any exterior spaces associated with utility operations.</t>
  </si>
  <si>
    <t>East Fraserlands (River District) N/E system</t>
  </si>
  <si>
    <t>Parking</t>
  </si>
  <si>
    <t>Parking refers to buildings and lots used for parking vehicles. This includes open parking lots, parking structures that may be only partially enclosed, and fully-enclosed (or underground) parking structures. Parking structures may be free standing or may be physically connected to another building.</t>
  </si>
  <si>
    <r>
      <t>Total site of 8,000 m</t>
    </r>
    <r>
      <rPr>
        <vertAlign val="superscript"/>
        <sz val="8"/>
        <rFont val="Arial"/>
        <family val="2"/>
      </rPr>
      <t>2</t>
    </r>
    <r>
      <rPr>
        <sz val="8"/>
        <rFont val="Arial"/>
        <family val="2"/>
      </rPr>
      <t xml:space="preserve"> or greater</t>
    </r>
  </si>
  <si>
    <t>Personal Services</t>
  </si>
  <si>
    <t>Personal Services refers to buildings used to sell services rather than physical goods. Examples include dry cleaners, salons, spas, etc. Gross Floor Area should include all space within the building(s), including sales floors, offices, storage areas, staff break rooms, walkways, and stairwells.</t>
  </si>
  <si>
    <r>
      <t>Total new development of 45,000 m</t>
    </r>
    <r>
      <rPr>
        <vertAlign val="superscript"/>
        <sz val="8"/>
        <rFont val="Arial"/>
        <family val="2"/>
      </rPr>
      <t>2</t>
    </r>
    <r>
      <rPr>
        <sz val="8"/>
        <rFont val="Arial"/>
        <family val="2"/>
      </rPr>
      <t xml:space="preserve"> or greater</t>
    </r>
  </si>
  <si>
    <t>Rec (Aquarium)</t>
  </si>
  <si>
    <t>Aquarium refers to buildings used to provide aquatic habitat primarily to live animals and which may include public or private viewing areas and educational programs. Gross Floor area should include public and restricted areas such as visitor walkways, tank space, retail areas, restaurants, laboratories, classrooms, administrative/office space, mechanical rooms, storage areas, elevator shafts, and stairwells. Areas not in enclosed buildings, such as outdoor habitats, open-air theaters, walkways, and landscaped areas should not be included in the Gross Floor Area.</t>
  </si>
  <si>
    <t>Rec (Arena - indoor)</t>
  </si>
  <si>
    <t>Indoor Arena refers to enclosed structures used for professional or collegiate sports and entertainment events. Examples of events held in indoor arenas include basketball and hockey games, circus performances, and concerts. Indoor Arenas usually have capacities of 5,000 seats or more and are often characterized by multiple concourses and concession areas.</t>
  </si>
  <si>
    <t>Rec (Bar/Nightclub)</t>
  </si>
  <si>
    <t>Bar/Nightclub refers to buildings used primarily for social/entertainment purposes, and is characterized by most of the revenue being generated from the sale of beverages instead of food. Gross Floor Area should include all space within the building(s), including standing/seating
areas, stage/dressing room areas, food/drink preparation or kitchen areas, retail areas, bathrooms, administrative/office space, mechanical rooms, storage areas, elevator shafts, and
stairwells. Properties whose primary business revenues are generated from the sale of food should be entered using one of the Restaurant property uses, even if there is a bar.</t>
  </si>
  <si>
    <t>Rec (Bowling Alley)</t>
  </si>
  <si>
    <t>Bowling alley refers to buildings used for public or private, recreational or professional bowling. Gross Floor Area should include all space within the building(s), including bowling lanes, concession areas, party rooms, retail areas, administrative/office space, employee break rooms, storage areas, and mechanical rooms.</t>
  </si>
  <si>
    <t>Rec (Casino)</t>
  </si>
  <si>
    <t>Casino refers to buildings primarily used to conduct gambling activities including both electronic and live table games. Gross Floor Area should include all space within the building(s), including the main casino floor/gaming area, restaurants/bars, retail areas, administrative/office space, mechanical rooms, storage areas, elevator shafts, and stairwells. If your Casino is located in the same building as a hotel, we recommend that you enter a separate hotel property use.</t>
  </si>
  <si>
    <t>Rec (Fitness Ctr/Gym)</t>
  </si>
  <si>
    <t>Fitness Center/Health Club/Gym refers to buildings used for recreational or professional athletic training and related activities. Gross Floor Area should include all space within the building(s), including weight and cardio equipment areas, personal training areas, courts, locker rooms, sauna and spa areas, retail areas, administrative/office space, mechanical rooms, storage areas, elevator shafts, and stairwells.</t>
  </si>
  <si>
    <t>Rec (Ice/Curling Rink)</t>
  </si>
  <si>
    <t>Ice/Curling Rink refers to buildings that include one or more ice sheets used for public or private, recreational or professional skating, curling, hockey, or other similar activities. Gross Floor Area should include all space within the building(s), including ice area, spectator areas, concession stands, retail areas, locker rooms, administrative/office areas, employee break rooms, mechanical rooms, and storage areas. Larger facilities primarily serving professional or collegiate functions and with significant spectator seating should review the definition for Indoor Arena to determine the best classification.</t>
  </si>
  <si>
    <t>Renewable &amp; HP Energies</t>
  </si>
  <si>
    <t>Rec (Movie Theatre)</t>
  </si>
  <si>
    <t>Movie theater refers to buildings used for public or private film screenings. Gross Floor Area should include all space within the building(s), including seating areas, lobbies, concession stands, bathrooms, administrative/office space, mechanical rooms, storage areas, elevator shafts, and stairwells.</t>
  </si>
  <si>
    <t>Rec (Museum)</t>
  </si>
  <si>
    <t>Museum refers to buildings that display collections to outside visitors for public viewing and enjoyment and for informational/educational purposes. Gross Floor Area should include all space within the building(s), including public collection display areas, meeting rooms, classrooms, gift shops, food service areas, administrative/office space, mechanical rooms, storage areas for collections, elevator shafts, and stairwells.</t>
  </si>
  <si>
    <t>Rec (Performing Arts)</t>
  </si>
  <si>
    <t>Performing Arts refers to buildings used for public or private artistic or musical performances. Gross Floor Area should include all space within the building(s), including seating, stage and backstage areas, food service areas, retail areas, rehearsal studios, administrative/office space, mechanical rooms, storage areas, elevator shafts, and stairwells.</t>
  </si>
  <si>
    <t>Rec (Race Track)</t>
  </si>
  <si>
    <t>Race Track refers to buildings used primarily to hold racing events such as vehicle races, track/field races, horse races, and/or dog-races. Gross Floor Area should include all spectator viewing areas, concourse space on which workers or guests can walk, concession areas, retail stores, restaurants, administrative/office areas, employee break rooms, mechanical rooms, storage areas, elevator shafts, and stairwells. The footprint of the race track itself should also be included in the gross floor area, along with the footprint of any staging areas.</t>
  </si>
  <si>
    <t>Rec (Roller Rink)</t>
  </si>
  <si>
    <t>Roller Rink refers to buildings used primarily for roller-skating, inline skating/rollerblading, or skateboarding. Gross Floor Area should include all space within the building(s), including the rink space, concession areas, locker rooms, retail areas, administrative/office areas, employee break rooms, mechanical rooms, and storage areas.</t>
  </si>
  <si>
    <t>Rec (Social/Mtg Hall)</t>
  </si>
  <si>
    <t>Social/Meeting hall refers to buildings primarily used for public or private gatherings. This may include community group meetings, seminars, workshops, or performances. Please note that there is another property use available, Convention Center, for large exhibition and conference facilities. Gross Floor Area should include all space within the building(s), including meeting rooms, auditoriums, food service areas, lobbies, administrative/office space, mechanical rooms, storage areas, elevator shafts, and stairwells.</t>
  </si>
  <si>
    <t>Rec (Stadium - closed)</t>
  </si>
  <si>
    <t>Stadium (Closed) refers to structures with a permanent or retractable roof which are used primarily for professional or collegiate sports and entertainment events. Examples of events held in closed stadiums include baseball and football games, and concerts. Closed Stadiums usually have capacities of 25,000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</si>
  <si>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(Stadium - open)</t>
  </si>
  <si>
    <t>Stadium (Open) refers to structures used primarily for professional or collegiate sports and entertainment events in which the playing field is not covered and is exposed to the outside. Examples of events held in open stadiums include baseball, football, and soccer games, and concerts. Open Stadiums usually have capacities of 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</si>
  <si>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(Swimming Pool)</t>
  </si>
  <si>
    <t>Swimming Pool refers to any heated swimming pools located either inside or outside. To enter a swimming pool, a specific pool size must be selected. In order to enter buildings associated with a Swimming Pool, the main property use must be entered (e.g., K-12 School, Hotel, Fitness Center/Health Club/Gym, etc).</t>
  </si>
  <si>
    <t>Rec (Zoo)</t>
  </si>
  <si>
    <t>Zoo refers to buildings used primarily to provide habitat to live animals and which may include public or private viewing and educational programs. Gross Floor Area should include all space within all fully enclosed buildings, including, habitats, visitor viewing areas, theaters, classrooms, food service areas, retail stores, veterinary offices, exhibit space, administrative/office space, mechanical rooms, storage areas, elevator shafts, and stairwells. Areas not in fully enclosed buildings, such as outdoor habitats, open-air theaters, walkways, and landscaped areas should not be included in the Gross Floor Area.</t>
  </si>
  <si>
    <t>Residential (Barracks)</t>
  </si>
  <si>
    <t>Barracks refers to residential buildings associated with military facilities or educational institutions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</si>
  <si>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Residential (Hall/Dorm)</t>
  </si>
  <si>
    <t>Residence Hall/Dormitory refers to buildings associated with educational institutions or military facilities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</si>
  <si>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 (Multifamily-Common Areas)</t>
  </si>
  <si>
    <t>Multifamily-Common Areas refers only to the common areas of residential buildings that contain more than two residential living units. These properties may be high rise buildings (4 or more stories), or mixed use buildings of 3 stories or less. Occupants of these buildings may include tenants, cooperators, and/or individual owners.   IMPORTANT:  Work done on the building's envelope is considered base building work and should use this checklist. For work done within residential suites, applicants are to use the Alterations to Residential Suites checklist.</t>
  </si>
  <si>
    <t>Residential (Senior Care)</t>
  </si>
  <si>
    <t>Senior Care Community refers to buildings that house and provide care and assistance for elderly residents. Gross Floor Area should include all space within the building(s) including individual rooms or units, wellness centers, exam rooms, community rooms, small shops or service areas for residents and visitors (e.g. hair salons, convenience stores), staff offices, lobbies, atriums, cafeterias, kitchens, storage areas, hallways, basements, stairways, corridors between buildings, and elevator shafts. The ENERGY STAR score for Senior Care community applies to nursing homes (skilled nursing facilities) and assisted living facilities. Independent senior living communities are not eligible. However, it is common for some Senior Care Communities to offer a mix of residential options including independent living, assisted living, and skilled nursing. More than 50% of the units in a community must be considered skilled nursing and/or assisted living in order to be eligible for an ENERGY STAR
score as a Senior Care Facility. One exception to this rule is for communities in which 50% or more of the units are independent living (IL) but the IL buildings are separately metered stand-alone buildings, a valid rating can be generated only by fully excluding the IL buildings from the rest of the campus. Facilities with more than 50% independent living units cannot earn an ENERGY STAR score and should benchmark using the Multifamily property type.</t>
  </si>
  <si>
    <t>Retail</t>
  </si>
  <si>
    <t>Retail Store refers to individual stores used to conduct the retail sale of non-food consumer goods such as clothing, books, toys, sporting goods, office supplies, hardware, and electronics. Buildings containing multiple stores should be classified as enclosed mall, lifestyle center, or strip mall. Gross Floor Area should include all space within the building(s), including sales areas, storage areas, offices staff break rooms, elevators, and stairwells. To receive an ENERGY STAR score, a Retail Store must be asingle store that is at least 5,000 square feet and has an exterior entrance to the public. The ENERGY STAR score applies to: Department Stores, Discount Stores, Supercenters, Warehouse Clubs, Drug Stores, Dollar Stores, Home Center/Hardware Stores, and Apparel/Specialty Stores (e.g. books, clothing, office products, toys, home goods, and electronics). Eligible store configurations include: free standing stores; stores located in open air or strip centers (a collection of attached stores with common areas that are not enclosed); and mall anchors. Retail configurations not eligible to receive an ENERGY STAR score include: enclosed malls; individual stores located within enclosed malls; lifestyle centers; strip malls; and individual stores that are part of a larger non- mall building (i.e. office or hotel). Convenience Stores, Automobile Dealerships, and Restaurants are not eligible to earn an ENERGY STAR score as Retail. Supermarkets are eligible for an ENERGY STAR score under the Supermarket property type. Note: In order to be eligible to earn ENERGY STAR certification, your building must be located in the US or its territories, or owned by the US government outside of the US.</t>
  </si>
  <si>
    <t>Retail (Auto Dealership)</t>
  </si>
  <si>
    <t>Automobile Dealership refers to buildings used for the sale of new or used cars and light trucks. Gross Floor Area should include all space within the building(s), including sales floors, offices, conference rooms, vehicle service centers, parts storage areas, waiting rooms, staff break rooms, hallways, and stairwells. Gross Floor Area should not include any exterior spaces such as vehicle parking areas.</t>
  </si>
  <si>
    <t>Retail (Conv w Gas Stn)</t>
  </si>
  <si>
    <t>Convenience Store with Gas Station refers to buildings that are co-located with gas stations and are used for the sale of a limited range of items such as groceries, toiletries, newspapers, soft drinks, tobacco products, and other everyday items. Convenience Store with Gas Station may include space for vehicle servicing and repair. Gross Floor Area should include all space within the building(s), including sales floors, offices, staff break rooms, storage areas, and vehicle repair areas. Energy use associated with outside areas such as vehicle parking and gas filling areas should be included with the total energy use for the building(s), but the square footage associated with these outdoor areas should not be included in the Gross Floor Area.</t>
  </si>
  <si>
    <t>Retail (Convenience St)</t>
  </si>
  <si>
    <t>Convenience Store without Gas Station refers to buildings used for the sale of a limited range of items such as groceries, toiletries, newspapers, soft drinks, tobacco products, and other everyday items, which are not co-located with a gas station. Gross Floor Area should include all space within the building(s), including sales floors, offices, staff break rooms, and storage areas. Conference facilities located within a Hotel should be included along with your Hotel property use details, rather than added as a separate Convention Center property use. Conference facilities primarily serving smaller meetings should be entered as Social/Meeting Hall.</t>
  </si>
  <si>
    <t>Retail (Lifestyle Ctr)</t>
  </si>
  <si>
    <t>Lifestyle Center refers to a mixed use commercial development that includes retail stores and leisure amenities, where individual retail stores typically contain an entrance accessible from the outside and are not connected by internal walkways. Lifestyle centers have an open air design, unlike traditional enclosed malls, and often include landscaped pedestrian areas, as well as streets and vehicle parking. Gross Floor Area should include all space within the building(s), including retail stores, offices, food courts, restaurants, residential areas, storage areas, staff break rooms, walkways, stairwells, and mechanical areas. Do not include any exterior spaces such as pedestrian walkways or vehicle parking areas.</t>
  </si>
  <si>
    <t>Retail (Mall - enclosed)</t>
  </si>
  <si>
    <t>Enclosed Mall refers to buildings that house multiple stores, often “anchored” by one or more department stores, and with interior walkways. Most stores will not have entrances accessible from outside, with the exception of the “anchor” stores. Gross Floor Area should include all space within the building(s), including retail stores, offices, food courts, restaurants, storage areas, staff break rooms, atriums, walkways, stairwells, and mechanical rooms.</t>
  </si>
  <si>
    <t>Retail (Repair: Car/Shoe)</t>
  </si>
  <si>
    <t>Repair Services refers to buildings in which some type of repair service is provided. Examples include vehicle service or repair shops, shoe repair, jewelry repair, locksmiths, etc. Gross Floor Area should include all space within the building(s), including sales floors, repair areas, workshops, offices, parts storage areas, waiting rooms, staff break rooms, hallways, and stairwells.</t>
  </si>
  <si>
    <t>Retail (Strip Mall)</t>
  </si>
  <si>
    <t>Strip mall refers to buildings comprising more than one retail store, restaurant, or other business, in an open-air configuration where each establishment has an exterior entrance to the public and there are no internal walkways. Gross Floor Area should include all space within the building(s), including retail stores, offices, restaurants, storage areas, staff break rooms, and stairwells. Do not include any exterior spaces such as vehicle parking areas. Note that individual stores within strip malls may be eligible to receive an ENERGY STAR score if they are over 5,000 square feet in size and have an exterior entrance to the public.</t>
  </si>
  <si>
    <t>Retail (Supermkt/Groc)</t>
  </si>
  <si>
    <t>Supermarket/Grocery Store refers to buildings used for the retail sale of primarily food and beverage products, and which may include small amounts of preparation and sale of ready-to-eat food. Buildings where the primary business is the on-site preparation and sale of ready-to-eat food should use one of the Restaurant property types. Gross Floor Area should include all space within the building(s), including the sales floor, offices, storage areas, kitchens, staff break rooms, and stairwells. Gross Floor Area should include all space within the building, including court/rink space, all concourse space on which workers or guests can walk, concession areas, retail stores, restaurants, administrative/office areas, employee break rooms, kitchens, mechanical rooms, storage areas, elevator shafts, and stairwells.</t>
  </si>
  <si>
    <t>Retail (Wholesale Club)</t>
  </si>
  <si>
    <t>Wholesale Club/Supercenter refers to buildings used to conduct the retail sale of a wide variety of merchandise, typically in bulk quantities. Merchandise may include food, clothing, office supplies, furniture, electronics, books, sporting goods, toys, and hardware. Gross Floor Area should include all space within the building(s), including the sales floor, offices, storage areas, kitchens, staff break rooms, elevators, and stairwells.</t>
  </si>
  <si>
    <t>Self Storage Facility</t>
  </si>
  <si>
    <t>Self-Storage Facility refers to buildings that are used for private storage. Typically, a single Self Storage Facility will contain a variety of individual units that are rented out for the purpose of storing personal belongings. Gross Floor Area should include all space within the building(s), including individual storage units, administrative offices, security and maintenance areas, mechanical rooms, hallways, stairways, and elevator shafts. This should not include exterior/outdoor loading bays or docks.</t>
  </si>
  <si>
    <t>Trans Terminal/Station</t>
  </si>
  <si>
    <t>Transportation Terminal/Station applies to buildings used primarily for accessing public or private transportation. This includes train stations, bus stations, airports, and seaports. These terminals include areas for ticket purchases, and embarkation/disembarkation, and may also include public waiting areas with restaurants and other concessions. Gross Floor Area should include all space within the building(s), including boarding areas, waiting areas, administrative space, kitchens used by staff, lobbies, restaurants, cafeterias, stairways, atria, elevator shafts, and storage areas. This should not includeany exterior spaces associated with the terminals, such as drop-off areas, outdoor platforms, or outdoor loading docks/bays.</t>
  </si>
  <si>
    <t>Warehouse (Non-Refrig)</t>
  </si>
  <si>
    <t>Non-Refrigerated Warehouse refers to unrefrigerated buildings that are used to store goods, manufactured products, merchandise or raw materials. Gross Floor Area should include all space within the building(s), including the main storage rooms, administrative office offices, lobbies, stairways, restrooms, equipment storage areas, and elevator shafts. This should not
include exterior/outdoor loading bays or docks.</t>
  </si>
  <si>
    <t>Warehouse (Refrig)</t>
  </si>
  <si>
    <t>Refrigerated Warehouse refers to refrigerated buildings that are used to store perishable goods or merchandise under refrigeration at temperatures below 50 degrees Fahrenheit. Gross Floor Area should include all space within the building(s), which includes temperature-controlled areas, administrative offices, lobbies, stairways, restrooms, equipment storage areas, and elevator shafts. This should not include exterior/outdoor loading bays or docks.</t>
  </si>
  <si>
    <t>Worship Facility</t>
  </si>
  <si>
    <t>Worship Facility refers to buildings that are used as places of worship. This includes churches,
temples, mosques, synagogues, meetinghouses, or any other buildings that primarily function as a place of religious worship. Gross Floor Area should include all areas inside the building that includes the primary worship area, including food preparation, community rooms, classrooms, and supporting areas such as restrooms, storage areas, hallways, and elevator shafts. The ENERGY STAR score for Worship Facilities applies to buildings that function as the primary place of worship and not to other buildings that may be associated with a religious organization, such as living quarters, schools, or buildings used primarily for other community activities. To receive an ENERGY STAR score, a Worship facility must have at least 25 seats, but cannot have more than 4,000.</t>
  </si>
  <si>
    <t>Part 11 - Energy Upgrade Compliance Checklist</t>
  </si>
  <si>
    <t>Exemptions:</t>
  </si>
  <si>
    <t>Temporary Building/Use (&lt; 1 year)</t>
  </si>
  <si>
    <t>Base Building - built to NECB2011 or better</t>
  </si>
  <si>
    <t>Base Building - built to 90.1-2007 or better</t>
  </si>
  <si>
    <t>Project - Interior Demolition (unoccupiable)</t>
  </si>
  <si>
    <t>Project - Subdividing Commercial Space</t>
  </si>
  <si>
    <t>Project - Repair (Fire, Flood, Leak)</t>
  </si>
  <si>
    <t>Project - Minor Alterations</t>
  </si>
  <si>
    <t>Permit Types:</t>
  </si>
  <si>
    <t>Rehabilitation - Voluntary Upgrade (N/A)</t>
  </si>
  <si>
    <t>Rehabilitation - Repair (E1)</t>
  </si>
  <si>
    <t>Rehabilitation - Small Suite (E2)</t>
  </si>
  <si>
    <t>Rehabilitation - Minor Renovation (E2)</t>
  </si>
  <si>
    <t>Rehabilitation - Major Renovation (E4)</t>
  </si>
  <si>
    <t>Rehabilitation - Reconstruction (E6)</t>
  </si>
  <si>
    <t>Change of Major Occup - Cumulative 5 yr Limit Exceeded (E3)</t>
  </si>
  <si>
    <t>Change of Major Occup - Small Suite (E1)</t>
  </si>
  <si>
    <t>Change of Major Occup - Hazard Index Not Increased (E3)</t>
  </si>
  <si>
    <t>Change of Major Occup - Hazard Index Increased (E4)</t>
  </si>
  <si>
    <t>Addition - Minor Horizontal (E2)</t>
  </si>
  <si>
    <t>Addition - Major Horizontal (E3)</t>
  </si>
  <si>
    <t>Addition - Minor Vertical (E2)</t>
  </si>
  <si>
    <t>Addition - Major Vertical (E5)</t>
  </si>
  <si>
    <t>Relocation (E4)</t>
  </si>
  <si>
    <t>Path Options:</t>
  </si>
  <si>
    <t>Exempt (see Exemption)</t>
  </si>
  <si>
    <t>Voluntary Upgrade - No Additional Upgrades Required</t>
  </si>
  <si>
    <t>E1 - Retrofit Path:  1 @ E1</t>
  </si>
  <si>
    <t>E2 - Retrofit Path:  BOMA BESt (Path 1) - No Additional Upgrades Req'd</t>
  </si>
  <si>
    <t>E2 - Retrofit Path:  1 @ E2</t>
  </si>
  <si>
    <t>E3 - Retrofit Path:  BOMA BESt (Path 2) - No Additional Upgrades Req'd</t>
  </si>
  <si>
    <t>E3 - Retrofit Path:  1 @ E3</t>
  </si>
  <si>
    <t>E4 - Retrofit Path:  BOMA BESt (Path 2) - No Additional Upgrades Req'd</t>
  </si>
  <si>
    <t>E4 - Retrofit Path:  1 @ E4</t>
  </si>
  <si>
    <t>E5 - Retrofit Path:  BOMA BESt (Path 2) - No Additional Upgrades Req'd</t>
  </si>
  <si>
    <t>E5 - Retrofit Path:  1 @ E6</t>
  </si>
  <si>
    <t>E6 - Retrofit Path:  1 @ E7 (comply with Part 10)</t>
  </si>
  <si>
    <t>Upgrade Options:</t>
  </si>
  <si>
    <t>N/A  (Exemption)</t>
  </si>
  <si>
    <t>N/A  (Voluntary Upgrade)</t>
  </si>
  <si>
    <t>N/A  (BOMA BESt (Path 1))</t>
  </si>
  <si>
    <t>N/A  (BOMA BESt (Path 2))</t>
  </si>
  <si>
    <t>E1 - BEnv - Reduce air leakage of all Glazing &amp; Doors (per 5.4.3.2 of ASHRAE 90.1-2016)</t>
  </si>
  <si>
    <t>E1 - BEnv - Upgrade all Opaque Doors performance (per 5.5.3.6 of ASHRAE 90.1-2016)</t>
  </si>
  <si>
    <t>E1 - HVAC - Upgrade Dead Band settings (per 6.4.3.1.2 of ASHRAE 90.1-2016)</t>
  </si>
  <si>
    <t>E1 - HVAC - Upgrade Setpoint Overlap Restrictions (per 6.4.3.2 of ASHRAE 90.1-2016)</t>
  </si>
  <si>
    <t>E1 - HVAC - Upgrade Off-Hour Controls (per 6.4.3.3 of ASHRAE 90.1-2016)</t>
  </si>
  <si>
    <t>E1 - HVAC - Upgrade Ventilation System Controls (per 6.4.3.4 of ASHRAE 90.1-2016)</t>
  </si>
  <si>
    <t>E1 - HVAC - Upgrade Heat Pump Auxiliary Heat Controls (per 6.4.3.5 of ASHRAE 90.1-2016)</t>
  </si>
  <si>
    <t>E1 - HVAC - Upgrade Freeze Protection and Snow/Ice Melting Systems (per 6.4.3.7 of ASHRAE 90.1-2016)</t>
  </si>
  <si>
    <t>E1 - HVAC - Upgrade Ventilation Controls For High-Occupancy Areas (per 6.4.3.8 of ASHRAE 90.1-2016)</t>
  </si>
  <si>
    <t>E1 - HVAC - Upgrade DDC Controls (per 6.4.3.10 of ASHRAE 90.1-2016)</t>
  </si>
  <si>
    <t>E1 - HVAC - Inspect and remediate HVAC Insulation (per 6.4.4.1 of ASHRAE 90.1-2016)</t>
  </si>
  <si>
    <t>E1 - HVAC - Inspect and remediate Duct and Plenum Leakage (per 6.4.4.2 of ASHRAE 90.1-2016)</t>
  </si>
  <si>
    <t>E1 - HVAC - Upgrade Heat and Cool Limitation (per 6.5.2.1 of ASHRAE 90.1-2016)</t>
  </si>
  <si>
    <t>E1 - SWH - Upgrade all SWH Piping Insulation (per 7.4.3 of ASHRAE 90.1-2016)</t>
  </si>
  <si>
    <t>E1 - Lighting - Upgrade internal Exit Signs to not exceed 5W per face</t>
  </si>
  <si>
    <t>E1 - Lighting - Functional Testing (per 9.4.3 of ASHRAE 90.1-2016)</t>
  </si>
  <si>
    <t>E2 - BEnv - Reduce air leakage of all Loading Dock Doors (per 5.4.3.3 of ASHRAE 90.1-2016)</t>
  </si>
  <si>
    <t>E2 - BEnv - Upgrade all Floor Insulation (per 5.5.3.4 of ASHRAE 90.1-2016)</t>
  </si>
  <si>
    <t>E2 - BEnv - Reduce total Skylight Fenest'n/Glazing Area to 3% of gross roof area (per 5.5.4.2.2 of ASHRAE 90.1-2016)</t>
  </si>
  <si>
    <t>E2 - HVAC - Upgrade Chilled Water Plant Monitoring (per 6.4.3.11 of ASHRAE 90.1-2016)</t>
  </si>
  <si>
    <t>E2 - HVAC - Upgrade Economizer Fault Detection and Diagnostics (per 6.4.3.12 of ASHRAE 90.1-2016)</t>
  </si>
  <si>
    <t>E2 - HVAC - Clean and Balance all Air Systems (per 6.7.2.3.2 of ASHRAE 90.1-2016)</t>
  </si>
  <si>
    <t>E2 - HVAC - Balance all Hydronic Systems (per 6.7.2.3.3 of ASHRAE 90.1-2016)</t>
  </si>
  <si>
    <t>E2 - HVAC - Remove Wood-Burning Fireplace unit</t>
  </si>
  <si>
    <t>E2 - HVAC - Replace gas fireplace pilot light with electronic ignition unit with energy rating over 50</t>
  </si>
  <si>
    <t>E2 - HVAC - Install makeup air supply per code to balance exhaust fan(s) over 300 CFM</t>
  </si>
  <si>
    <t>E2 - SWH - Upgrade SWH system Temperature Controls (per 7.4.4.1 of ASHRAE 90.1-2016)</t>
  </si>
  <si>
    <t>E2 - SWH - Upgrade SWH system Temperature Maintenance Controls (per 7.4.4.2 of ASHRAE 90.1-2016)</t>
  </si>
  <si>
    <t>E2 - SWH - Upgrade SWH system Outlet Temperature Controls (per 7.4.4.3 of ASHRAE 90.1-2016)</t>
  </si>
  <si>
    <t>E2 - SWH - Upgrade SWH system Circulating Pump Controls (per 7.4.4.4 of ASHRAE 90.1-2016)</t>
  </si>
  <si>
    <t>E2 - SWH - Upgrade Pool systems (per 7.4.5 of ASHRAE 90.1-2016)</t>
  </si>
  <si>
    <t>E2 - SWH - Upgrade pipe risers to incorporate Heat Traps (per 7.4.6 of ASHRAE 90.1-2016)</t>
  </si>
  <si>
    <t>E2 - Lighting - Upgrade to Local Control (per 9.4.1.1.(a) of ASHRAE 90.1-2016)</t>
  </si>
  <si>
    <t>E2 - Lighting - Upgrade to Restricted to Manual ON (per 9.4.1.1.(b) of ASHRAE 90.1-2016)</t>
  </si>
  <si>
    <t>E2 - Lighting - Upgrade to Restricted to Partial Automatic ON (per 9.4.1.1.(c) of ASHRAE 90.1-2016)</t>
  </si>
  <si>
    <t>E2 - Lighting - Upgrade to Bilevel Lighting Control (per 9.4.1.1.(d) of ASHRAE 90.1-2016)</t>
  </si>
  <si>
    <t>E2 - Lighting - Upgrade all Automatic Daylighting Responsive Controls for Sidelighting (per 9.4.1.1.(e) of ASHRAE 90.1-2016)</t>
  </si>
  <si>
    <t>E2 - Lighting - Upgrade all Automatic Daylighting Controls for Toplighting (per 9.4.1.1.(f) of ASHRAE 90.1-2016)</t>
  </si>
  <si>
    <t>E2 - Lighting - Upgrade to incorporate Automatic Partial OFF (per 9.4.1.1.(g) of ASHRAE 90.1-2016)</t>
  </si>
  <si>
    <t>E2 - Lighting - Upgrade to incorporate Automatic Full OFF (per 9.4.1.1.(h) of ASHRAE 90.1-2016)</t>
  </si>
  <si>
    <t>E2 - Lighting - Upgrade to incorporate Scheduled Shutoff (per 9.4.1.1.(i) of ASHRAE 90.1-2016)</t>
  </si>
  <si>
    <t>E2 - Lighting - Upgrade to control Parking Garage Lighting (per 9.4.1.3 of ASHRAE 90.1-2016)</t>
  </si>
  <si>
    <t>E2 - Lighting - Upgrade to incorporate Additional Controls for Special Applications (per 9.4.1.3 of ASHRAE 90.1-2016)</t>
  </si>
  <si>
    <t>E2 - Lighting - Exterior Lighting Control (per 9.4.1.4 of ASHRAE 90.1-2016)</t>
  </si>
  <si>
    <t>E2 - Lighting - Reduce total Skylight Fenest'n/Glazing Area to 3% of gross roof area (per 5.5.4.2.2 of ASHRAE 90.1-2016)</t>
  </si>
  <si>
    <t>E2 - Exterior Patio - Remove exterior space heating system</t>
  </si>
  <si>
    <t>E2 - Exterior Patio - Upgrade energy intensity (per 10.2.2.22.(3)) and system controls per 10.2.2.22.(4)</t>
  </si>
  <si>
    <t>E3 - BEnv - Provide a comprehensive Building Envelope Assessment Report (Signed and Sealed)</t>
  </si>
  <si>
    <t>E3 - BEnv - Reduce air leakage of all Fenestration &amp; Doors (per 5.4.3.2 of ASHRAE 90.1-2016)</t>
  </si>
  <si>
    <t>E3 - BEnv - Upgrade all Below-Grade Wall Insulation (per 5.5.3.3 of ASHRAE 90.1-2016)</t>
  </si>
  <si>
    <t>E3 - BEnv - Inspect and remediate all ceiling/attic space services (ducts, plumbing, insulation, penetrations, drains, etc)</t>
  </si>
  <si>
    <t>E3 - BEnv - Inspect and remediate all floor/crawl space services (ducts, plumbing, insulation, penetrations, drains etc)</t>
  </si>
  <si>
    <t>E3 - HVAC - Provide a comprehensive HVAC System Assessment Report (Signed and Sealed)</t>
  </si>
  <si>
    <t>E3 - HVAC - Upgrade all Ducts, Plenums, and Insulation (per 6.4.4 of ASHRAE 90.1-2016)</t>
  </si>
  <si>
    <t>E3 - HVAC - Incorporate Exhaust Air Recovery systems (per 6.5.6.1 of ASHRAE 90.1-2016)</t>
  </si>
  <si>
    <t>E3 - HVAC - Incorporate a Service Water Heating Recovery system (per 6.5.6.2 of ASHRAE 90.1-2016)</t>
  </si>
  <si>
    <t>E3 - HVAC - Upgrade all Kitchen Exhaust and Replacement Air systems (per 6.5.7.2 of ASHRAE 90.1-2016)</t>
  </si>
  <si>
    <t>E3 - HVAC - Upgrade all Laboratory Exhaust and Replacement Air systems (per 6.5.7.3 of ASHRAE 90.1-2016)</t>
  </si>
  <si>
    <t>E3 - HVAC - Balance all systems (per 6.7.2.3 of ASHRAE 90.1-2016)</t>
  </si>
  <si>
    <t>E3 - SWH - Provide a comprehensive Service Water Heating System Assessment Report (Signed and Sealed)</t>
  </si>
  <si>
    <t>E3 - SWH - Upgrade SWH system Controls (per 7.4.4 of ASHRAE 90.1-2016)</t>
  </si>
  <si>
    <t>E3 - Lighting - Provide a comprehensive Lighting System Assessment Report (Signed and Sealed)</t>
  </si>
  <si>
    <t>E3 - Lighting - Upgrade total Exterior Lighting Power of the building (per 9.4.2 of ASHRAE 90.1-2016)</t>
  </si>
  <si>
    <t>E3 - Lighting - Meet the interior lighting power allowance by the Building Area Method, of the suite (per 9.5 of ASHRAE 90.1-2016)</t>
  </si>
  <si>
    <t>E3 - Lighting - Meet the interior lighting power allowance by the Space by Space Method, of the suite (per 9.6 of ASHRAE 90.1-2016)</t>
  </si>
  <si>
    <t>E3 - Exterior Patio - Remove exterior space heating system</t>
  </si>
  <si>
    <t>E3 - Ext Patio - Upgrade energy intensity, system and unit/zone controls (per 10.2.2.22.(3) &amp; (4)), and circulation fans (per 10.2.2.22.(5))</t>
  </si>
  <si>
    <t>E4 - BEnv - Reduce air leakage of entire Building Envelope (per 5.4.3 of ASHRAE 90.1-2016)</t>
  </si>
  <si>
    <t>E4 - BEnv - (For single retail/tenant spaces &lt; 500 sq.m.)  Perform an Air Leakage / Blower test and remediate.</t>
  </si>
  <si>
    <t>E4 - BEnv - Upgrade all Roof Insulation (per 5.5.3.1 of ASHRAE 90.1-2016)</t>
  </si>
  <si>
    <t>E4 - BEnv - Upgrade all Above-Grade Wall Insulation (per 5.5.3.2 of ASHRAE 90.1-2016)</t>
  </si>
  <si>
    <t>E4 - BEnv - (For single retail/tenant spaces &lt; 500 sq.m.) Replace storefront window(s) to meet current code.</t>
  </si>
  <si>
    <t>E4 - BEnv - Reduce total vertical Fenestration/Glazing Area to 40% of gross wall area (per 5.5.4.2.1 of ASHRAE 90.1-2016)</t>
  </si>
  <si>
    <t>E4 - BEnv - Upgrade all Fenestration/Glazing Performance (per 5.5.4.3 and 5.5.4.4 of ASHRAE 90.1-2016)</t>
  </si>
  <si>
    <t>E4 - BEnv - Inspect and remediate roof systems (membrane, parapets, scuppers, drains, gutters, downspouts etc)</t>
  </si>
  <si>
    <t>E4 - HVAC - Upgrade all Zone Thermostatic Controls (per 6.4.3.1 of ASHRAE 90.1-2016)</t>
  </si>
  <si>
    <t>E4 - HVAC - Upgrade HVAC to incorporate Economizers (per 6.5.1 of ASHRAE 90.1-2016)</t>
  </si>
  <si>
    <t>E4 - HVAC - Upgrade Heat Rejection Equipment (per 6.5.5 of ASHRAE 90.1-2016)</t>
  </si>
  <si>
    <t>E4 - HVAC - Upgrade to Air and Service Water Heating Heat Recovery systems (per 6.5.6 of ASHRAE 90.1-2016)</t>
  </si>
  <si>
    <t>E4 - HVAC - Upgrade entire Radiant Heating system (per 6.5.8 of ASHRAE 90.1-2016)</t>
  </si>
  <si>
    <t>E4 - HVAC - (Re-)Commission all systems (per 6.7.2.4 of ASHRAE 90.1-2016)</t>
  </si>
  <si>
    <t>E4 - SWH - Upgrade all SWH Equipment Efficiency (per 7.4.2 of ASHRAE 90.1-2016)</t>
  </si>
  <si>
    <t>E4 - Lighting - Upgrade all Lighting Controls (per 9.4.1.1 of ASHRAE 90.1-2016)</t>
  </si>
  <si>
    <t>E4 - Exterior Patio - Remove exterior space heating system</t>
  </si>
  <si>
    <t>E4 - Exterior Patio - Upgrade exterior space heating system (per 10.2.2.22.)</t>
  </si>
  <si>
    <t>E5 - BEnv - Upgrade insulation levels of entire Building Envelope (Opaque Areas) (per 5.5.3 of ASHRAE 90.1-2016)</t>
  </si>
  <si>
    <t>E5 - BEnv - Upgrade all Fenestration/Glazing (per 5.5.4 of ASHRAE 90.1-2016)</t>
  </si>
  <si>
    <t>E5 - HVAC - Upgrade all HVAC Controls, Insulation and Leakage (per 6.4 of ASHRAE 90.1-2016)</t>
  </si>
  <si>
    <t>E5 - SWH - Upgrade SWH system to meet the Mandatory Provisions (per 7.4 of ASHRAE 90.1-2016)</t>
  </si>
  <si>
    <t>E5 - Lighting - Upgrade Lighting system to meet the Mandatory Provisions (per 9.4 of ASHRAE 90.1-2016)</t>
  </si>
  <si>
    <t>E6 - BEnv - Upgrade all aspects of Building Envelope (per Section 5 of ASHRAE 90.1-2016)</t>
  </si>
  <si>
    <t>E6 - HVAC - Upgrade all aspects of HVAC (per Section 6 of ASHRAE 90.1-2016)</t>
  </si>
  <si>
    <t>E6 - SWH - Upgrade all aspects of SWH (per Section 7 of ASHRAE 90.1-2016)</t>
  </si>
  <si>
    <t>E6 - Lighting - Upgrade entire building in all aspects of Lighting (per Section 9 of ASHRAE 90.1-2016)</t>
  </si>
  <si>
    <t>Energy</t>
  </si>
  <si>
    <t>E7 - Energy - Upgrade existing building to meet ASHRAE 90.1-2016 (per VBBL, Div B, Part 10, Section 10.2.1.1 Design)</t>
  </si>
  <si>
    <t>ERA</t>
  </si>
  <si>
    <t>E5 - Perform an Energy Retrofit Assessment (ERA)</t>
  </si>
  <si>
    <t>PM</t>
  </si>
  <si>
    <t>E3 - (EP1, 2, 4 &amp; 5 only) Complete Portfolio Manager in accordance with City of Vancouver's terms and conditions</t>
  </si>
  <si>
    <t>Building Address</t>
  </si>
  <si>
    <t>Tenancy Address</t>
  </si>
  <si>
    <t>POSSE Street Names</t>
  </si>
  <si>
    <t>TIPs Eligible Buildings (2007+ VBBL)</t>
  </si>
  <si>
    <t>BOMA BESt Buildings</t>
  </si>
  <si>
    <r>
      <t xml:space="preserve">90.1-2007 (+) Buildings (includes </t>
    </r>
    <r>
      <rPr>
        <b/>
        <sz val="10"/>
        <color indexed="10"/>
        <rFont val="Arial"/>
        <family val="2"/>
      </rPr>
      <t>Rz projects</t>
    </r>
    <r>
      <rPr>
        <b/>
        <sz val="10"/>
        <rFont val="Arial"/>
        <family val="2"/>
      </rPr>
      <t>)</t>
    </r>
  </si>
  <si>
    <t>*1999 bldgs not deleted yet</t>
  </si>
  <si>
    <t>ABBOTT STREET</t>
  </si>
  <si>
    <t>303 ABBOTT STREET</t>
  </si>
  <si>
    <t>1001 Cambie Street</t>
  </si>
  <si>
    <t>1 W HASTINGS STREET</t>
  </si>
  <si>
    <t>90.1-2010</t>
  </si>
  <si>
    <t>ABERDEEN STREET</t>
  </si>
  <si>
    <t>315 ABBOTT STREET</t>
  </si>
  <si>
    <t>100-1090 Homer STREET</t>
  </si>
  <si>
    <t>1005 STATION STREET</t>
  </si>
  <si>
    <t>90.1-2001</t>
  </si>
  <si>
    <t>ADANAC STREET</t>
  </si>
  <si>
    <t>333 ABBOTT STREET</t>
  </si>
  <si>
    <t>1001-1085 Cambie Street</t>
  </si>
  <si>
    <t>1007 KEEFER STREET</t>
  </si>
  <si>
    <t>90.1-2007</t>
  </si>
  <si>
    <t>ADERA STREET</t>
  </si>
  <si>
    <t>351 ABBOTT STREET</t>
  </si>
  <si>
    <t>1021 W Hastings Street</t>
  </si>
  <si>
    <t>1009 HARWOOD STREET</t>
  </si>
  <si>
    <t>AEGEAN CRESCENT</t>
  </si>
  <si>
    <t>509 ABBOTT STREET</t>
  </si>
  <si>
    <t>1050 W Pender Street</t>
  </si>
  <si>
    <t>1009 LAURIER AVENUE</t>
  </si>
  <si>
    <t>AISNE STREET</t>
  </si>
  <si>
    <t>515 ABBOTT STREET</t>
  </si>
  <si>
    <t>1055 Dunsmuir Street</t>
  </si>
  <si>
    <t>101 E 2ND AVENUE</t>
  </si>
  <si>
    <t>R90.1-2010+22%</t>
  </si>
  <si>
    <t>ALAMEIN AVENUE</t>
  </si>
  <si>
    <t>519 ABBOTT STREET</t>
  </si>
  <si>
    <t>1055 W Hastings Street</t>
  </si>
  <si>
    <t>1010 E 7TH AVENUE</t>
  </si>
  <si>
    <t>ALBERNI STREET</t>
  </si>
  <si>
    <t>626 ABBOTT STREET</t>
  </si>
  <si>
    <t>1066 W Hastings Street</t>
  </si>
  <si>
    <t>1015 DENMAN STREET</t>
  </si>
  <si>
    <t>ALBERTA STREET</t>
  </si>
  <si>
    <t>628 ABBOTT STREET</t>
  </si>
  <si>
    <t>1075 W Georgia STREET</t>
  </si>
  <si>
    <t>1015 W 8TH AVENUE</t>
  </si>
  <si>
    <t>ALDER BAY COURT</t>
  </si>
  <si>
    <t>632 ABBOTT STREET</t>
  </si>
  <si>
    <t>1085 Cambie Street</t>
  </si>
  <si>
    <t>1018 E 24TH AVENUE</t>
  </si>
  <si>
    <t>ALDER BAY WALK</t>
  </si>
  <si>
    <t>1351 ADANAC STREET</t>
  </si>
  <si>
    <t>1090 Homer STREET</t>
  </si>
  <si>
    <t>1018 PARK DRIVE</t>
  </si>
  <si>
    <t>ALDER CROSSING</t>
  </si>
  <si>
    <t>1101 ALBERNI STREET</t>
  </si>
  <si>
    <t>1095 W Pender Street</t>
  </si>
  <si>
    <t>1018 W 11TH AVENUE</t>
  </si>
  <si>
    <t>ALDER STREET</t>
  </si>
  <si>
    <t>1108 ALBERNI STREET</t>
  </si>
  <si>
    <t>1100 Melville STREET</t>
  </si>
  <si>
    <t>1021 W HASTINGS STREET</t>
  </si>
  <si>
    <t>ALEXANDER STREET</t>
  </si>
  <si>
    <t>1113 ALBERNI STREET</t>
  </si>
  <si>
    <t>111 Dunsmuir Street</t>
  </si>
  <si>
    <t>1027 VICTORIA DRIVE</t>
  </si>
  <si>
    <t>ALEXANDRA STREET</t>
  </si>
  <si>
    <t>1118 ALBERNI STREET</t>
  </si>
  <si>
    <t>1138 Melville Street</t>
  </si>
  <si>
    <t>1036 E 21ST AVENUE</t>
  </si>
  <si>
    <t>ALGONQUIN MEWS</t>
  </si>
  <si>
    <t>1133 ALBERNI STREET</t>
  </si>
  <si>
    <t>1185 W Georgia Street</t>
  </si>
  <si>
    <t>1037 W KING EDWARD AVENUE</t>
  </si>
  <si>
    <t>ALICE STREET</t>
  </si>
  <si>
    <t>2030 ALMA STREET</t>
  </si>
  <si>
    <t>1188 W Georgia Street</t>
  </si>
  <si>
    <t>1040 W GEORGIA STREET</t>
  </si>
  <si>
    <t>ALMA STREET</t>
  </si>
  <si>
    <t>2040 ALMA STREET</t>
  </si>
  <si>
    <t>1249 Granville Street</t>
  </si>
  <si>
    <t>1045 ROBSON STREET</t>
  </si>
  <si>
    <t>ALRT GENERAL</t>
  </si>
  <si>
    <t>1301 ARBUTUS STREET</t>
  </si>
  <si>
    <t>1285 W Pender Street</t>
  </si>
  <si>
    <t>1045 W WATERFRONT ROAD</t>
  </si>
  <si>
    <t>ALVIN NAROD MEWS</t>
  </si>
  <si>
    <t>2020 ARBUTUS STREET</t>
  </si>
  <si>
    <t>133 Walter Hardwick Avenue</t>
  </si>
  <si>
    <t>1047 DAVIE STREET</t>
  </si>
  <si>
    <t>AMBERLY PLACE</t>
  </si>
  <si>
    <t>2620 ARBUTUS STREET</t>
  </si>
  <si>
    <t>1380 Burrard Street</t>
  </si>
  <si>
    <t>1062 W 16TH AVENUE</t>
  </si>
  <si>
    <t>ANCASTER CRESCENT</t>
  </si>
  <si>
    <t>2636 ARBUTUS STREET</t>
  </si>
  <si>
    <t>1489 W Broadway</t>
  </si>
  <si>
    <t>1069 ALBERNI STREET</t>
  </si>
  <si>
    <t>ANDERSON STREET</t>
  </si>
  <si>
    <t>2640 ARBUTUS STREET</t>
  </si>
  <si>
    <t>1489/1497 W Broadway</t>
  </si>
  <si>
    <t>1077 GREAT NORTHERN WAY</t>
  </si>
  <si>
    <t>R90.1-2010</t>
  </si>
  <si>
    <t>ANGLER'S PLACE</t>
  </si>
  <si>
    <t>2652 ARBUTUS STREET</t>
  </si>
  <si>
    <t>1497 W Broadway</t>
  </si>
  <si>
    <t>108 E 35TH AVENUE</t>
  </si>
  <si>
    <t>ANGUS DRIVE</t>
  </si>
  <si>
    <t>2688 ARBUTUS STREET</t>
  </si>
  <si>
    <t>1508 W Broadway</t>
  </si>
  <si>
    <t>1090 W PENDER STREET</t>
  </si>
  <si>
    <t>ANN STREET</t>
  </si>
  <si>
    <t>2696 ARBUTUS STREET</t>
  </si>
  <si>
    <t>1529 W Pender Street</t>
  </si>
  <si>
    <t>110 SWITCHMEN STREET</t>
  </si>
  <si>
    <t>ANTWERP LANE</t>
  </si>
  <si>
    <t>2817 ARBUTUS STREET</t>
  </si>
  <si>
    <t>1529-1555 W Pender Street</t>
  </si>
  <si>
    <t>1101 W 7TH AVENUE</t>
  </si>
  <si>
    <t>ANZIO DRIVE</t>
  </si>
  <si>
    <t>2827 ARBUTUS STREET</t>
  </si>
  <si>
    <t>155 Walter Hardwick Avenue</t>
  </si>
  <si>
    <t>1105 SEYMOUR STREET</t>
  </si>
  <si>
    <t>APPLEDALE PLACE</t>
  </si>
  <si>
    <t>2837 ARBUTUS STREET</t>
  </si>
  <si>
    <t>155-189 Walter Hardwick Avenue</t>
  </si>
  <si>
    <t>1107 SEYMOUR STREET</t>
  </si>
  <si>
    <t>AQUA DRIVE</t>
  </si>
  <si>
    <t>3008 ARBUTUS STREET</t>
  </si>
  <si>
    <t>1555 W Pender Street</t>
  </si>
  <si>
    <t>1107 W 7TH AVENUE</t>
  </si>
  <si>
    <t>AQUARIUS MEWS</t>
  </si>
  <si>
    <t>3018 ARBUTUS STREET</t>
  </si>
  <si>
    <t>1681 A Manitoba Street</t>
  </si>
  <si>
    <t>1108 PENDRELL STREET</t>
  </si>
  <si>
    <t>AQUITANIA PLACE</t>
  </si>
  <si>
    <t>3038 ARBUTUS STREET</t>
  </si>
  <si>
    <t>1681 A&amp; B Manitoba Street</t>
  </si>
  <si>
    <t>111 E 2ND AVENUE</t>
  </si>
  <si>
    <t>ARBOR AVENUE</t>
  </si>
  <si>
    <t>3185 ARBUTUS STREET</t>
  </si>
  <si>
    <t>1681 B Manitoba Street</t>
  </si>
  <si>
    <t>1111 RICHARDS STREET</t>
  </si>
  <si>
    <t>ARBUTUS DIVERSION</t>
  </si>
  <si>
    <t>8675 BARNARD STREET</t>
  </si>
  <si>
    <t>1681 Manitoba Street</t>
  </si>
  <si>
    <t>1111 SEYMOUR STREET</t>
  </si>
  <si>
    <t>ARBUTUS STREET</t>
  </si>
  <si>
    <t>1790 BEACH AVENUE</t>
  </si>
  <si>
    <t>1755 W 14th Avenue</t>
  </si>
  <si>
    <t>1112 W 15TH AVENUE</t>
  </si>
  <si>
    <t>ARCHIMEDES STREET</t>
  </si>
  <si>
    <t>529 BEATTY STREET</t>
  </si>
  <si>
    <t>1818 Cornwall Street</t>
  </si>
  <si>
    <t>1115 SEYMOUR STREET</t>
  </si>
  <si>
    <t>ARGYLE DRIVE</t>
  </si>
  <si>
    <t>858 BEATTY STREET</t>
  </si>
  <si>
    <t>189 Walter Hardwick Avenue</t>
  </si>
  <si>
    <t>1116 E 16TH AVENUE</t>
  </si>
  <si>
    <t>ARGYLE STREET</t>
  </si>
  <si>
    <t>910 BEATTY STREET</t>
  </si>
  <si>
    <t>200 Burrard Street</t>
  </si>
  <si>
    <t>1121 SEYMOUR STREET</t>
  </si>
  <si>
    <t>ARLINGTON STREET</t>
  </si>
  <si>
    <t>920 BEATTY STREET</t>
  </si>
  <si>
    <t>200 Granville Street</t>
  </si>
  <si>
    <t>1130 E Broadway</t>
  </si>
  <si>
    <t>ASCOT PLACE</t>
  </si>
  <si>
    <t>1451 BEGG STREET</t>
  </si>
  <si>
    <t>2025 W Broadway</t>
  </si>
  <si>
    <t>1133 HORNBY STREET</t>
  </si>
  <si>
    <t>ASH CRESCENT</t>
  </si>
  <si>
    <t>2820 BENTALL STREET</t>
  </si>
  <si>
    <t>2225 W 41st Avenue</t>
  </si>
  <si>
    <t>1133 MELVILLE STREET</t>
  </si>
  <si>
    <t>ASH STREET</t>
  </si>
  <si>
    <t>2830 BENTALL STREET</t>
  </si>
  <si>
    <t>2475 W Broadway</t>
  </si>
  <si>
    <t>1134 BURRARD STREET</t>
  </si>
  <si>
    <t>ASHBURN STREET</t>
  </si>
  <si>
    <t>2840 BENTALL STREET</t>
  </si>
  <si>
    <t>2475-2485 W Broadway</t>
  </si>
  <si>
    <t>1151 W GEORGIA STREET</t>
  </si>
  <si>
    <t>ASPEN AVENUE</t>
  </si>
  <si>
    <t>2860 BENTALL STREET</t>
  </si>
  <si>
    <t>2485 W Broadway</t>
  </si>
  <si>
    <t>1155 THURLOW STREET</t>
  </si>
  <si>
    <t>ATHLETES WAY</t>
  </si>
  <si>
    <t>2880 BENTALL STREET</t>
  </si>
  <si>
    <t>250 Howe Street</t>
  </si>
  <si>
    <t>1157 E 14TH AVENUE</t>
  </si>
  <si>
    <t>ATHLONE STREET</t>
  </si>
  <si>
    <t>1209 BIDWELL STREET</t>
  </si>
  <si>
    <t>2611 Nootka Street</t>
  </si>
  <si>
    <t>1161 PARKER STREET</t>
  </si>
  <si>
    <t>ATLANTIC STREET</t>
  </si>
  <si>
    <t>2870 BRADFIELD COURT</t>
  </si>
  <si>
    <t>2633 Nootka Street</t>
  </si>
  <si>
    <t>1166 W 14TH AVENUE</t>
  </si>
  <si>
    <t>ATLAS LANE</t>
  </si>
  <si>
    <t>2876 BRADFIELD COURT</t>
  </si>
  <si>
    <t>2910 Virtual Way</t>
  </si>
  <si>
    <t>1168 PENDRELL STREET</t>
  </si>
  <si>
    <t>ATLIN STREET</t>
  </si>
  <si>
    <t>595 BROUGHTON STREET</t>
  </si>
  <si>
    <t>2920 Virtual Way</t>
  </si>
  <si>
    <t>1171 JERVIS STREET</t>
  </si>
  <si>
    <t>AUBREY PLACE</t>
  </si>
  <si>
    <t>602 BROUGHTON STREET</t>
  </si>
  <si>
    <t>2925 Virtual Way</t>
  </si>
  <si>
    <t>1180 COMOX STREET</t>
  </si>
  <si>
    <t>AUSTREY AVENUE</t>
  </si>
  <si>
    <t>401 BURRARD STREET</t>
  </si>
  <si>
    <t>2930 Virtual Way</t>
  </si>
  <si>
    <t>1181 E 19TH AVENUE</t>
  </si>
  <si>
    <t>AVERY AVENUE</t>
  </si>
  <si>
    <t>550 BURRARD STREET</t>
  </si>
  <si>
    <t>2940 Virtual Way</t>
  </si>
  <si>
    <t>1188 BIDWELL STREET</t>
  </si>
  <si>
    <t>AVISON WAY</t>
  </si>
  <si>
    <t>930 BURRARD STREET</t>
  </si>
  <si>
    <t>2940 Virtual Way &amp; 2945 Hebb</t>
  </si>
  <si>
    <t>1205 HOWE STREET</t>
  </si>
  <si>
    <t>AVONDALE AVENUE</t>
  </si>
  <si>
    <t>1136 BURRARD STREET</t>
  </si>
  <si>
    <t>2945 Hebb Avenue</t>
  </si>
  <si>
    <t>122 W 8TH AVENUE</t>
  </si>
  <si>
    <t>BAILLIE STREET</t>
  </si>
  <si>
    <t>1138 BURRARD STREET</t>
  </si>
  <si>
    <t>2955 Hebb Avenue</t>
  </si>
  <si>
    <t>1221 BIDWELL STREET</t>
  </si>
  <si>
    <t>BALACLAVA STREET</t>
  </si>
  <si>
    <t>1305 BURRARD STREET</t>
  </si>
  <si>
    <t>2955 Virtual Way</t>
  </si>
  <si>
    <t>1223 E PENDER STREET</t>
  </si>
  <si>
    <t>BALDWIN STREET</t>
  </si>
  <si>
    <t>1705 BURRARD STREET</t>
  </si>
  <si>
    <t>2980 Virtual Way</t>
  </si>
  <si>
    <t>123 W 16TH AVENUE</t>
  </si>
  <si>
    <t>BALFOUR AVENUE</t>
  </si>
  <si>
    <t>1735 BURRARD STREET</t>
  </si>
  <si>
    <t>2980 Virtual Way / 2611 &amp; 2633 Nootka Street / 2955 Hebb Avenue</t>
  </si>
  <si>
    <t>1233 HOWE STREET</t>
  </si>
  <si>
    <t>BALKAN STREET</t>
  </si>
  <si>
    <t>1860 BURRARD STREET</t>
  </si>
  <si>
    <t>2985 Virtual Way</t>
  </si>
  <si>
    <t>1233 W 75TH AVENUE</t>
  </si>
  <si>
    <t>BALMORAL STREET</t>
  </si>
  <si>
    <t>1913 BURRARD STREET</t>
  </si>
  <si>
    <t>300 W Georgia Street</t>
  </si>
  <si>
    <t>124 W 13TH AVENUE</t>
  </si>
  <si>
    <t>BALSAM PLACE</t>
  </si>
  <si>
    <t>2288 BURRARD STREET</t>
  </si>
  <si>
    <t>3029 E Broadway</t>
  </si>
  <si>
    <t>1253 W 75TH AVENUE</t>
  </si>
  <si>
    <t>BALSAM STREET</t>
  </si>
  <si>
    <t>305 BUTE STREET</t>
  </si>
  <si>
    <t>3200 E 54th Avenue</t>
  </si>
  <si>
    <t>1255 E 10TH AVENUE</t>
  </si>
  <si>
    <t>BARCLAY STREET</t>
  </si>
  <si>
    <t>505 BUTE STREET</t>
  </si>
  <si>
    <t>3283 E Broadway</t>
  </si>
  <si>
    <t>1258 W BROADWAY</t>
  </si>
  <si>
    <t>BARNARD STREET</t>
  </si>
  <si>
    <t>550 BUTE STREET</t>
  </si>
  <si>
    <t>333 Seymour Street</t>
  </si>
  <si>
    <t>1270 W 75TH AVENUE</t>
  </si>
  <si>
    <t>BATTISON STREET</t>
  </si>
  <si>
    <t>555 BUTE STREET</t>
  </si>
  <si>
    <t>355 Burrard Street</t>
  </si>
  <si>
    <t>1283 HOWE STREET</t>
  </si>
  <si>
    <t>BAUER STREET</t>
  </si>
  <si>
    <t>560 BUTE STREET</t>
  </si>
  <si>
    <t>3550 W Broadway</t>
  </si>
  <si>
    <t>1289 HORNBY STREET</t>
  </si>
  <si>
    <t>BAYSHORE DRIVE</t>
  </si>
  <si>
    <t>570 BUTE STREET</t>
  </si>
  <si>
    <t>3625 Lougheed Highway</t>
  </si>
  <si>
    <t>1289 W 76TH AVENUE</t>
  </si>
  <si>
    <t>BAYSWATER STREET</t>
  </si>
  <si>
    <t>577 BUTE STREET</t>
  </si>
  <si>
    <t>401 Burrard Street</t>
  </si>
  <si>
    <t>1290 E 11TH AVENUE</t>
  </si>
  <si>
    <t>BEACH AVENUE</t>
  </si>
  <si>
    <t>580 BUTE STREET</t>
  </si>
  <si>
    <t>409 Granville Street</t>
  </si>
  <si>
    <t>1301 JOHNSTON STREET</t>
  </si>
  <si>
    <t>BEACH CRESCENT</t>
  </si>
  <si>
    <t>762 CAMBIE STREET</t>
  </si>
  <si>
    <t>4750 Arbutus Street</t>
  </si>
  <si>
    <t>1302 SEYMOUR STREET</t>
  </si>
  <si>
    <t>BEADNELL COURT</t>
  </si>
  <si>
    <t>780 CAMBIE STREET</t>
  </si>
  <si>
    <t>50 W 2nd Avenue</t>
  </si>
  <si>
    <t>1308 HORNBY STREET</t>
  </si>
  <si>
    <t>BEAGLE COURT</t>
  </si>
  <si>
    <t>782 CAMBIE STREET</t>
  </si>
  <si>
    <t>505 Burrard Street</t>
  </si>
  <si>
    <t>1310 RICHARDS STREET</t>
  </si>
  <si>
    <t>BEAMISH COURT</t>
  </si>
  <si>
    <t>2160 CAMBIE STREET</t>
  </si>
  <si>
    <t>510 Burrard Street</t>
  </si>
  <si>
    <t>1322 E 23RD AVENUE</t>
  </si>
  <si>
    <t>BEATRICE STREET</t>
  </si>
  <si>
    <t>2170 CAMBIE STREET</t>
  </si>
  <si>
    <t>550 Burrard Street</t>
  </si>
  <si>
    <t>1325 ROLSTON STREET</t>
  </si>
  <si>
    <t>BEATTY STREET</t>
  </si>
  <si>
    <t>2180 CAMBIE STREET</t>
  </si>
  <si>
    <t>555 Burrard Street</t>
  </si>
  <si>
    <t>1328 E 23RD AVENUE</t>
  </si>
  <si>
    <t>BEATTY WALK</t>
  </si>
  <si>
    <t>2220 CAMBIE STREET</t>
  </si>
  <si>
    <t>555 W Hastings Street</t>
  </si>
  <si>
    <t>133 E 8TH AVENUE</t>
  </si>
  <si>
    <t>BEECHWOOD STREET</t>
  </si>
  <si>
    <t>2290 CAMBIE STREET</t>
  </si>
  <si>
    <t>580 Hornby Street</t>
  </si>
  <si>
    <t>1335 HOWE STREET</t>
  </si>
  <si>
    <t>BEGG STREET</t>
  </si>
  <si>
    <t>2308 CAMBIE STREET</t>
  </si>
  <si>
    <t>595 Burrard Street</t>
  </si>
  <si>
    <t>1344 KINGSWAY</t>
  </si>
  <si>
    <t>BELLA-VISTA STREET</t>
  </si>
  <si>
    <t>2328 CAMBIE STREET</t>
  </si>
  <si>
    <t>595 Howe Street</t>
  </si>
  <si>
    <t>1350 KINGSWAY</t>
  </si>
  <si>
    <t>BELLEVUE DRIVE</t>
  </si>
  <si>
    <t>2338 CAMBIE STREET</t>
  </si>
  <si>
    <t>601 W Cordova Street</t>
  </si>
  <si>
    <t>BELMONT AVENUE</t>
  </si>
  <si>
    <t>2358 CAMBIE STREET</t>
  </si>
  <si>
    <t>605 W Kent Avenue North</t>
  </si>
  <si>
    <t>1351 CONTINENTAL STREET</t>
  </si>
  <si>
    <t>BENTALL STREET</t>
  </si>
  <si>
    <t>2368 CAMBIE STREET</t>
  </si>
  <si>
    <t>625 Howe Street</t>
  </si>
  <si>
    <t>1355 GARDEN DRIVE</t>
  </si>
  <si>
    <t>BENTLEY STREET</t>
  </si>
  <si>
    <t>2378 CAMBIE STREET</t>
  </si>
  <si>
    <t>625 W Kent Avenue North</t>
  </si>
  <si>
    <t>1360 E KENT AVENUE SOUTH</t>
  </si>
  <si>
    <t>BERING AVENUE</t>
  </si>
  <si>
    <t>2388 CAMBIE STREET</t>
  </si>
  <si>
    <t>63 W 1st Avenue</t>
  </si>
  <si>
    <t>1372 SEYMOUR STREET</t>
  </si>
  <si>
    <t>BERKELEY STREET</t>
  </si>
  <si>
    <t>2425 CAMBIE STREET</t>
  </si>
  <si>
    <t>63-75 W 1st Avenue</t>
  </si>
  <si>
    <t>138 E 7TH AVENUE</t>
  </si>
  <si>
    <t>BEVERLY CRESCENT</t>
  </si>
  <si>
    <t>2808 CAMBIE STREET</t>
  </si>
  <si>
    <t>650 W 41st Avenue</t>
  </si>
  <si>
    <t>138 E HASTINGS STREET</t>
  </si>
  <si>
    <t>BIDWELL STREET</t>
  </si>
  <si>
    <t>2818 CAMBIE STREET</t>
  </si>
  <si>
    <t>650 W Georgia Street</t>
  </si>
  <si>
    <t>138 W 1ST AVENUE</t>
  </si>
  <si>
    <t>BIRCH STREET</t>
  </si>
  <si>
    <t>2828 CAMBIE STREET</t>
  </si>
  <si>
    <t>655 W Kent Avenue North</t>
  </si>
  <si>
    <t>1388 CONTINENTAL STREET</t>
  </si>
  <si>
    <t>BIRCH WALK</t>
  </si>
  <si>
    <t>2898 CAMBIE STREET</t>
  </si>
  <si>
    <t>701 W Georgia STREET</t>
  </si>
  <si>
    <t>1388 RICHARDS STREET</t>
  </si>
  <si>
    <t>BLAKE STREET</t>
  </si>
  <si>
    <t>6317 CAMBIE STREET</t>
  </si>
  <si>
    <t>725 Granville STREET</t>
  </si>
  <si>
    <t>1396 RICHARDS STREET</t>
  </si>
  <si>
    <t>BLANCA STREET</t>
  </si>
  <si>
    <t>6333 CAMBIE STREET</t>
  </si>
  <si>
    <t>745 Thurlow Street</t>
  </si>
  <si>
    <t>1405 MAIN STREET</t>
  </si>
  <si>
    <t>BLANCHE STREET</t>
  </si>
  <si>
    <t>6351 CAMBIE STREET</t>
  </si>
  <si>
    <t>75 W 1st Avenue</t>
  </si>
  <si>
    <t>1408 E 15TH AVENUE</t>
  </si>
  <si>
    <t>BLAYDON COURT</t>
  </si>
  <si>
    <t>6361 CAMBIE STREET</t>
  </si>
  <si>
    <t>789 W Pender Street</t>
  </si>
  <si>
    <t>1408 E 41ST AVENUE</t>
  </si>
  <si>
    <t>BLENHEIM STREET</t>
  </si>
  <si>
    <t>6365 CAMBIE STREET</t>
  </si>
  <si>
    <t>800 Burrard Street</t>
  </si>
  <si>
    <t>142 E PENDER STREET</t>
  </si>
  <si>
    <t>BLOOD ALLEY SQUARE</t>
  </si>
  <si>
    <t>6371 CAMBIE STREET</t>
  </si>
  <si>
    <t>808 Nelson STREET</t>
  </si>
  <si>
    <t>1450 VENABLES STREET</t>
  </si>
  <si>
    <t>BLUE JAY CRESCENT</t>
  </si>
  <si>
    <t>6375 CAMBIE STREET</t>
  </si>
  <si>
    <t>815 W Hastings Street</t>
  </si>
  <si>
    <t>1460 BUTE STREET</t>
  </si>
  <si>
    <t>BOATHOUSE MEWS</t>
  </si>
  <si>
    <t>8408 CAMBIE STREET</t>
  </si>
  <si>
    <t>850 W Hastings Street</t>
  </si>
  <si>
    <t>1460 E HASTINGS STREET</t>
  </si>
  <si>
    <t>BOATLIFT LANE</t>
  </si>
  <si>
    <t>1010 CANADA PLACE</t>
  </si>
  <si>
    <t>865 Hornby Street</t>
  </si>
  <si>
    <t>1461 GRANVILLE STREET</t>
  </si>
  <si>
    <t>BOBOLINK AVENUE</t>
  </si>
  <si>
    <t>1055 CANADA PLACE</t>
  </si>
  <si>
    <t>8755 Ash Street</t>
  </si>
  <si>
    <t>1462 GRANVILLE STREET</t>
  </si>
  <si>
    <t>BONACCORD DRIVE</t>
  </si>
  <si>
    <t>551 CARDERO STREET</t>
  </si>
  <si>
    <t>8765 Ash Street</t>
  </si>
  <si>
    <t>1480 HOWE STREET</t>
  </si>
  <si>
    <t>BONNYVALE AVENUE</t>
  </si>
  <si>
    <t>555 CARDERO STREET</t>
  </si>
  <si>
    <t>885 W Georgia Street</t>
  </si>
  <si>
    <t>1481 W 59TH AVENUE</t>
  </si>
  <si>
    <t>BONSAI STREET</t>
  </si>
  <si>
    <t>561 CARDERO STREET</t>
  </si>
  <si>
    <t>887 Great Northern Way</t>
  </si>
  <si>
    <t>1488 W 58TH AVENUE</t>
  </si>
  <si>
    <t>BORDEN STREET</t>
  </si>
  <si>
    <t>571 CARDERO STREET</t>
  </si>
  <si>
    <t>888 Dunsmuir Street</t>
  </si>
  <si>
    <t>1492 W 57TH AVENUE</t>
  </si>
  <si>
    <t>BORHAM CRESCENT</t>
  </si>
  <si>
    <t>591 CARDERO STREET</t>
  </si>
  <si>
    <t>890 W Pender Street</t>
  </si>
  <si>
    <t>1495 ONTARIO STREET</t>
  </si>
  <si>
    <t>BOUNDARY ROAD</t>
  </si>
  <si>
    <t>832 CARDERO STREET</t>
  </si>
  <si>
    <t>900 Howe Street</t>
  </si>
  <si>
    <t>1499 W PENDER STREET</t>
  </si>
  <si>
    <t>BOYD DIVERSION</t>
  </si>
  <si>
    <t>1433 CEDAR COTTAGE MEWS</t>
  </si>
  <si>
    <t>925 W Georgia Street</t>
  </si>
  <si>
    <t>150 E CORDOVA STREET</t>
  </si>
  <si>
    <t>BRADFIELD COURT</t>
  </si>
  <si>
    <t>1435 CEDAR COTTAGE MEWS</t>
  </si>
  <si>
    <t>930 Seymour Street</t>
  </si>
  <si>
    <t>150 N RENFREW STREET</t>
  </si>
  <si>
    <t>BRAEBURN STREET</t>
  </si>
  <si>
    <t>1437 CEDAR COTTAGE MEWS</t>
  </si>
  <si>
    <t>939 Beatty Street</t>
  </si>
  <si>
    <t>1507 W 59TH AVENUE</t>
  </si>
  <si>
    <t>BRAHMS AVENUE</t>
  </si>
  <si>
    <t>1438 CEDAR COTTAGE MEWS</t>
  </si>
  <si>
    <t>980 Howe STREET</t>
  </si>
  <si>
    <t>1508 W 57TH AVENUE</t>
  </si>
  <si>
    <t>BRAKENRIDGE STREET</t>
  </si>
  <si>
    <t>1460 CEDAR COTTAGE MEWS</t>
  </si>
  <si>
    <t>980 Seymour STREET</t>
  </si>
  <si>
    <t>151 W HASTINGS STREET</t>
  </si>
  <si>
    <t>BRANDYWINE PLACE</t>
  </si>
  <si>
    <t>1466 CEDAR COTTAGE MEWS</t>
  </si>
  <si>
    <t>999 W Hastings Street</t>
  </si>
  <si>
    <t>1510 VENABLES STREET</t>
  </si>
  <si>
    <t>BRANT STREET</t>
  </si>
  <si>
    <t>2206 CLARK DRIVE</t>
  </si>
  <si>
    <t>1510 W 6TH AVENUE</t>
  </si>
  <si>
    <t>BRIAR AVENUE</t>
  </si>
  <si>
    <t>2811 CLARK DRIVE</t>
  </si>
  <si>
    <t>1515 W 57TH AVENUE</t>
  </si>
  <si>
    <t>BRIDGEWAY</t>
  </si>
  <si>
    <t>902 COMMERCIAL DRIVE</t>
  </si>
  <si>
    <t>1515 W 7TH AVENUE</t>
  </si>
  <si>
    <t>BRIGADOON AVENUE</t>
  </si>
  <si>
    <t>908 COMMERCIAL DRIVE</t>
  </si>
  <si>
    <t>1529 COMOX STREET</t>
  </si>
  <si>
    <t>BRIGHTWOOD PLACE</t>
  </si>
  <si>
    <t>916 COMMERCIAL DRIVE</t>
  </si>
  <si>
    <t>1534 HENSHAW LANE</t>
  </si>
  <si>
    <t>BROCK STREET</t>
  </si>
  <si>
    <t>2010 COMMERCIAL DRIVE</t>
  </si>
  <si>
    <t>1539 Comox  STREET</t>
  </si>
  <si>
    <t>BROOKS STREET</t>
  </si>
  <si>
    <t>2012 COMMERCIAL DRIVE</t>
  </si>
  <si>
    <t>1539 COMOX STREET</t>
  </si>
  <si>
    <t>BROUGHTON STREET</t>
  </si>
  <si>
    <t>2016 COMMERCIAL DRIVE</t>
  </si>
  <si>
    <t>155 E 37TH AVENUE</t>
  </si>
  <si>
    <t>BRUCE STREET</t>
  </si>
  <si>
    <t>2018 COMMERCIAL DRIVE</t>
  </si>
  <si>
    <t>1550 ALBERNI STREET</t>
  </si>
  <si>
    <t>BRULE MEWS</t>
  </si>
  <si>
    <t>2430 COMMERCIAL DRIVE</t>
  </si>
  <si>
    <t>1551 HENSHAW LANE</t>
  </si>
  <si>
    <t>BRUNSWICK STREET</t>
  </si>
  <si>
    <t>2440 COMMERCIAL DRIVE</t>
  </si>
  <si>
    <t>1551 QUEBEC STREET</t>
  </si>
  <si>
    <t>BUCKETWHEEL</t>
  </si>
  <si>
    <t>2450 COMMERCIAL DRIVE</t>
  </si>
  <si>
    <t>1551 W 57TH AVENUE</t>
  </si>
  <si>
    <t>BURKHOLDER DRIVE</t>
  </si>
  <si>
    <t>2460 COMMERCIAL DRIVE</t>
  </si>
  <si>
    <t>1555 W 8TH AVENUE</t>
  </si>
  <si>
    <t>BURNABY STREET</t>
  </si>
  <si>
    <t>2470 COMMERCIAL DRIVE</t>
  </si>
  <si>
    <t>1561 W 57TH AVENUE</t>
  </si>
  <si>
    <t>BURQUITLAM DRIVE</t>
  </si>
  <si>
    <t>2601 COMMERCIAL DRIVE</t>
  </si>
  <si>
    <t>1565 W 6TH AVENUE</t>
  </si>
  <si>
    <t>BURRARD STREET</t>
  </si>
  <si>
    <t>2869 COMMERCIAL DRIVE</t>
  </si>
  <si>
    <t>1571 W 57TH AVENUE</t>
  </si>
  <si>
    <t>BURSILL STREET</t>
  </si>
  <si>
    <t>2879 COMMERCIAL DRIVE</t>
  </si>
  <si>
    <t>1575 W 6TH AVENUE</t>
  </si>
  <si>
    <t>BUSCOMBE STREET</t>
  </si>
  <si>
    <t>2899 COMMERCIAL DRIVE</t>
  </si>
  <si>
    <t>1588 E HASTINGS STREET</t>
  </si>
  <si>
    <t>BUTE STREET</t>
  </si>
  <si>
    <t>3462 COMMERCIAL STREET</t>
  </si>
  <si>
    <t>1598 SE MARINE DRIVE</t>
  </si>
  <si>
    <t>BUTLER STREET</t>
  </si>
  <si>
    <t>3732 COMMERCIAL STREET</t>
  </si>
  <si>
    <t>1601 W 7TH AVENUE</t>
  </si>
  <si>
    <t>BYWELL COURT</t>
  </si>
  <si>
    <t>3590 CORNETT ROAD</t>
  </si>
  <si>
    <t>161 E 1ST AVENUE</t>
  </si>
  <si>
    <t>CAMANO STREET</t>
  </si>
  <si>
    <t>3596 CORNETT ROAD</t>
  </si>
  <si>
    <t>161 W 14TH AVENUE</t>
  </si>
  <si>
    <t>CAMBIE STREET</t>
  </si>
  <si>
    <t>3598 CORNETT ROAD</t>
  </si>
  <si>
    <t>1618 QUEBEC STREET</t>
  </si>
  <si>
    <t>CAMBRIDGE STREET</t>
  </si>
  <si>
    <t>8450 CORNISH STREET</t>
  </si>
  <si>
    <t>1618 W 6TH AVENUE</t>
  </si>
  <si>
    <t>CAMERON AVENUE</t>
  </si>
  <si>
    <t>8460 CORNISH STREET</t>
  </si>
  <si>
    <t>1623 PANDORA STREET</t>
  </si>
  <si>
    <t>CAMOSUN STREET</t>
  </si>
  <si>
    <t>8470 CORNISH STREET</t>
  </si>
  <si>
    <t>1625 W 3RD AVENUE</t>
  </si>
  <si>
    <t>CAMPBELL AVENUE</t>
  </si>
  <si>
    <t>8478 CORNISH STREET</t>
  </si>
  <si>
    <t>1628 E 21ST AVENUE</t>
  </si>
  <si>
    <t>CANADA PLACE</t>
  </si>
  <si>
    <t>8480 CORNISH STREET</t>
  </si>
  <si>
    <t>1628 W 4TH AVENUE</t>
  </si>
  <si>
    <t>CAPRI CRESCENT</t>
  </si>
  <si>
    <t>8490 CORNISH STREET</t>
  </si>
  <si>
    <t>1635 W 3RD AVENUE</t>
  </si>
  <si>
    <t>CAPTAIN'S COVE</t>
  </si>
  <si>
    <t>8492 CORNISH STREET</t>
  </si>
  <si>
    <t>1647 E PENDER STREET</t>
  </si>
  <si>
    <t>CARDERO STREET</t>
  </si>
  <si>
    <t>8498 CORNISH STREET</t>
  </si>
  <si>
    <t>1648 FRANCES STREET</t>
  </si>
  <si>
    <t>CARIBOO STREET</t>
  </si>
  <si>
    <t>8502 CORNISH STREET</t>
  </si>
  <si>
    <t>1650 W 2ND AVENUE</t>
  </si>
  <si>
    <t>CARLISLE STREET</t>
  </si>
  <si>
    <t>8508 CORNISH STREET</t>
  </si>
  <si>
    <t>1661 DAVIE STREET</t>
  </si>
  <si>
    <t>CARNARVON STREET</t>
  </si>
  <si>
    <t>8518 CORNISH STREET</t>
  </si>
  <si>
    <t>1661 QUEBEC STREET</t>
  </si>
  <si>
    <t>CAROLINA STREET</t>
  </si>
  <si>
    <t>8528 CORNISH STREET</t>
  </si>
  <si>
    <t>1668 DAVIE STREET</t>
  </si>
  <si>
    <t>CARRALL STREET</t>
  </si>
  <si>
    <t>8538 CORNISH STREET</t>
  </si>
  <si>
    <t>1669 E BROADWAY</t>
  </si>
  <si>
    <t>CARRINGTON STREET</t>
  </si>
  <si>
    <t>8558 CORNISH STREET</t>
  </si>
  <si>
    <t>167 W 14TH AVENUE</t>
  </si>
  <si>
    <t>CARTIER PLACE</t>
  </si>
  <si>
    <t>8228 CROMPTON STREET</t>
  </si>
  <si>
    <t>1675 W 3RD AVENUE</t>
  </si>
  <si>
    <t>CARTIER STREET</t>
  </si>
  <si>
    <t>2475 CROWN STREET</t>
  </si>
  <si>
    <t>1678 PULLMAN PORTER STREET</t>
  </si>
  <si>
    <t>CARTWRIGHT STREET</t>
  </si>
  <si>
    <t>7295 CYPRESS STREET</t>
  </si>
  <si>
    <t>168 E 35TH AVENUE</t>
  </si>
  <si>
    <t>CASSIAR CONNECTOR</t>
  </si>
  <si>
    <t>508 DAVIE STREET</t>
  </si>
  <si>
    <t>168 W 1ST AVENUE</t>
  </si>
  <si>
    <t>CASSIAR RUPERT DIVERSION</t>
  </si>
  <si>
    <t>518 DAVIE STREET</t>
  </si>
  <si>
    <t>1685 ONTARIO STREET</t>
  </si>
  <si>
    <t>CASSIAR STREET</t>
  </si>
  <si>
    <t>538 DAVIE STREET</t>
  </si>
  <si>
    <t>1688 PULLMAN PORTER STREET</t>
  </si>
  <si>
    <t>CAVERSHAM COURT</t>
  </si>
  <si>
    <t>605 DAVIE STREET</t>
  </si>
  <si>
    <t>1689 E 13TH AVENUE</t>
  </si>
  <si>
    <t>CECIL STREET</t>
  </si>
  <si>
    <t>635 DAVIE STREET</t>
  </si>
  <si>
    <t>169 W 7TH AVENUE</t>
  </si>
  <si>
    <t>CEDAR COTTAGE MEWS</t>
  </si>
  <si>
    <t>677 DAVIE STREET</t>
  </si>
  <si>
    <t>1691 JOHNSTON STREET</t>
  </si>
  <si>
    <t>CEDAR CRESCENT</t>
  </si>
  <si>
    <t>808 DAVIE STREET</t>
  </si>
  <si>
    <t>1708 ONTARIO STREET</t>
  </si>
  <si>
    <t>CEDARHURST STREET</t>
  </si>
  <si>
    <t>828 DAVIE STREET</t>
  </si>
  <si>
    <t>1720 KINGSWAY</t>
  </si>
  <si>
    <t>CELISTA DRIVE</t>
  </si>
  <si>
    <t>838 DAVIE STREET</t>
  </si>
  <si>
    <t>1723 VICTORIA DRIVE</t>
  </si>
  <si>
    <t>CELTIC AVENUE</t>
  </si>
  <si>
    <t>1708 DAVIE STREET</t>
  </si>
  <si>
    <t>1723 Victoria STREET</t>
  </si>
  <si>
    <t>CENTENNIAL ROAD</t>
  </si>
  <si>
    <t>1722 DAVIE STREET</t>
  </si>
  <si>
    <t>1723 W 4TH AVENUE</t>
  </si>
  <si>
    <t>CENTRAL STREET</t>
  </si>
  <si>
    <t>1764 DAVIE STREET</t>
  </si>
  <si>
    <t>1755 W 14TH AVENUE</t>
  </si>
  <si>
    <t>CHALDECOTT STREET</t>
  </si>
  <si>
    <t>1766 DAVIE STREET</t>
  </si>
  <si>
    <t>1768 COOK STREET</t>
  </si>
  <si>
    <t>CHAMBERS STREET</t>
  </si>
  <si>
    <t>1001 DENMAN STREET</t>
  </si>
  <si>
    <t>177 ROBSON STREET</t>
  </si>
  <si>
    <t>CHAMBORD PLACE</t>
  </si>
  <si>
    <t>1770 Pendrell STREET</t>
  </si>
  <si>
    <t>CHAMPLAIN CRESCENT</t>
  </si>
  <si>
    <t>498 DRAKE STREET</t>
  </si>
  <si>
    <t>1775 QUEBEC STREET</t>
  </si>
  <si>
    <t>CHANDLERY PLACE</t>
  </si>
  <si>
    <t>788 DRAKE STREET</t>
  </si>
  <si>
    <t>1777 W 7TH AVENUE</t>
  </si>
  <si>
    <t>CHARLES STREET</t>
  </si>
  <si>
    <t>835 DRAKE STREET</t>
  </si>
  <si>
    <t>1783 MANITOBA STREET</t>
  </si>
  <si>
    <t>CHARLESON</t>
  </si>
  <si>
    <t>850 DRAKE STREET</t>
  </si>
  <si>
    <t>1785 W 4TH AVENUE</t>
  </si>
  <si>
    <t>CHATEAU PLACE</t>
  </si>
  <si>
    <t>860 DRAKE STREET</t>
  </si>
  <si>
    <t>1788 COLUMBIA STREET</t>
  </si>
  <si>
    <t>CHATHAM STREET</t>
  </si>
  <si>
    <t>3210 DUNBAR STREET</t>
  </si>
  <si>
    <t>1788 ONTARIO STREET</t>
  </si>
  <si>
    <t>CHEAM PLACE</t>
  </si>
  <si>
    <t>3228 DUNBAR STREET</t>
  </si>
  <si>
    <t>1788 W 2ND AVENUE</t>
  </si>
  <si>
    <t>CHERRY STREET</t>
  </si>
  <si>
    <t>3288 DUNBAR STREET</t>
  </si>
  <si>
    <t>179 MAIN STREET</t>
  </si>
  <si>
    <t>CHESS STREET</t>
  </si>
  <si>
    <t>3368 DUNBAR STREET</t>
  </si>
  <si>
    <t>CHESTER STREET</t>
  </si>
  <si>
    <t>3378 DUNBAR STREET</t>
  </si>
  <si>
    <t>1796 PANDORA STREET</t>
  </si>
  <si>
    <t>CHESTNUT STREET</t>
  </si>
  <si>
    <t>3380 DUNBAR STREET</t>
  </si>
  <si>
    <t>180 SWITCHMEN STREET</t>
  </si>
  <si>
    <t>CHEYENNE AVENUE</t>
  </si>
  <si>
    <t>3398 DUNBAR STREET</t>
  </si>
  <si>
    <t>180 W 63RD AVENUE</t>
  </si>
  <si>
    <t>CHICKADEE PLACE</t>
  </si>
  <si>
    <t>5557 DUNBAR STREET</t>
  </si>
  <si>
    <t>1808 W 3RD AVENUE</t>
  </si>
  <si>
    <t>CHILCO STREET</t>
  </si>
  <si>
    <t>5601 DUNBAR STREET</t>
  </si>
  <si>
    <t>1819 VICTORIA DIVERSION</t>
  </si>
  <si>
    <t>CHOY YUEN CRESCENT</t>
  </si>
  <si>
    <t>5615 DUNBAR STREET</t>
  </si>
  <si>
    <t>1819 W 5TH AVENUE</t>
  </si>
  <si>
    <t>CHURCH STREET</t>
  </si>
  <si>
    <t>603 DUNSMUIR STREET</t>
  </si>
  <si>
    <t>183 E GEORGIA STREET</t>
  </si>
  <si>
    <t>CHURCHILL STREET</t>
  </si>
  <si>
    <t>607 DUNSMUIR STREET</t>
  </si>
  <si>
    <t>1838 RENFREW STREET</t>
  </si>
  <si>
    <t>CITADEL PARADE</t>
  </si>
  <si>
    <t>678 DUNSMUIR STREET</t>
  </si>
  <si>
    <t>1838 W 12TH AVENUE</t>
  </si>
  <si>
    <t>CITY EDGE PLACE</t>
  </si>
  <si>
    <t>265 E 10TH AVENUE</t>
  </si>
  <si>
    <t>1843 ADANAC STREET</t>
  </si>
  <si>
    <t>CLANCY LORANGER WAY</t>
  </si>
  <si>
    <t>275 E 10TH AVENUE</t>
  </si>
  <si>
    <t>CLARENDON STREET</t>
  </si>
  <si>
    <t>299 E 10TH AVENUE</t>
  </si>
  <si>
    <t>1865 ADANAC STREET</t>
  </si>
  <si>
    <t>CLARK DRIVE</t>
  </si>
  <si>
    <t>2887 E 12TH AVENUE</t>
  </si>
  <si>
    <t>1872 PARKER STREET</t>
  </si>
  <si>
    <t>CLEADON COURT</t>
  </si>
  <si>
    <t>2889 E 12TH AVENUE</t>
  </si>
  <si>
    <t>188 E 1ST AVENUE</t>
  </si>
  <si>
    <t>CLERMONT MEWS</t>
  </si>
  <si>
    <t>1683 E 13TH AVENUE</t>
  </si>
  <si>
    <t>188 E 49TH AVENUE</t>
  </si>
  <si>
    <t>CLIVE AVENUE</t>
  </si>
  <si>
    <t>121 E 1ST AVENUE</t>
  </si>
  <si>
    <t>188 KEEFER STREET</t>
  </si>
  <si>
    <t>COAL HARBOUR QUAY</t>
  </si>
  <si>
    <t>123 E 1ST AVENUE</t>
  </si>
  <si>
    <t>1880 FRANCES STREET</t>
  </si>
  <si>
    <t>COAL HARBOUR ROAD</t>
  </si>
  <si>
    <t>125 E 1ST AVENUE</t>
  </si>
  <si>
    <t>1880 RENFREW STREET</t>
  </si>
  <si>
    <t>COBBLESTONE AVENUE</t>
  </si>
  <si>
    <t>127 E 1ST AVENUE</t>
  </si>
  <si>
    <t>1889 TRIUMPH STREET</t>
  </si>
  <si>
    <t>COLERIDGE AVENUE</t>
  </si>
  <si>
    <t>129 E 1ST AVENUE</t>
  </si>
  <si>
    <t>189 KEEFER STREET</t>
  </si>
  <si>
    <t>COLFAX CRESCENT</t>
  </si>
  <si>
    <t>131 E 1ST AVENUE</t>
  </si>
  <si>
    <t>1890 SKEENA STREET</t>
  </si>
  <si>
    <t>COLLEGE STREET</t>
  </si>
  <si>
    <t>141 E 1ST AVENUE</t>
  </si>
  <si>
    <t>1890 SPYGLASS PLACE</t>
  </si>
  <si>
    <t>COLLINGWOOD PLACE</t>
  </si>
  <si>
    <t>143 E 1ST AVENUE</t>
  </si>
  <si>
    <t>191 E 11TH AVENUE</t>
  </si>
  <si>
    <t>COLLINGWOOD STREET</t>
  </si>
  <si>
    <t>145 E 1ST AVENUE</t>
  </si>
  <si>
    <t>191 E 57TH AVENUE</t>
  </si>
  <si>
    <t>COLUMBIA STREET</t>
  </si>
  <si>
    <t>147 E 1ST AVENUE</t>
  </si>
  <si>
    <t>1910 FERNDALE STREET</t>
  </si>
  <si>
    <t>COMMERCIAL DIVERSION NORTH</t>
  </si>
  <si>
    <t>149 E 1ST AVENUE</t>
  </si>
  <si>
    <t>1918 POWELL STREET</t>
  </si>
  <si>
    <t>COMMERCIAL DRIVE</t>
  </si>
  <si>
    <t>171 E 1ST AVENUE</t>
  </si>
  <si>
    <t>1919 WYLIE STREET</t>
  </si>
  <si>
    <t>COMMERCIAL STREET</t>
  </si>
  <si>
    <t>255 E 1ST AVENUE</t>
  </si>
  <si>
    <t>1920 SW MARINE DRIVE</t>
  </si>
  <si>
    <t>COMMISSIONER STREET</t>
  </si>
  <si>
    <t>265 E 1ST AVENUE</t>
  </si>
  <si>
    <t>1989 E 36TH AVENUE</t>
  </si>
  <si>
    <t>COMMODORE ROAD</t>
  </si>
  <si>
    <t>269 E 1ST AVENUE</t>
  </si>
  <si>
    <t>2005 QUEBEC STREET</t>
  </si>
  <si>
    <t>COMOX STREET</t>
  </si>
  <si>
    <t>273 E 1ST AVENUE</t>
  </si>
  <si>
    <t>2008 E 54TH AVENUE</t>
  </si>
  <si>
    <t>CONNAUGHT DRIVE</t>
  </si>
  <si>
    <t>275 E 1ST AVENUE</t>
  </si>
  <si>
    <t>2009 E HASTINGS STREET</t>
  </si>
  <si>
    <t>CONTINENTAL STREET</t>
  </si>
  <si>
    <t>285 E 1ST AVENUE</t>
  </si>
  <si>
    <t>2010 GLEN DRIVE</t>
  </si>
  <si>
    <t>COOK STREET</t>
  </si>
  <si>
    <t>295 E 1ST AVENUE</t>
  </si>
  <si>
    <t>202 E 24TH AVENUE</t>
  </si>
  <si>
    <t>COOPERAGE WAY</t>
  </si>
  <si>
    <t>3280 E 22ND AVENUE</t>
  </si>
  <si>
    <t>2020 ALMA STREET</t>
  </si>
  <si>
    <t>COOPERATIVE WAY</t>
  </si>
  <si>
    <t>208 E 24TH AVENUE</t>
  </si>
  <si>
    <t>COOPER'S MEWS</t>
  </si>
  <si>
    <t>677 E 27TH AVENUE</t>
  </si>
  <si>
    <t>2034 FRANKLIN STREET</t>
  </si>
  <si>
    <t>COPELAND AVENUE</t>
  </si>
  <si>
    <t>25 E 2ND AVENUE</t>
  </si>
  <si>
    <t>2035 W 4TH AVENUE</t>
  </si>
  <si>
    <t>COPLEY STREET</t>
  </si>
  <si>
    <t>226 E 30TH AVENUE</t>
  </si>
  <si>
    <t>2080 COMMERCIAL DRIVE</t>
  </si>
  <si>
    <t>COQUIHALLA DRIVE</t>
  </si>
  <si>
    <t>228 E 30TH AVENUE</t>
  </si>
  <si>
    <t>2080 Commercial STREET</t>
  </si>
  <si>
    <t>CORAL REEF PLACE</t>
  </si>
  <si>
    <t>2018 E 37TH AVENUE</t>
  </si>
  <si>
    <t>2080 W BROADWAY</t>
  </si>
  <si>
    <t>CORDIALE DRIVE</t>
  </si>
  <si>
    <t>188 E 41ST AVENUE</t>
  </si>
  <si>
    <t>2089 W 43RD AVENUE</t>
  </si>
  <si>
    <t>CORDOVA DIVERSION</t>
  </si>
  <si>
    <t>192 E 41ST AVENUE</t>
  </si>
  <si>
    <t>209 E 7TH AVENUE</t>
  </si>
  <si>
    <t>CORNERSTONE STREET</t>
  </si>
  <si>
    <t>2722 E 41ST AVENUE</t>
  </si>
  <si>
    <t>2095 W 43RD AVENUE</t>
  </si>
  <si>
    <t>CORNETT ROAD</t>
  </si>
  <si>
    <t>2728 E 41ST AVENUE</t>
  </si>
  <si>
    <t>2095 W 44TH AVENUE</t>
  </si>
  <si>
    <t>CORNISH STREET</t>
  </si>
  <si>
    <t>2730 E 41ST AVENUE</t>
  </si>
  <si>
    <t>210 E 5TH AVENUE</t>
  </si>
  <si>
    <t>CORNWALL AVENUE</t>
  </si>
  <si>
    <t>2732 E 41ST AVENUE</t>
  </si>
  <si>
    <t>2101 W 4TH AVENUE</t>
  </si>
  <si>
    <t>CORSICA WAY</t>
  </si>
  <si>
    <t>2736 E 41ST AVENUE</t>
  </si>
  <si>
    <t>2102 W 48TH AVENUE</t>
  </si>
  <si>
    <t>COTTON DRIVE</t>
  </si>
  <si>
    <t>1708 E 4TH AVENUE</t>
  </si>
  <si>
    <t>2110 ETON STREET</t>
  </si>
  <si>
    <t>COTTRELL STREET</t>
  </si>
  <si>
    <t>3150 E 54TH AVENUE</t>
  </si>
  <si>
    <t>2118 W 15TH AVENUE</t>
  </si>
  <si>
    <t>COUILLARD MEWS</t>
  </si>
  <si>
    <t>3 E 6TH AVENUE</t>
  </si>
  <si>
    <t>2121 ALDER CROSSING</t>
  </si>
  <si>
    <t>COURTENAY STREET</t>
  </si>
  <si>
    <t>7 E 6TH AVENUE</t>
  </si>
  <si>
    <t>2128 W 40TH AVENUE</t>
  </si>
  <si>
    <t>CRANBERRY DRIVE</t>
  </si>
  <si>
    <t>269 E 6TH AVENUE</t>
  </si>
  <si>
    <t>2141 E HASTINGS STREET</t>
  </si>
  <si>
    <t>CREE STREET</t>
  </si>
  <si>
    <t>279 E 6TH AVENUE</t>
  </si>
  <si>
    <t>215 E 33RD AVENUE</t>
  </si>
  <si>
    <t>CREEKSIDE DRIVE</t>
  </si>
  <si>
    <t>297 E 6TH AVENUE</t>
  </si>
  <si>
    <t>215 MAIN STREET</t>
  </si>
  <si>
    <t>CREELMAN AVENUE</t>
  </si>
  <si>
    <t>123 E 8TH AVENUE</t>
  </si>
  <si>
    <t>215 W 2ND AVENUE</t>
  </si>
  <si>
    <t>CRESSWELL COURT</t>
  </si>
  <si>
    <t>127 E 8TH AVENUE</t>
  </si>
  <si>
    <t>2150 BRIGADOON AVENUE</t>
  </si>
  <si>
    <t>CROMPTON STREET</t>
  </si>
  <si>
    <t>129 E 8TH AVENUE</t>
  </si>
  <si>
    <t>2150 E HASTINGS STREET</t>
  </si>
  <si>
    <t>CROMWELL STREET</t>
  </si>
  <si>
    <t>139 E 8TH AVENUE</t>
  </si>
  <si>
    <t>2154 W 7TH AVENUE</t>
  </si>
  <si>
    <t>CROWE STREET</t>
  </si>
  <si>
    <t>78 E BROADWAY</t>
  </si>
  <si>
    <t>218 W 62ND AVENUE</t>
  </si>
  <si>
    <t>CROWLEY DRIVE</t>
  </si>
  <si>
    <t>88 E BROADWAY</t>
  </si>
  <si>
    <t>219 E GEORGIA STREET</t>
  </si>
  <si>
    <t>CROWN CRESCENT</t>
  </si>
  <si>
    <t>98 E BROADWAY</t>
  </si>
  <si>
    <t>22 E 5th AVENUE</t>
  </si>
  <si>
    <t>CROWN STREET</t>
  </si>
  <si>
    <t>260 E BROADWAY</t>
  </si>
  <si>
    <t>220 PRINCESS AVENUE</t>
  </si>
  <si>
    <t>CULLODEN STREET</t>
  </si>
  <si>
    <t>288 E BROADWAY</t>
  </si>
  <si>
    <t>220 TERMINAL AVENUE</t>
  </si>
  <si>
    <t>CURATE WYND</t>
  </si>
  <si>
    <t>583 E BROADWAY</t>
  </si>
  <si>
    <t>220 VICTORIA DRIVE</t>
  </si>
  <si>
    <t>CYPRESS CRESCENT</t>
  </si>
  <si>
    <t>651 E BROADWAY</t>
  </si>
  <si>
    <t>220 W 62ND AVENUE</t>
  </si>
  <si>
    <t>CYPRESS STREET</t>
  </si>
  <si>
    <t>667 E BROADWAY</t>
  </si>
  <si>
    <t>DARTMOOR PLACE</t>
  </si>
  <si>
    <t>691 E BROADWAY</t>
  </si>
  <si>
    <t>221 UNION STREET</t>
  </si>
  <si>
    <t>DAVIE STREET</t>
  </si>
  <si>
    <t>1661 E BROADWAY</t>
  </si>
  <si>
    <t>2211 CAMBIE STREET</t>
  </si>
  <si>
    <t>DAWSON STREET</t>
  </si>
  <si>
    <t>2215 E HASTINGS STREET</t>
  </si>
  <si>
    <t>DEASE LANE</t>
  </si>
  <si>
    <t>1671 E BROADWAY</t>
  </si>
  <si>
    <t>222 E 30TH AVENUE</t>
  </si>
  <si>
    <t>DEERING ISLAND PLACE</t>
  </si>
  <si>
    <t>1715 E BROADWAY</t>
  </si>
  <si>
    <t>2220 KINGSWAY</t>
  </si>
  <si>
    <t>DENMAN STREET</t>
  </si>
  <si>
    <t>1755 E BROADWAY</t>
  </si>
  <si>
    <t>2233 COLUMBIA STREET</t>
  </si>
  <si>
    <t>DEVONSHIRE CRESCENT</t>
  </si>
  <si>
    <t>2406 E BROADWAY</t>
  </si>
  <si>
    <t>2239 KINGSWAY</t>
  </si>
  <si>
    <t>DIEPPE DRIVE</t>
  </si>
  <si>
    <t>160 E CORDOVA STREET</t>
  </si>
  <si>
    <t>2239 W 7TH AVENUE</t>
  </si>
  <si>
    <t>DIEPPE PLACE</t>
  </si>
  <si>
    <t>932 E CORDOVA STREET</t>
  </si>
  <si>
    <t>225 SMITHE STREET</t>
  </si>
  <si>
    <t>DINMONT AVENUE</t>
  </si>
  <si>
    <t>181 E GEORGIA STREET</t>
  </si>
  <si>
    <t>2255 W 10TH AVENUE</t>
  </si>
  <si>
    <t>DISCOVERY STREET</t>
  </si>
  <si>
    <t>2261 W 41ST AVENUE</t>
  </si>
  <si>
    <t>DOGWOOD AVENUE</t>
  </si>
  <si>
    <t>217 E GEORGIA STREET</t>
  </si>
  <si>
    <t>2268 BAYSWATER STREET</t>
  </si>
  <si>
    <t>DOMAN STREET</t>
  </si>
  <si>
    <t>223 E GEORGIA STREET</t>
  </si>
  <si>
    <t>2290 MAIN STREET</t>
  </si>
  <si>
    <t>DONCASTER WAY</t>
  </si>
  <si>
    <t>225 E GEORGIA STREET</t>
  </si>
  <si>
    <t>2298 GALT STREET</t>
  </si>
  <si>
    <t>DOUGLAS CRESCENT</t>
  </si>
  <si>
    <t>227 E GEORGIA STREET</t>
  </si>
  <si>
    <t>2301 CAMBIE STREET</t>
  </si>
  <si>
    <t>DRAKE STREET</t>
  </si>
  <si>
    <t>229 E GEORGIA STREET</t>
  </si>
  <si>
    <t>231 E PENDER STREET</t>
  </si>
  <si>
    <t>DRUMMOND DRIVE</t>
  </si>
  <si>
    <t>231 E GEORGIA STREET</t>
  </si>
  <si>
    <t>232 W 62ND AVENUE</t>
  </si>
  <si>
    <t>DUCHESS STREET</t>
  </si>
  <si>
    <t>233 E GEORGIA STREET</t>
  </si>
  <si>
    <t>2328 Galt STREET</t>
  </si>
  <si>
    <t>DUDLEY STREET</t>
  </si>
  <si>
    <t>235 E GEORGIA STREET</t>
  </si>
  <si>
    <t>233 KINGSWAY</t>
  </si>
  <si>
    <t>DUFF STREET</t>
  </si>
  <si>
    <t>237 E GEORGIA STREET</t>
  </si>
  <si>
    <t>2333 W 41ST AVENUE</t>
  </si>
  <si>
    <t>DUKE STREET</t>
  </si>
  <si>
    <t>247 E GEORGIA STREET</t>
  </si>
  <si>
    <t>2355 E 30TH AVENUE</t>
  </si>
  <si>
    <t>DUMFRIES STREET</t>
  </si>
  <si>
    <t>250 E GEORGIA STREET</t>
  </si>
  <si>
    <t>238 W 62ND AVENUE</t>
  </si>
  <si>
    <t>DUNBAR DIVERSION</t>
  </si>
  <si>
    <t>45 E HASTINGS STREET</t>
  </si>
  <si>
    <t>238 W BROADWAY</t>
  </si>
  <si>
    <t>DUNBAR STREET</t>
  </si>
  <si>
    <t>57 E HASTINGS STREET</t>
  </si>
  <si>
    <t>2384 E 34TH AVENUE</t>
  </si>
  <si>
    <t>DUNDAS STREET</t>
  </si>
  <si>
    <t>67 E HASTINGS STREET</t>
  </si>
  <si>
    <t>2408 E BROADWAY</t>
  </si>
  <si>
    <t>DUNDEE STREET</t>
  </si>
  <si>
    <t>134 E HASTINGS STREET</t>
  </si>
  <si>
    <t>242 W 62ND AVENUE</t>
  </si>
  <si>
    <t>DUNELM AVENUE</t>
  </si>
  <si>
    <t>136 E HASTINGS STREET</t>
  </si>
  <si>
    <t>2426 W 8TH AVENUE</t>
  </si>
  <si>
    <t>DUNKIRK STREET</t>
  </si>
  <si>
    <t>140 E HASTINGS STREET</t>
  </si>
  <si>
    <t>2435 W BROADWAY</t>
  </si>
  <si>
    <t>DUNLEVY AVENUE</t>
  </si>
  <si>
    <t>142 E HASTINGS STREET</t>
  </si>
  <si>
    <t>2439 W 5TH AVENUE</t>
  </si>
  <si>
    <t>DUNSMUIR STREET</t>
  </si>
  <si>
    <t>144 E HASTINGS STREET</t>
  </si>
  <si>
    <t>245 E GEORGIA STREET</t>
  </si>
  <si>
    <t>DUNSMUIR VIADUCT</t>
  </si>
  <si>
    <t>146 E HASTINGS STREET</t>
  </si>
  <si>
    <t>2462 GRANDVIEW HIGHWAY SOUTH</t>
  </si>
  <si>
    <t>DURANLEAU STREET</t>
  </si>
  <si>
    <t>148 E HASTINGS STREET</t>
  </si>
  <si>
    <t>2465 FRASER STREET</t>
  </si>
  <si>
    <t>DURWARD AVENUE</t>
  </si>
  <si>
    <t>611 E HASTINGS STREET</t>
  </si>
  <si>
    <t>2468 BALACLAVA STREET</t>
  </si>
  <si>
    <t>E 1ST AVENUE</t>
  </si>
  <si>
    <t>671 E HASTINGS STREET</t>
  </si>
  <si>
    <t>2468 BAYSWATER STREET</t>
  </si>
  <si>
    <t>E 2ND AVENUE</t>
  </si>
  <si>
    <t>730 E HASTINGS STREET</t>
  </si>
  <si>
    <t>E 3RD AVENUE</t>
  </si>
  <si>
    <t>2477 CAROLINA STREET</t>
  </si>
  <si>
    <t>E 4TH AVENUE</t>
  </si>
  <si>
    <t>1502 E HASTINGS STREET</t>
  </si>
  <si>
    <t>2481 WATERLOO STREET</t>
  </si>
  <si>
    <t>E 5TH AVENUE</t>
  </si>
  <si>
    <t>1506 E HASTINGS STREET</t>
  </si>
  <si>
    <t>2509 MAIN STREET</t>
  </si>
  <si>
    <t>E 6TH AVENUE</t>
  </si>
  <si>
    <t>1598 E HASTINGS STREET</t>
  </si>
  <si>
    <t>2511 QUEBEC STREET</t>
  </si>
  <si>
    <t>E 7TH AVENUE</t>
  </si>
  <si>
    <t>2003 E HASTINGS STREET</t>
  </si>
  <si>
    <t>252 W 62ND AVENUE</t>
  </si>
  <si>
    <t>E 8TH AVENUE</t>
  </si>
  <si>
    <t>2007 E HASTINGS STREET</t>
  </si>
  <si>
    <t>2525 CARNARVON STREET</t>
  </si>
  <si>
    <t>E 10TH AVENUE</t>
  </si>
  <si>
    <t>2129 E HASTINGS STREET</t>
  </si>
  <si>
    <t>2528 COLLINGWOOD STREET</t>
  </si>
  <si>
    <t>E 11TH AVENUE</t>
  </si>
  <si>
    <t>2136 E HASTINGS STREET</t>
  </si>
  <si>
    <t>2528 MAPLE STREET</t>
  </si>
  <si>
    <t>E 12TH AVENUE</t>
  </si>
  <si>
    <t>2138 E HASTINGS STREET</t>
  </si>
  <si>
    <t>2549 CORNWALL AVENUE</t>
  </si>
  <si>
    <t>E 13TH AVENUE</t>
  </si>
  <si>
    <t>2140 E HASTINGS STREET</t>
  </si>
  <si>
    <t>2550 SPRUCE STREET</t>
  </si>
  <si>
    <t>E 14TH AVENUE</t>
  </si>
  <si>
    <t>2152 E HASTINGS STREET</t>
  </si>
  <si>
    <t>2565 MAPLE STREET</t>
  </si>
  <si>
    <t>E 15TH AVENUE</t>
  </si>
  <si>
    <t>2156 E HASTINGS STREET</t>
  </si>
  <si>
    <t>26 E 1ST AVENUE</t>
  </si>
  <si>
    <t>E 16TH AVENUE</t>
  </si>
  <si>
    <t>2158 E HASTINGS STREET</t>
  </si>
  <si>
    <t>260 W 62ND AVENUE</t>
  </si>
  <si>
    <t>E 17TH AVENUE</t>
  </si>
  <si>
    <t>2160 E HASTINGS STREET</t>
  </si>
  <si>
    <t>260 W 70TH AVENUE</t>
  </si>
  <si>
    <t>E 18TH AVENUE</t>
  </si>
  <si>
    <t>2162 E HASTINGS STREET</t>
  </si>
  <si>
    <t>2601 E 37TH AVENUE</t>
  </si>
  <si>
    <t>E 19TH AVENUE</t>
  </si>
  <si>
    <t>2166 E HASTINGS STREET</t>
  </si>
  <si>
    <t>2601 E 43RD AVENUE</t>
  </si>
  <si>
    <t>E 20TH AVENUE</t>
  </si>
  <si>
    <t>2168 E HASTINGS STREET</t>
  </si>
  <si>
    <t>2610 VICTORIA DRIVE</t>
  </si>
  <si>
    <t>E 21ST AVENUE</t>
  </si>
  <si>
    <t>2205 E HASTINGS STREET</t>
  </si>
  <si>
    <t>262 W 62ND AVENUE</t>
  </si>
  <si>
    <t>E 22ND AVENUE</t>
  </si>
  <si>
    <t>2255 E HASTINGS STREET</t>
  </si>
  <si>
    <t>2625 E 43RD AVENUE</t>
  </si>
  <si>
    <t>E 23RD AVENUE</t>
  </si>
  <si>
    <t>2257 E HASTINGS STREET</t>
  </si>
  <si>
    <t>2625 LAKEWOOD DRIVE</t>
  </si>
  <si>
    <t>E 24TH AVENUE</t>
  </si>
  <si>
    <t>2259 E HASTINGS STREET</t>
  </si>
  <si>
    <t>265 E 4TH AVENUE</t>
  </si>
  <si>
    <t>E 25TH AVENUE</t>
  </si>
  <si>
    <t>2261 E HASTINGS STREET</t>
  </si>
  <si>
    <t>266 W 62ND AVENUE</t>
  </si>
  <si>
    <t>E 26TH AVENUE</t>
  </si>
  <si>
    <t>2263 E HASTINGS STREET</t>
  </si>
  <si>
    <t>2687 MAPLE STREET</t>
  </si>
  <si>
    <t>E 27TH AVENUE</t>
  </si>
  <si>
    <t>2275 E HASTINGS STREET</t>
  </si>
  <si>
    <t>2689 KINGSWAY</t>
  </si>
  <si>
    <t>E 28TH AVENUE</t>
  </si>
  <si>
    <t>2277 E HASTINGS STREET</t>
  </si>
  <si>
    <t>2706 TRAFALGAR STREET</t>
  </si>
  <si>
    <t>E 29TH AVENUE</t>
  </si>
  <si>
    <t>2281 E HASTINGS STREET</t>
  </si>
  <si>
    <t>2706 W 2ND AVENUE</t>
  </si>
  <si>
    <t>E 30TH AVENUE</t>
  </si>
  <si>
    <t>2626 E HASTINGS STREET</t>
  </si>
  <si>
    <t>2711 KINGSWAY</t>
  </si>
  <si>
    <t>E 31ST AVENUE</t>
  </si>
  <si>
    <t>2630 E HASTINGS STREET</t>
  </si>
  <si>
    <t>2717 HORLEY STREET</t>
  </si>
  <si>
    <t>E 32ND AVENUE</t>
  </si>
  <si>
    <t>2632 E HASTINGS STREET</t>
  </si>
  <si>
    <t>2721 GRANVILLE STREET</t>
  </si>
  <si>
    <t>E 33RD AVENUE</t>
  </si>
  <si>
    <t>2638 E HASTINGS STREET</t>
  </si>
  <si>
    <t>2723 GRANVILLE STREET</t>
  </si>
  <si>
    <t>E 34TH AVENUE</t>
  </si>
  <si>
    <t>2642 E HASTINGS STREET</t>
  </si>
  <si>
    <t>2727 WARD STREET</t>
  </si>
  <si>
    <t>E 35TH AVENUE</t>
  </si>
  <si>
    <t>2647 E HASTINGS STREET</t>
  </si>
  <si>
    <t>2739 WARD STREET</t>
  </si>
  <si>
    <t>E 36TH AVENUE</t>
  </si>
  <si>
    <t>2741 E HASTINGS STREET</t>
  </si>
  <si>
    <t>274 W 62ND AVENUE</t>
  </si>
  <si>
    <t>E 37TH AVENUE</t>
  </si>
  <si>
    <t>2745 E HASTINGS STREET</t>
  </si>
  <si>
    <t>E 38TH AVENUE</t>
  </si>
  <si>
    <t>2748 E HASTINGS STREET</t>
  </si>
  <si>
    <t>2750 E HASTINGS STREET</t>
  </si>
  <si>
    <t>E 39TH AVENUE</t>
  </si>
  <si>
    <t>2760 E HASTINGS STREET</t>
  </si>
  <si>
    <t>2750 SE MARINE DRIVE</t>
  </si>
  <si>
    <t>E 40TH AVENUE</t>
  </si>
  <si>
    <t>2788 E HASTINGS STREET</t>
  </si>
  <si>
    <t>2757 HORLEY STREET</t>
  </si>
  <si>
    <t>E 41ST AVENUE</t>
  </si>
  <si>
    <t>2893 E HASTINGS STREET</t>
  </si>
  <si>
    <t>276 W 62ND AVENUE</t>
  </si>
  <si>
    <t>E 42ND AVENUE</t>
  </si>
  <si>
    <t>3401 E HASTINGS STREET</t>
  </si>
  <si>
    <t>2761 DUKE STREET</t>
  </si>
  <si>
    <t>E 43RD AVENUE</t>
  </si>
  <si>
    <t>3421 E HASTINGS STREET</t>
  </si>
  <si>
    <t>2768 KINGSWAY</t>
  </si>
  <si>
    <t>E 44TH AVENUE</t>
  </si>
  <si>
    <t>3450 E HASTINGS STREET</t>
  </si>
  <si>
    <t xml:space="preserve">2777 E KENT AVENUE NORTH </t>
  </si>
  <si>
    <t>E 45TH AVENUE</t>
  </si>
  <si>
    <t>3458 E HASTINGS STREET</t>
  </si>
  <si>
    <t>2778 E HASTINGS STREET</t>
  </si>
  <si>
    <t>E 46TH AVENUE</t>
  </si>
  <si>
    <t>3468 E HASTINGS STREET</t>
  </si>
  <si>
    <t>2788 PRINCE EDWARD STREET</t>
  </si>
  <si>
    <t>E 47TH AVENUE</t>
  </si>
  <si>
    <t>3470 E HASTINGS STREET</t>
  </si>
  <si>
    <t>2790 OAK STREET</t>
  </si>
  <si>
    <t>E 48TH AVENUE</t>
  </si>
  <si>
    <t>3474 E HASTINGS STREET</t>
  </si>
  <si>
    <t>2805 E HASTINGS STREET</t>
  </si>
  <si>
    <t>E 49TH AVENUE</t>
  </si>
  <si>
    <t>3484 E HASTINGS STREET</t>
  </si>
  <si>
    <t>2817 CLARK DRIVE</t>
  </si>
  <si>
    <t>E 50TH AVENUE</t>
  </si>
  <si>
    <t>3488 E HASTINGS STREET</t>
  </si>
  <si>
    <t xml:space="preserve">2833 E KENT AVENUE NORTH </t>
  </si>
  <si>
    <t>E 51ST AVENUE</t>
  </si>
  <si>
    <t>3490 E HASTINGS STREET</t>
  </si>
  <si>
    <t>285 E 10TH AVENUE</t>
  </si>
  <si>
    <t>E 52ND AVENUE</t>
  </si>
  <si>
    <t>3498 E HASTINGS STREET</t>
  </si>
  <si>
    <t>2858 W 4TH AVENUE</t>
  </si>
  <si>
    <t>E 53RD AVENUE</t>
  </si>
  <si>
    <t>3601 E HASTINGS STREET</t>
  </si>
  <si>
    <t>288 E HASTINGS STREET</t>
  </si>
  <si>
    <t>E 54TH AVENUE</t>
  </si>
  <si>
    <t>3605 E HASTINGS STREET</t>
  </si>
  <si>
    <t>288 W KING EDWARD AVENUE</t>
  </si>
  <si>
    <t>E 55TH AVENUE</t>
  </si>
  <si>
    <t>3609 E HASTINGS STREET</t>
  </si>
  <si>
    <t>2880 VENABLES STREET</t>
  </si>
  <si>
    <t>E 56TH AVENUE</t>
  </si>
  <si>
    <t>3615 E HASTINGS STREET</t>
  </si>
  <si>
    <t>2888 CAMBIE STREET</t>
  </si>
  <si>
    <t>E 57TH AVENUE</t>
  </si>
  <si>
    <t>3619 E HASTINGS STREET</t>
  </si>
  <si>
    <t>2888 E 2ND AVENUE</t>
  </si>
  <si>
    <t>E 58TH AVENUE</t>
  </si>
  <si>
    <t>3623 E HASTINGS STREET</t>
  </si>
  <si>
    <t>2888 GRANVILLE STREET</t>
  </si>
  <si>
    <t>E 59TH AVENUE</t>
  </si>
  <si>
    <t>3627 E HASTINGS STREET</t>
  </si>
  <si>
    <t>E 60TH AVENUE</t>
  </si>
  <si>
    <t>1503 E KENT AVENUE NORTH</t>
  </si>
  <si>
    <t>2889 E 1ST AVENUE</t>
  </si>
  <si>
    <t>E 61ST AVENUE</t>
  </si>
  <si>
    <t>1505 E KENT AVENUE NORTH</t>
  </si>
  <si>
    <t>289 E 6TH AVENUE</t>
  </si>
  <si>
    <t>E 62ND AVENUE</t>
  </si>
  <si>
    <t>1509 E KENT AVENUE NORTH</t>
  </si>
  <si>
    <t>2906 W 33RD AVENUE</t>
  </si>
  <si>
    <t>E 63RD AVENUE</t>
  </si>
  <si>
    <t>1521 E KENT AVENUE NORTH</t>
  </si>
  <si>
    <t xml:space="preserve">2922 E KENT AVENUE SOUTH </t>
  </si>
  <si>
    <t>E 64TH AVENUE</t>
  </si>
  <si>
    <t>1525 E KENT AVENUE NORTH</t>
  </si>
  <si>
    <t>E 65TH AVENUE</t>
  </si>
  <si>
    <t>1529 E KENT AVENUE NORTH</t>
  </si>
  <si>
    <t>2968 BIRCH STREET</t>
  </si>
  <si>
    <t>E 66TH AVENUE</t>
  </si>
  <si>
    <t>1533 E KENT AVENUE NORTH</t>
  </si>
  <si>
    <t>2975 OAK STREET</t>
  </si>
  <si>
    <t>E 67TH AVENUE</t>
  </si>
  <si>
    <t>1541 E KENT AVENUE NORTH</t>
  </si>
  <si>
    <t>2980 NANAIMO STREET</t>
  </si>
  <si>
    <t>E 68TH AVENUE</t>
  </si>
  <si>
    <t>1545 E KENT AVENUE NORTH</t>
  </si>
  <si>
    <t>3028 ARBUTUS STREET</t>
  </si>
  <si>
    <t>E 69TH AVENUE</t>
  </si>
  <si>
    <t>1549 E KENT AVENUE NORTH</t>
  </si>
  <si>
    <t>303 E PENDER STREET</t>
  </si>
  <si>
    <t>E BROADWAY</t>
  </si>
  <si>
    <t>1553 E KENT AVENUE NORTH</t>
  </si>
  <si>
    <t>305 W 41ST AVENUE</t>
  </si>
  <si>
    <t>E CORDOVA STREET</t>
  </si>
  <si>
    <t>1561 E KENT AVENUE NORTH</t>
  </si>
  <si>
    <t>306 TERMINAL AVENUE</t>
  </si>
  <si>
    <t>E GEORGIA STREET</t>
  </si>
  <si>
    <t>1581 E KENT AVENUE NORTH</t>
  </si>
  <si>
    <t>3070 COMMERCIAL DRIVE</t>
  </si>
  <si>
    <t>E HASTINGS STREET</t>
  </si>
  <si>
    <t>1585 E KENT AVENUE NORTH</t>
  </si>
  <si>
    <t>308 W HASTINGS STREET</t>
  </si>
  <si>
    <t>E KENT AVENUE NORTH</t>
  </si>
  <si>
    <t>1589 E KENT AVENUE NORTH</t>
  </si>
  <si>
    <t>3080 MAIN STREET</t>
  </si>
  <si>
    <t>E KENT AVENUE SOUTH</t>
  </si>
  <si>
    <t>1593 E KENT AVENUE NORTH</t>
  </si>
  <si>
    <t>3080 MANITOBA STREET</t>
  </si>
  <si>
    <t>E KING EDWARD AVENUE</t>
  </si>
  <si>
    <t>1597 E KENT AVENUE NORTH</t>
  </si>
  <si>
    <t>3088 CELTIC AVENUE</t>
  </si>
  <si>
    <t>E PENDER STREET</t>
  </si>
  <si>
    <t>408 E KENT AVENUE SOUTH</t>
  </si>
  <si>
    <t>3089 W 3RD AVENUE</t>
  </si>
  <si>
    <t>E WATERFRONT ROAD</t>
  </si>
  <si>
    <t>418 E KENT AVENUE SOUTH</t>
  </si>
  <si>
    <t>3090 E 54TH AVENUE</t>
  </si>
  <si>
    <t>E WOODSTOCK AVENUE</t>
  </si>
  <si>
    <t>460 E KENT AVENUE SOUTH</t>
  </si>
  <si>
    <t>3090 ROSEMONT DRIVE</t>
  </si>
  <si>
    <t>EARL FINNING WAY</t>
  </si>
  <si>
    <t>508 E KENT AVENUE SOUTH</t>
  </si>
  <si>
    <t>31 W PENDER STREET</t>
  </si>
  <si>
    <t>EARLES STREET</t>
  </si>
  <si>
    <t>510 E KENT AVENUE SOUTH</t>
  </si>
  <si>
    <t>3108 CELTIC AVENUE</t>
  </si>
  <si>
    <t>EAST BOULEVARD</t>
  </si>
  <si>
    <t>518 E KENT AVENUE SOUTH</t>
  </si>
  <si>
    <t>311 E 16TH AVENUE</t>
  </si>
  <si>
    <t>ECHO PLACE</t>
  </si>
  <si>
    <t>520 E KENT AVENUE SOUTH</t>
  </si>
  <si>
    <t>311 E 6TH AVENUE</t>
  </si>
  <si>
    <t>EDDINGTON DRIVE</t>
  </si>
  <si>
    <t>528 E KENT AVENUE SOUTH</t>
  </si>
  <si>
    <t>3140 W 57TH AVENUE</t>
  </si>
  <si>
    <t>EDGAR CRESCENT</t>
  </si>
  <si>
    <t>530 E KENT AVENUE SOUTH</t>
  </si>
  <si>
    <t>3150 COMMERCIAL DRIVE</t>
  </si>
  <si>
    <t>EDINBURGH STREET</t>
  </si>
  <si>
    <t>538 E KENT AVENUE SOUTH</t>
  </si>
  <si>
    <t>3155 KINGSWAY</t>
  </si>
  <si>
    <t>EIHU LANE</t>
  </si>
  <si>
    <t>550 E KENT AVENUE SOUTH</t>
  </si>
  <si>
    <t>3161 QUEBEC STREET</t>
  </si>
  <si>
    <t>ELDORADO MEWS</t>
  </si>
  <si>
    <t>558 E KENT AVENUE SOUTH</t>
  </si>
  <si>
    <t>3183 PIERVIEW CRESCENT</t>
  </si>
  <si>
    <t>ELGIN STREET</t>
  </si>
  <si>
    <t>618 E KENT AVENUE SOUTH</t>
  </si>
  <si>
    <t>320 GRANVILLE STREET</t>
  </si>
  <si>
    <t>ELIZABETH STREET</t>
  </si>
  <si>
    <t>628 E KENT AVENUE SOUTH</t>
  </si>
  <si>
    <t>321 E 16TH AVENUE</t>
  </si>
  <si>
    <t>ELK VALLEY PLACE</t>
  </si>
  <si>
    <t>322 W 62ND AVENUE</t>
  </si>
  <si>
    <t>ELLIOTT STREET</t>
  </si>
  <si>
    <t>1403 E KING EDWARD AVENUE</t>
  </si>
  <si>
    <t>3245 PIERVIEW CRESCENT</t>
  </si>
  <si>
    <t>ELM STREET</t>
  </si>
  <si>
    <t>75 E PENDER STREET</t>
  </si>
  <si>
    <t>325 E 16TH AVENUE</t>
  </si>
  <si>
    <t>ELMHURST DRIVE</t>
  </si>
  <si>
    <t>77 E PENDER STREET</t>
  </si>
  <si>
    <t>3250 MARINE WAY</t>
  </si>
  <si>
    <t>ETON STREET</t>
  </si>
  <si>
    <t>223 E PENDER STREET</t>
  </si>
  <si>
    <t xml:space="preserve">3263 PIERVIEW CRESCENT </t>
  </si>
  <si>
    <t>EUCLID AVENUE</t>
  </si>
  <si>
    <t>227 E PENDER STREET</t>
  </si>
  <si>
    <t>3268 MARINE WAY</t>
  </si>
  <si>
    <t>EVANS AVENUE</t>
  </si>
  <si>
    <t>235 E PENDER STREET</t>
  </si>
  <si>
    <t xml:space="preserve">3281 E KENT AVENUE NORTH </t>
  </si>
  <si>
    <t>EVELEIGH STREET</t>
  </si>
  <si>
    <t>3288 E 22ND AVENUE</t>
  </si>
  <si>
    <t>EXPLORERS WALK</t>
  </si>
  <si>
    <t>1441 E PENDER STREET</t>
  </si>
  <si>
    <t>3289 RIVERWALK AVENUE</t>
  </si>
  <si>
    <t>EXPO BOULEVARD</t>
  </si>
  <si>
    <t>1443 E PENDER STREET</t>
  </si>
  <si>
    <t>3289 Riverwalk STREET</t>
  </si>
  <si>
    <t>FAIRCHILD ROAD</t>
  </si>
  <si>
    <t>1635 E PENDER STREET</t>
  </si>
  <si>
    <t>329 E 7TH AVENUE</t>
  </si>
  <si>
    <t>FAIRMONT STREET</t>
  </si>
  <si>
    <t>5980 EAST BOULEVARD</t>
  </si>
  <si>
    <t>3311 E HASTINGS STREET</t>
  </si>
  <si>
    <t>FALAISE AVENUE</t>
  </si>
  <si>
    <t>5990 EAST BOULEVARD</t>
  </si>
  <si>
    <t>333 E 11TH AVENUE</t>
  </si>
  <si>
    <t>FALAISE PLACE</t>
  </si>
  <si>
    <t>6218 EAST BOULEVARD</t>
  </si>
  <si>
    <t>333 WOODLAND DRIVE</t>
  </si>
  <si>
    <t>FALSE CREEK TRAM</t>
  </si>
  <si>
    <t>6228 EAST BOULEVARD</t>
  </si>
  <si>
    <t>3333 MAIN STREET</t>
  </si>
  <si>
    <t>FANNIN AVENUE</t>
  </si>
  <si>
    <t>6238 EAST BOULEVARD</t>
  </si>
  <si>
    <t>3351 W 4TH AVENUE</t>
  </si>
  <si>
    <t>FELLOWES STREET</t>
  </si>
  <si>
    <t>4825 ELDORADO MEWS</t>
  </si>
  <si>
    <t>3352 SW MARINE DRIVE</t>
  </si>
  <si>
    <t>FERNDALE STREET</t>
  </si>
  <si>
    <t>4828 ELDORADO MEWS</t>
  </si>
  <si>
    <t>336 W 14TH AVENUE</t>
  </si>
  <si>
    <t>FERRY ROW</t>
  </si>
  <si>
    <t>530 EVANS AVENUE</t>
  </si>
  <si>
    <t>336 W 62ND AVENUE</t>
  </si>
  <si>
    <t>FIELDSTONE AVENUE</t>
  </si>
  <si>
    <t>620 EVANS AVENUE</t>
  </si>
  <si>
    <t>3360 VICTORIA DRIVE</t>
  </si>
  <si>
    <t>FINCH PLACE</t>
  </si>
  <si>
    <t>650 EVANS AVENUE</t>
  </si>
  <si>
    <t>3365 E 4TH AVENUE</t>
  </si>
  <si>
    <t>FINDLAY STREET</t>
  </si>
  <si>
    <t>652 EVANS AVENUE</t>
  </si>
  <si>
    <t>337 W PENDER STREET</t>
  </si>
  <si>
    <t>FIR STREET</t>
  </si>
  <si>
    <t>662 EVANS AVENUE</t>
  </si>
  <si>
    <t>338 W 64TH AVENUE</t>
  </si>
  <si>
    <t>FLAGSTAFF PLACE</t>
  </si>
  <si>
    <t>738 EVANS AVENUE</t>
  </si>
  <si>
    <t>34 W 7th AVENUE</t>
  </si>
  <si>
    <t>FLEMING STREET</t>
  </si>
  <si>
    <t>755 EVANS AVENUE</t>
  </si>
  <si>
    <t>3410 LOUGHEED HIGHWAY</t>
  </si>
  <si>
    <t>FOLEY STREET</t>
  </si>
  <si>
    <t>605 EXPO BOULEVARD</t>
  </si>
  <si>
    <t>3420 ST. CATHERINES STREET</t>
  </si>
  <si>
    <t>FORESHORE WALK</t>
  </si>
  <si>
    <t>903 EXPO BOULEVARD</t>
  </si>
  <si>
    <t>3437 KINGSWAY</t>
  </si>
  <si>
    <t>FORGE WALK</t>
  </si>
  <si>
    <t>909 EXPO BOULEVARD</t>
  </si>
  <si>
    <t>3456 COMMERCIAL STREET</t>
  </si>
  <si>
    <t>FOSTER AVENUE</t>
  </si>
  <si>
    <t>919 EXPO BOULEVARD</t>
  </si>
  <si>
    <t>3488 SAWMILL CRESCENT</t>
  </si>
  <si>
    <t>FOUNDRY QUAY</t>
  </si>
  <si>
    <t>923 EXPO BOULEVARD</t>
  </si>
  <si>
    <t>349 E 16TH AVENUE</t>
  </si>
  <si>
    <t>FOUNTAIN WAY</t>
  </si>
  <si>
    <t>929 EXPO BOULEVARD</t>
  </si>
  <si>
    <t>3496 MONS DRIVE</t>
  </si>
  <si>
    <t>FOUNTAIN WAY COURT</t>
  </si>
  <si>
    <t>955 EXPO BOULEVARD</t>
  </si>
  <si>
    <t>3505 GRANDVIEW HIGHWAY</t>
  </si>
  <si>
    <t>FOXHOUND MEWS</t>
  </si>
  <si>
    <t>2455 FRASER STREET</t>
  </si>
  <si>
    <t>352 W 62ND AVENUE</t>
  </si>
  <si>
    <t>FRANCES STREET</t>
  </si>
  <si>
    <t>3303 FRASER STREET</t>
  </si>
  <si>
    <t>353 RAILWAY STREET</t>
  </si>
  <si>
    <t>FRANKLIN STREET</t>
  </si>
  <si>
    <t>3311 FRASER STREET</t>
  </si>
  <si>
    <t>355 E 16TH AVENUE</t>
  </si>
  <si>
    <t>FRASER STREET</t>
  </si>
  <si>
    <t>3333 FRASER STREET</t>
  </si>
  <si>
    <t>3550 LOUGHEED HIGHWAY</t>
  </si>
  <si>
    <t>FRASERVIEW DRIVE</t>
  </si>
  <si>
    <t>3353 FRASER STREET</t>
  </si>
  <si>
    <t>FREDERICK STREET</t>
  </si>
  <si>
    <t>3363 FRASER STREET</t>
  </si>
  <si>
    <t>3592 W 29TH AVENUE</t>
  </si>
  <si>
    <t>FREMLIN STREET</t>
  </si>
  <si>
    <t>3401 FRASER STREET</t>
  </si>
  <si>
    <t>3593 W 30TH AVENUE</t>
  </si>
  <si>
    <t>FRENCH STREET</t>
  </si>
  <si>
    <t>4108 FRASER STREET</t>
  </si>
  <si>
    <t>3595 W 17TH AVENUE</t>
  </si>
  <si>
    <t>FRONTENAC STREET</t>
  </si>
  <si>
    <t>4118 FRASER STREET</t>
  </si>
  <si>
    <t>3599 HULL STREET</t>
  </si>
  <si>
    <t>GALIANO ROAD</t>
  </si>
  <si>
    <t>4128 FRASER STREET</t>
  </si>
  <si>
    <t>3603 W 27TH AVENUE</t>
  </si>
  <si>
    <t>GALT STREET</t>
  </si>
  <si>
    <t>4138 FRASER STREET</t>
  </si>
  <si>
    <t>3618 SAWMILL CRESCENT</t>
  </si>
  <si>
    <t>GAOLER'S MEWS</t>
  </si>
  <si>
    <t>4208 FRASER STREET</t>
  </si>
  <si>
    <t>3624 MAIN STREET</t>
  </si>
  <si>
    <t>GARDEN DRIVE</t>
  </si>
  <si>
    <t>4238 FRASER STREET</t>
  </si>
  <si>
    <t>3625 E 1ST AVENUE</t>
  </si>
  <si>
    <t>GARIBALDI DRIVE</t>
  </si>
  <si>
    <t>4287 FRASER STREET</t>
  </si>
  <si>
    <t>365 E 16TH AVENUE</t>
  </si>
  <si>
    <t>GASTON STREET</t>
  </si>
  <si>
    <t>4376 FRASER STREET</t>
  </si>
  <si>
    <t>3659 MAIN STREET</t>
  </si>
  <si>
    <t>GATINEAU PLACE</t>
  </si>
  <si>
    <t>4508 FRASER STREET</t>
  </si>
  <si>
    <t>3665 LOUGHEED HIGHWAY</t>
  </si>
  <si>
    <t>GEORGE STREET</t>
  </si>
  <si>
    <t>4588 FRASER STREET</t>
  </si>
  <si>
    <t>3666 SAWMILL CRESCENT</t>
  </si>
  <si>
    <t>GEORGIA VIADUCT</t>
  </si>
  <si>
    <t>4590 FRASER STREET</t>
  </si>
  <si>
    <t>3669 W 11TH AVENUE</t>
  </si>
  <si>
    <t>GHENT LANE</t>
  </si>
  <si>
    <t>5460 FRASER STREET</t>
  </si>
  <si>
    <t>368 W 64TH AVENUE</t>
  </si>
  <si>
    <t>GILFORD STREET</t>
  </si>
  <si>
    <t>5480 FRASER STREET</t>
  </si>
  <si>
    <t>3688 INVERNESS STREET</t>
  </si>
  <si>
    <t>GILLNET PLACE</t>
  </si>
  <si>
    <t>5490 FRASER STREET</t>
  </si>
  <si>
    <t>3688 SAWMILL CRESCENT</t>
  </si>
  <si>
    <t>GLADSTONE STREET</t>
  </si>
  <si>
    <t>5850 FRASER STREET</t>
  </si>
  <si>
    <t>3699 MARINE WAY</t>
  </si>
  <si>
    <t>GLEN DRIVE</t>
  </si>
  <si>
    <t>5854 FRASER STREET</t>
  </si>
  <si>
    <t>3736 COMMERCIAL STREET</t>
  </si>
  <si>
    <t>GLENDALE STREET</t>
  </si>
  <si>
    <t>5888 FRASER STREET</t>
  </si>
  <si>
    <t>375 W 59TH AVENUE</t>
  </si>
  <si>
    <t>GLENDALOUGH PLACE</t>
  </si>
  <si>
    <t>5890 FRASER STREET</t>
  </si>
  <si>
    <t>378 W 64TH AVENUE</t>
  </si>
  <si>
    <t>GLENGYLE STREET</t>
  </si>
  <si>
    <t>5892 FRASER STREET</t>
  </si>
  <si>
    <t>379 E BROADWAY</t>
  </si>
  <si>
    <t>GOLDEN LINK CRESCENT</t>
  </si>
  <si>
    <t>5896 FRASER STREET</t>
  </si>
  <si>
    <t>3795 COMMERCIAL STREET</t>
  </si>
  <si>
    <t>GORE AVENUE</t>
  </si>
  <si>
    <t>5973 FRASER STREET</t>
  </si>
  <si>
    <t>38 W 1ST AVENUE</t>
  </si>
  <si>
    <t>GOTHARD STREET</t>
  </si>
  <si>
    <t>6176 FRASER STREET</t>
  </si>
  <si>
    <t>380 W 5TH AVENUE</t>
  </si>
  <si>
    <t>GRANDVIEW HIGHWAY</t>
  </si>
  <si>
    <t>6184 FRASER STREET</t>
  </si>
  <si>
    <t>3800 FLEMING STREET</t>
  </si>
  <si>
    <t>GRANDVIEW HIGHWAY NORTH</t>
  </si>
  <si>
    <t>6391 FRASER STREET</t>
  </si>
  <si>
    <t>3821 POINT GREY ROAD</t>
  </si>
  <si>
    <t>GRANDVIEW HIGHWAY SOUTH</t>
  </si>
  <si>
    <t>7283 FRASER STREET</t>
  </si>
  <si>
    <t>3835 MAIN STREET</t>
  </si>
  <si>
    <t>GRANT STREET</t>
  </si>
  <si>
    <t>7285 FRASER STREET</t>
  </si>
  <si>
    <t>388 KASLO STREET</t>
  </si>
  <si>
    <t>GRANVILLE STREET</t>
  </si>
  <si>
    <t>8385 FRASER STREET</t>
  </si>
  <si>
    <t>388 KOOTENAY STREET</t>
  </si>
  <si>
    <t>GRAVELEY STREET</t>
  </si>
  <si>
    <t>8410 FRASER STREET</t>
  </si>
  <si>
    <t>388 SKEENA STREET</t>
  </si>
  <si>
    <t>GREAT NORTHERN WAY</t>
  </si>
  <si>
    <t>8420 FRASER STREET</t>
  </si>
  <si>
    <t>388 W 64TH AVENUE</t>
  </si>
  <si>
    <t>GREENCHAIN</t>
  </si>
  <si>
    <t>8430 FRASER STREET</t>
  </si>
  <si>
    <t>3891 MAIN STREET</t>
  </si>
  <si>
    <t>GREENSBORO PLACE</t>
  </si>
  <si>
    <t>8440 FRASER STREET</t>
  </si>
  <si>
    <t>39 SMITHE STREET</t>
  </si>
  <si>
    <t>GREER AVENUE</t>
  </si>
  <si>
    <t>8450 FRASER STREET</t>
  </si>
  <si>
    <t>3917 KNIGHT STREET</t>
  </si>
  <si>
    <t>GRIFFITHS WAY</t>
  </si>
  <si>
    <t>8460 FRASER STREET</t>
  </si>
  <si>
    <t>3939 KNIGHT STREET</t>
  </si>
  <si>
    <t>GROUSE WALK</t>
  </si>
  <si>
    <t>8470 FRASER STREET</t>
  </si>
  <si>
    <t>3950 MAIN STREET</t>
  </si>
  <si>
    <t>GUELPH STREET</t>
  </si>
  <si>
    <t>8475 FRASER STREET</t>
  </si>
  <si>
    <t>3951 NANAIMO STREET</t>
  </si>
  <si>
    <t>GWILLIM CRESCENT</t>
  </si>
  <si>
    <t>8480 FRASER STREET</t>
  </si>
  <si>
    <t>4050 ASH STREET</t>
  </si>
  <si>
    <t>HAGGART STREET</t>
  </si>
  <si>
    <t>4650 GLADSTONE STREET</t>
  </si>
  <si>
    <t>4060 YUKON STREET</t>
  </si>
  <si>
    <t>HAIDA DRIVE</t>
  </si>
  <si>
    <t>1728 GLEN DRIVE</t>
  </si>
  <si>
    <t>4070 YUKON STREET</t>
  </si>
  <si>
    <t>HAIG STREET</t>
  </si>
  <si>
    <t>4080 YUKON STREET</t>
  </si>
  <si>
    <t>HAILSTONE STREET</t>
  </si>
  <si>
    <t>667 GORE AVENUE</t>
  </si>
  <si>
    <t>4083 CAMBIE STREET</t>
  </si>
  <si>
    <t>HALSS CRESCENT</t>
  </si>
  <si>
    <t>683 GORE AVENUE</t>
  </si>
  <si>
    <t>4099 CAMBIE STREET</t>
  </si>
  <si>
    <t>HAMILTON STREET</t>
  </si>
  <si>
    <t>2892 GRANDVIEW HIGHWAY</t>
  </si>
  <si>
    <t>41 E HASTINGS STREET</t>
  </si>
  <si>
    <t>HANDEL AVENUE</t>
  </si>
  <si>
    <t>4103 BRANT STREET</t>
  </si>
  <si>
    <t>HARO STREET</t>
  </si>
  <si>
    <t>4135 W 8TH AVENUE</t>
  </si>
  <si>
    <t>HAROLD STREET</t>
  </si>
  <si>
    <t>608 GRANVILLE STREET</t>
  </si>
  <si>
    <t>415 E 6TH AVENUE</t>
  </si>
  <si>
    <t>HARRIET STREET</t>
  </si>
  <si>
    <t>620 GRANVILLE STREET</t>
  </si>
  <si>
    <t>4150 CAMBIE STREET</t>
  </si>
  <si>
    <t>HARRISON DRIVE</t>
  </si>
  <si>
    <t>630 GRANVILLE STREET</t>
  </si>
  <si>
    <t>4171 CAMBIE STREET</t>
  </si>
  <si>
    <t>HARWOOD STREET</t>
  </si>
  <si>
    <t>640 GRANVILLE STREET</t>
  </si>
  <si>
    <t>4175 W 29TH AVENUE</t>
  </si>
  <si>
    <t>HAWKS AVENUE</t>
  </si>
  <si>
    <t>670 GRANVILLE STREET</t>
  </si>
  <si>
    <t>4177 CAMBIE STREET</t>
  </si>
  <si>
    <t>HAZELTON STREET</t>
  </si>
  <si>
    <t>672 GRANVILLE STREET</t>
  </si>
  <si>
    <t>4189 CAMBIE STREET</t>
  </si>
  <si>
    <t>HEATHER STREET</t>
  </si>
  <si>
    <t>752 GRANVILLE STREET</t>
  </si>
  <si>
    <t>420 HAWKS AVENUE</t>
  </si>
  <si>
    <t>HEATLEY AVENUE</t>
  </si>
  <si>
    <t>756 GRANVILLE STREET</t>
  </si>
  <si>
    <t>425 INDUSTRIAL AVENUE</t>
  </si>
  <si>
    <t>HEBB AVENUE</t>
  </si>
  <si>
    <t>762 GRANVILLE STREET</t>
  </si>
  <si>
    <t>431 VERNON DRIVE</t>
  </si>
  <si>
    <t>HECATE PLACE</t>
  </si>
  <si>
    <t>766 GRANVILLE STREET</t>
  </si>
  <si>
    <t>4320 SLOCAN STREET</t>
  </si>
  <si>
    <t>HELMCKEN STREET</t>
  </si>
  <si>
    <t>772 GRANVILLE STREET</t>
  </si>
  <si>
    <t>433 SW MARINE DRIVE</t>
  </si>
  <si>
    <t>HEMLOCK COURT</t>
  </si>
  <si>
    <t>782 GRANVILLE STREET</t>
  </si>
  <si>
    <t>433 VERNON DRIVE</t>
  </si>
  <si>
    <t>HEMLOCK STREET</t>
  </si>
  <si>
    <t>792 GRANVILLE STREET</t>
  </si>
  <si>
    <t>4330 KNIGHT STREET</t>
  </si>
  <si>
    <t>HENNEPIN AVENUE</t>
  </si>
  <si>
    <t>796 GRANVILLE STREET</t>
  </si>
  <si>
    <t>4338 COMMERCIAL STREET</t>
  </si>
  <si>
    <t>HENRY STREET</t>
  </si>
  <si>
    <t>798 GRANVILLE STREET</t>
  </si>
  <si>
    <t>4348 KNIGHT STREET</t>
  </si>
  <si>
    <t>HENSHAW LANE</t>
  </si>
  <si>
    <t>830 GRANVILLE STREET</t>
  </si>
  <si>
    <t>4355 W 10TH AVENUE</t>
  </si>
  <si>
    <t>HERMON DRIVE</t>
  </si>
  <si>
    <t>834 GRANVILLE STREET</t>
  </si>
  <si>
    <t>4372 FRASER STREET</t>
  </si>
  <si>
    <t>HERON PLACE</t>
  </si>
  <si>
    <t>942 GRANVILLE STREET</t>
  </si>
  <si>
    <t>438 TERMINAL AVENUE</t>
  </si>
  <si>
    <t>HIGH ROAD</t>
  </si>
  <si>
    <t>946 GRANVILLE STREET</t>
  </si>
  <si>
    <t>438 W KING EDWARD AVENUE</t>
  </si>
  <si>
    <t>HIGHBURY STREET</t>
  </si>
  <si>
    <t>950 GRANVILLE STREET</t>
  </si>
  <si>
    <t>4400 CAMBIE STREET</t>
  </si>
  <si>
    <t>HIGHGATE STREET</t>
  </si>
  <si>
    <t>952 GRANVILLE STREET</t>
  </si>
  <si>
    <t>4408 CAMBIE STREET</t>
  </si>
  <si>
    <t>HOLLAND STREET</t>
  </si>
  <si>
    <t>968 GRANVILLE STREET</t>
  </si>
  <si>
    <t>4418 CAMBIE STREET</t>
  </si>
  <si>
    <t>HOLLYHOCK LANE</t>
  </si>
  <si>
    <t>972 GRANVILLE STREET</t>
  </si>
  <si>
    <t>4427 CAMBIE STREET</t>
  </si>
  <si>
    <t>HOMER MEWS</t>
  </si>
  <si>
    <t>980 GRANVILLE STREET</t>
  </si>
  <si>
    <t>445 KINGSWAY</t>
  </si>
  <si>
    <t>HOMER STREET</t>
  </si>
  <si>
    <t>982 GRANVILLE STREET</t>
  </si>
  <si>
    <t>445 SE MARINE DRIVE</t>
  </si>
  <si>
    <t>HORLEY STREET</t>
  </si>
  <si>
    <t>988 GRANVILLE STREET</t>
  </si>
  <si>
    <t>445 W 2ND AVENUE</t>
  </si>
  <si>
    <t>HORNBY STREET</t>
  </si>
  <si>
    <t>998 GRANVILLE STREET</t>
  </si>
  <si>
    <t>4478 CAMBIE STREET</t>
  </si>
  <si>
    <t>HOSMER AVENUE</t>
  </si>
  <si>
    <t>1028 GRANVILLE STREET</t>
  </si>
  <si>
    <t>4488 CAMBIE STREET</t>
  </si>
  <si>
    <t>HOWE STREET</t>
  </si>
  <si>
    <t>1050 GRANVILLE STREET</t>
  </si>
  <si>
    <t>450 GORE AVENUE</t>
  </si>
  <si>
    <t>HOY STREET</t>
  </si>
  <si>
    <t>1253 GRANVILLE STREET</t>
  </si>
  <si>
    <t>450 SW MARINE DRIVE</t>
  </si>
  <si>
    <t>HOYLAKE AVENUE</t>
  </si>
  <si>
    <t>1255 GRANVILLE STREET</t>
  </si>
  <si>
    <t>4500 OAK STREET</t>
  </si>
  <si>
    <t>HUDSON STREET</t>
  </si>
  <si>
    <t>1265 GRANVILLE STREET</t>
  </si>
  <si>
    <t>4513 NANAIMO STREET</t>
  </si>
  <si>
    <t>HULL STREET</t>
  </si>
  <si>
    <t>1330 GRANVILLE STREET</t>
  </si>
  <si>
    <t>4515 NANAIMO STREET</t>
  </si>
  <si>
    <t>HUM-LU-SUM DRIVE</t>
  </si>
  <si>
    <t>1332 GRANVILLE STREET</t>
  </si>
  <si>
    <t>4519 EARLES STREET</t>
  </si>
  <si>
    <t>HUMM STREET</t>
  </si>
  <si>
    <t>1340 GRANVILLE STREET</t>
  </si>
  <si>
    <t>455 SW MARINE DRIVE</t>
  </si>
  <si>
    <t>HUMMINGBIRD PLACE</t>
  </si>
  <si>
    <t>1348 GRANVILLE STREET</t>
  </si>
  <si>
    <t>4550 FRASER STREET</t>
  </si>
  <si>
    <t>HURON MEWS</t>
  </si>
  <si>
    <t>1377 GRANVILLE STREET</t>
  </si>
  <si>
    <t>4567 HEATHER STREET</t>
  </si>
  <si>
    <t>HURST AVENUE</t>
  </si>
  <si>
    <t>2202 GRANVILLE STREET</t>
  </si>
  <si>
    <t>4573 SLOCAN STREET</t>
  </si>
  <si>
    <t>HURST PLACE</t>
  </si>
  <si>
    <t>2212 GRANVILLE STREET</t>
  </si>
  <si>
    <t>4575 SLOCAN STREET</t>
  </si>
  <si>
    <t>HYACK DRIVE</t>
  </si>
  <si>
    <t>2250 GRANVILLE STREET</t>
  </si>
  <si>
    <t>4577 SLOCAN STREET</t>
  </si>
  <si>
    <t>INDUSTRIAL AVENUE</t>
  </si>
  <si>
    <t>2288 GRANVILLE STREET</t>
  </si>
  <si>
    <t>458 E 10TH AVENUE</t>
  </si>
  <si>
    <t>INTERURBAN WAY</t>
  </si>
  <si>
    <t>2655 GRANVILLE STREET</t>
  </si>
  <si>
    <t>INVERNESS STREET</t>
  </si>
  <si>
    <t>2665 GRANVILLE STREET</t>
  </si>
  <si>
    <t>IRONWORK PASSAGE</t>
  </si>
  <si>
    <t>467 W KING EDWARD AVENUE</t>
  </si>
  <si>
    <t>ISABEL PLACE</t>
  </si>
  <si>
    <t>468 TERMINAL AVENUE</t>
  </si>
  <si>
    <t>ISLAND AVENUE</t>
  </si>
  <si>
    <t>4698 OAK STREET</t>
  </si>
  <si>
    <t>ISLAND PARK WALK</t>
  </si>
  <si>
    <t>2912 GRANVILLE STREET</t>
  </si>
  <si>
    <t>4773 BELMONT AVENUE</t>
  </si>
  <si>
    <t>IVANHOE STREET</t>
  </si>
  <si>
    <t>3050 GRANVILLE STREET</t>
  </si>
  <si>
    <t>481 W 26TH AVENUE</t>
  </si>
  <si>
    <t>JACK UPPAL STREET</t>
  </si>
  <si>
    <t>3070 GRANVILLE STREET</t>
  </si>
  <si>
    <t>4815 ELDORADO MEWS</t>
  </si>
  <si>
    <t>JACKSON AVENUE</t>
  </si>
  <si>
    <t>3080 GRANVILLE STREET</t>
  </si>
  <si>
    <t>4818 ELDORADO MEWS</t>
  </si>
  <si>
    <t>JADETREE COURT</t>
  </si>
  <si>
    <t>3088 GRANVILLE STREET</t>
  </si>
  <si>
    <t>4818 WILLOW STREET</t>
  </si>
  <si>
    <t>JAMES STREET</t>
  </si>
  <si>
    <t>8324 GRANVILLE STREET</t>
  </si>
  <si>
    <t>4867 CAMBIE STREET</t>
  </si>
  <si>
    <t>JAMES WALK</t>
  </si>
  <si>
    <t>8384 GRANVILLE STREET</t>
  </si>
  <si>
    <t>488 POWELL STREET</t>
  </si>
  <si>
    <t>JASPER CRESCENT</t>
  </si>
  <si>
    <t>8386 GRANVILLE STREET</t>
  </si>
  <si>
    <t>489 W 26TH AVENUE</t>
  </si>
  <si>
    <t>JELLICOE STREET</t>
  </si>
  <si>
    <t>8388 GRANVILLE STREET</t>
  </si>
  <si>
    <t>490 W 64TH AVENUE</t>
  </si>
  <si>
    <t>JEPSON-YOUNG LANE</t>
  </si>
  <si>
    <t>8475 GRANVILLE STREET</t>
  </si>
  <si>
    <t>4951 CAMBIE STREET</t>
  </si>
  <si>
    <t>JERICHO CIRCLE</t>
  </si>
  <si>
    <t>496 DRAKE STREET</t>
  </si>
  <si>
    <t>JERICHO DRIVE</t>
  </si>
  <si>
    <t>1257 HAMILTON STREET</t>
  </si>
  <si>
    <t>4963 CAMBIE STREET</t>
  </si>
  <si>
    <t>JERVIS MEWS</t>
  </si>
  <si>
    <t>1261 HAMILTON STREET</t>
  </si>
  <si>
    <t>4988 CAMBIE STREET</t>
  </si>
  <si>
    <t>JERVIS STREET</t>
  </si>
  <si>
    <t>1265 HAMILTON STREET</t>
  </si>
  <si>
    <t>499 PACIFIC STREET</t>
  </si>
  <si>
    <t>JOHN STREET</t>
  </si>
  <si>
    <t>1269 HAMILTON STREET</t>
  </si>
  <si>
    <t>5002 HIGHGATE STREET</t>
  </si>
  <si>
    <t>JOHNSTON STREET</t>
  </si>
  <si>
    <t>501 E 44TH AVENUE</t>
  </si>
  <si>
    <t>JOYCE STREET</t>
  </si>
  <si>
    <t>415 HELMCKEN STREET</t>
  </si>
  <si>
    <t>5011 SLOCAN STREET</t>
  </si>
  <si>
    <t>JUNG LANE</t>
  </si>
  <si>
    <t>575 HELMCKEN STREET</t>
  </si>
  <si>
    <t>5031 CHAMBERS STREET</t>
  </si>
  <si>
    <t>KAMLOOPS STREET</t>
  </si>
  <si>
    <t>585 HELMCKEN STREET</t>
  </si>
  <si>
    <t>5033 CAMBIE STREET</t>
  </si>
  <si>
    <t>KASLO STREET</t>
  </si>
  <si>
    <t>839 HOMER STREET</t>
  </si>
  <si>
    <t>505 W 62ND AVENUE</t>
  </si>
  <si>
    <t>KE KAIT PLACE</t>
  </si>
  <si>
    <t>860 HOMER STREET</t>
  </si>
  <si>
    <t>5055 EARLES STREET</t>
  </si>
  <si>
    <t>KEEFER PLACE</t>
  </si>
  <si>
    <t>878 HOMER STREET</t>
  </si>
  <si>
    <t>5077 CAMBIE STREET</t>
  </si>
  <si>
    <t>KEEFER STREET</t>
  </si>
  <si>
    <t>880 HOMER STREET</t>
  </si>
  <si>
    <t>508 HELMCKEN STREET</t>
  </si>
  <si>
    <t>KEITH DRIVE</t>
  </si>
  <si>
    <t>1083 HOMER STREET</t>
  </si>
  <si>
    <t>5080 QUEBEC STREET</t>
  </si>
  <si>
    <t>KELOWNA STREET</t>
  </si>
  <si>
    <t>1085 HOMER STREET</t>
  </si>
  <si>
    <t>5085 MAIN STREET</t>
  </si>
  <si>
    <t>KEMPTON PLACE</t>
  </si>
  <si>
    <t>1093 HOMER STREET</t>
  </si>
  <si>
    <t>5089 QUEBEC STREET</t>
  </si>
  <si>
    <t>KERR STREET</t>
  </si>
  <si>
    <t>1250 HOMER STREET</t>
  </si>
  <si>
    <t>510 SEYMOUR STREET</t>
  </si>
  <si>
    <t>KERSLAND DRIVE</t>
  </si>
  <si>
    <t>1258 HOMER STREET</t>
  </si>
  <si>
    <t>510 W GEORGIA STREET</t>
  </si>
  <si>
    <t>KEVIN PLACE</t>
  </si>
  <si>
    <t>1262 HOMER STREET</t>
  </si>
  <si>
    <t>5103 CAMBIE STREET</t>
  </si>
  <si>
    <t>KEYSTONE STREET</t>
  </si>
  <si>
    <t>1268 HOMER STREET</t>
  </si>
  <si>
    <t>5105 CAMBIE STREET</t>
  </si>
  <si>
    <t>KIELDER COURT</t>
  </si>
  <si>
    <t>941 HORNBY STREET</t>
  </si>
  <si>
    <t>5107 CAMBIE STREET</t>
  </si>
  <si>
    <t>KILLARNEY STREET</t>
  </si>
  <si>
    <t>947 HORNBY STREET</t>
  </si>
  <si>
    <t>5115 CAMBIE STREET</t>
  </si>
  <si>
    <t>KILLDEER PLACE</t>
  </si>
  <si>
    <t>951 HORNBY STREET</t>
  </si>
  <si>
    <t>5115 JOYCE STREET</t>
  </si>
  <si>
    <t>KINGHORNE MEWS</t>
  </si>
  <si>
    <t>1250 HORNBY STREET</t>
  </si>
  <si>
    <t>512 W 28TH AVENUE</t>
  </si>
  <si>
    <t>KINGS AVENUE</t>
  </si>
  <si>
    <t>1270 HORNBY STREET</t>
  </si>
  <si>
    <t>5120 OAK STREET</t>
  </si>
  <si>
    <t>KINGS LYNN STREET</t>
  </si>
  <si>
    <t>1318 HORNBY STREET</t>
  </si>
  <si>
    <t>5151 OAK STREET</t>
  </si>
  <si>
    <t>KINGSWAY</t>
  </si>
  <si>
    <t>232 HOWE STREET</t>
  </si>
  <si>
    <t>5178 CHAMBERS STREET</t>
  </si>
  <si>
    <t>KINROSS STREET</t>
  </si>
  <si>
    <t>968 HOWE STREET</t>
  </si>
  <si>
    <t>5189 CLARENDON STREET</t>
  </si>
  <si>
    <t>KIRKLAND STREET</t>
  </si>
  <si>
    <t>980 HOWE STREET</t>
  </si>
  <si>
    <t>5190 CHAMBERS STREET</t>
  </si>
  <si>
    <t>KITCHENER STREET</t>
  </si>
  <si>
    <t>988 HOWE STREET</t>
  </si>
  <si>
    <t>520 E 1ST AVENUE</t>
  </si>
  <si>
    <t>KITSILANO DIVERSION</t>
  </si>
  <si>
    <t>1265 HOWE STREET</t>
  </si>
  <si>
    <t>KNIGHT STREET</t>
  </si>
  <si>
    <t>1291 HOWE STREET</t>
  </si>
  <si>
    <t>523 W KING EDWARD AVENUE</t>
  </si>
  <si>
    <t>KOKANEE PLACE</t>
  </si>
  <si>
    <t>1293 HOWE STREET</t>
  </si>
  <si>
    <t>525 ABBOTT STREET</t>
  </si>
  <si>
    <t>KOOTENAY STREET</t>
  </si>
  <si>
    <t>1299 HOWE STREET</t>
  </si>
  <si>
    <t>5251 OAK STREET</t>
  </si>
  <si>
    <t>KULLAHUN DRIVE</t>
  </si>
  <si>
    <t>401 INDUSTRIAL AVENUE</t>
  </si>
  <si>
    <t>528 W KING EDWARD AVENUE</t>
  </si>
  <si>
    <t>LA SALLE STREET</t>
  </si>
  <si>
    <t>405 INDUSTRIAL AVENUE</t>
  </si>
  <si>
    <t>531 E 16TH AVENUE</t>
  </si>
  <si>
    <t>LABURNUM STREET</t>
  </si>
  <si>
    <t>407 INDUSTRIAL AVENUE</t>
  </si>
  <si>
    <t>531 W KING EDWARD AVENUE</t>
  </si>
  <si>
    <t>LAGOON DRIVE</t>
  </si>
  <si>
    <t>409 INDUSTRIAL AVENUE</t>
  </si>
  <si>
    <t>5325 WEST BOULEVARD</t>
  </si>
  <si>
    <t>LAHB AVENUE</t>
  </si>
  <si>
    <t>413 INDUSTRIAL AVENUE</t>
  </si>
  <si>
    <t>535 SMITHE STREET</t>
  </si>
  <si>
    <t>LAKEWOOD DRIVE</t>
  </si>
  <si>
    <t>415 INDUSTRIAL AVENUE</t>
  </si>
  <si>
    <t>535 W KING EDWARD AVENUE</t>
  </si>
  <si>
    <t>LAKEWOOD STREET</t>
  </si>
  <si>
    <t>417 INDUSTRIAL AVENUE</t>
  </si>
  <si>
    <t>538 W 7TH AVENUE</t>
  </si>
  <si>
    <t>LAMEY'S MILL ROAD</t>
  </si>
  <si>
    <t>419 INDUSTRIAL AVENUE</t>
  </si>
  <si>
    <t>5411 HUDSON STREET</t>
  </si>
  <si>
    <t>LANARK STREET</t>
  </si>
  <si>
    <t>5420 OAK STREET</t>
  </si>
  <si>
    <t>LANCASTER PLACE</t>
  </si>
  <si>
    <t>477 INTERURBAN WAY</t>
  </si>
  <si>
    <t>5428 OAK STREET</t>
  </si>
  <si>
    <t>LANCASTER STREET</t>
  </si>
  <si>
    <t>483 INTERURBAN WAY</t>
  </si>
  <si>
    <t>5444 OAK STREET</t>
  </si>
  <si>
    <t>LANGARA AVENUE</t>
  </si>
  <si>
    <t>487 INTERURBAN WAY</t>
  </si>
  <si>
    <t>5468 OAK STREET</t>
  </si>
  <si>
    <t>LANGFORD AVENUE</t>
  </si>
  <si>
    <t>497 INTERURBAN WAY</t>
  </si>
  <si>
    <t>547 E 16TH AVENUE</t>
  </si>
  <si>
    <t>LARCH STREET</t>
  </si>
  <si>
    <t>5470 ORMIDALE STREET</t>
  </si>
  <si>
    <t>LATTA STREET</t>
  </si>
  <si>
    <t>5125 JOYCE STREET</t>
  </si>
  <si>
    <t>5474 OAK STREET</t>
  </si>
  <si>
    <t>LAUREL STREET</t>
  </si>
  <si>
    <t>66 KEEFER PLACE</t>
  </si>
  <si>
    <t>549 E 16TH AVENUE</t>
  </si>
  <si>
    <t>LAURIER AVENUE</t>
  </si>
  <si>
    <t>68 KEEFER PLACE</t>
  </si>
  <si>
    <t>55 EXPO BOULEVARD</t>
  </si>
  <si>
    <t>LAVAL PLACE</t>
  </si>
  <si>
    <t>80 KEEFER PLACE</t>
  </si>
  <si>
    <t>550 TERMINAL AVENUE</t>
  </si>
  <si>
    <t>LE ROI STREET</t>
  </si>
  <si>
    <t>86 KEEFER PLACE</t>
  </si>
  <si>
    <t>550 W BROADWAY</t>
  </si>
  <si>
    <t>LEASIDE STREET</t>
  </si>
  <si>
    <t>88 KEEFER PLACE</t>
  </si>
  <si>
    <t>5500 OAK STREET</t>
  </si>
  <si>
    <t>LEG-IN-BOOT SQUARE</t>
  </si>
  <si>
    <t>98 KEEFER PLACE</t>
  </si>
  <si>
    <t>5502 OAK STREET</t>
  </si>
  <si>
    <t>LIARD PLACE</t>
  </si>
  <si>
    <t>182 KEEFER STREET</t>
  </si>
  <si>
    <t>5515 BOUNDARY ROAD</t>
  </si>
  <si>
    <t>LIGHTHOUSE WAY</t>
  </si>
  <si>
    <t>7010 KERR STREET</t>
  </si>
  <si>
    <t>5516 OAK STREET</t>
  </si>
  <si>
    <t>LILLOOET STREET</t>
  </si>
  <si>
    <t>7026 KERR STREET</t>
  </si>
  <si>
    <t>5538 OAK STREET</t>
  </si>
  <si>
    <t>LILY STREET</t>
  </si>
  <si>
    <t>7038 KERR STREET</t>
  </si>
  <si>
    <t>555 SEYMOUR STREET</t>
  </si>
  <si>
    <t>LIME STREET</t>
  </si>
  <si>
    <t>7050 KERR STREET</t>
  </si>
  <si>
    <t>5555 DUNBAR STREET</t>
  </si>
  <si>
    <t>LIMEWOOD PLACE</t>
  </si>
  <si>
    <t>7052 KERR STREET</t>
  </si>
  <si>
    <t>LINCOLN STREET</t>
  </si>
  <si>
    <t>7056 KERR STREET</t>
  </si>
  <si>
    <t>5598 ORMIDALE STREET</t>
  </si>
  <si>
    <t>LINDEN ROAD</t>
  </si>
  <si>
    <t>7058 KERR STREET</t>
  </si>
  <si>
    <t>563 W KING EDWARD AVENUE</t>
  </si>
  <si>
    <t>LITTLE STREET</t>
  </si>
  <si>
    <t>7060 KERR STREET</t>
  </si>
  <si>
    <t>5648 VICTORIA DRIVE</t>
  </si>
  <si>
    <t>LOCARNO CRESCENT</t>
  </si>
  <si>
    <t>7088 KERR STREET</t>
  </si>
  <si>
    <t>565 GREAT NORTHERN WAY</t>
  </si>
  <si>
    <t>LOGAN STREET</t>
  </si>
  <si>
    <t>7092 KERR STREET</t>
  </si>
  <si>
    <t>5680 WILLOW STREET</t>
  </si>
  <si>
    <t>LONG LIFE PLACE</t>
  </si>
  <si>
    <t>7116 KERR STREET</t>
  </si>
  <si>
    <t>5682 WILLOW STREET</t>
  </si>
  <si>
    <t>LORD STREET</t>
  </si>
  <si>
    <t>7120 KERR STREET</t>
  </si>
  <si>
    <t>5687 BAILLIE STREET</t>
  </si>
  <si>
    <t>LORNE STREET</t>
  </si>
  <si>
    <t>7126 KERR STREET</t>
  </si>
  <si>
    <t>5688 WILLOW STREET</t>
  </si>
  <si>
    <t>LOUGHEED HIGHWAY</t>
  </si>
  <si>
    <t>7128 KERR STREET</t>
  </si>
  <si>
    <t>5689 BAILLIE STREET</t>
  </si>
  <si>
    <t>LYNBROOK DRIVE</t>
  </si>
  <si>
    <t>7130 KERR STREET</t>
  </si>
  <si>
    <t>5699 BAILLIE STREET</t>
  </si>
  <si>
    <t>LYNMOOR PLACE</t>
  </si>
  <si>
    <t>7132 KERR STREET</t>
  </si>
  <si>
    <t>5711 RHODES STREET</t>
  </si>
  <si>
    <t>MACDONALD STREET</t>
  </si>
  <si>
    <t>7150 KERR STREET</t>
  </si>
  <si>
    <t>580 MALKIN AVENUE</t>
  </si>
  <si>
    <t>MACKENZIE PLACE</t>
  </si>
  <si>
    <t>7160 KERR STREET</t>
  </si>
  <si>
    <t>5805 WALES STREET</t>
  </si>
  <si>
    <t>MACKENZIE STREET</t>
  </si>
  <si>
    <t>7170 KERR STREET</t>
  </si>
  <si>
    <t>5809 WALES STREET</t>
  </si>
  <si>
    <t>MACKIE STREET</t>
  </si>
  <si>
    <t>7172 KERR STREET</t>
  </si>
  <si>
    <t>5821 WALES STREET</t>
  </si>
  <si>
    <t>MACLURE MEWS</t>
  </si>
  <si>
    <t>7180 KERR STREET</t>
  </si>
  <si>
    <t>5825 WALES STREET</t>
  </si>
  <si>
    <t>MADDAMS STREET</t>
  </si>
  <si>
    <t>7190 KERR STREET</t>
  </si>
  <si>
    <t>5828 BLENHEIM STREET</t>
  </si>
  <si>
    <t>MAGNOLIA STREET</t>
  </si>
  <si>
    <t>8683 KERR STREET</t>
  </si>
  <si>
    <t>5958 ST. GEORGE STREET</t>
  </si>
  <si>
    <t>MAIN STREET</t>
  </si>
  <si>
    <t>638 KINGHORNE MEWS</t>
  </si>
  <si>
    <t>601 E HASTINGS STREET</t>
  </si>
  <si>
    <t>MAINLAND STREET</t>
  </si>
  <si>
    <t>39 KINGSWAY</t>
  </si>
  <si>
    <t>601 W HASTINGS STREET</t>
  </si>
  <si>
    <t>MALI AVENUE</t>
  </si>
  <si>
    <t>158 KINGSWAY</t>
  </si>
  <si>
    <t>6070 OAK STREET</t>
  </si>
  <si>
    <t>MALI LANE</t>
  </si>
  <si>
    <t>368 KINGSWAY</t>
  </si>
  <si>
    <t>6078 OAK STREET</t>
  </si>
  <si>
    <t>MALKIN AVENUE</t>
  </si>
  <si>
    <t>626 KINGSWAY</t>
  </si>
  <si>
    <t>6168 EAST BOULEVARD</t>
  </si>
  <si>
    <t>MALTA AVENUE</t>
  </si>
  <si>
    <t>928 KINGSWAY</t>
  </si>
  <si>
    <t>MALTA PLACE</t>
  </si>
  <si>
    <t>930 KINGSWAY</t>
  </si>
  <si>
    <t>620 CARDERO STREET</t>
  </si>
  <si>
    <t>MANITOBA STREET</t>
  </si>
  <si>
    <t>960 KINGSWAY</t>
  </si>
  <si>
    <t>6268 E Boulevard</t>
  </si>
  <si>
    <t>MANNERING AVENUE</t>
  </si>
  <si>
    <t>962 KINGSWAY</t>
  </si>
  <si>
    <t>6268 EAST BOULEVARD</t>
  </si>
  <si>
    <t>MANOR STREET</t>
  </si>
  <si>
    <t>966 KINGSWAY</t>
  </si>
  <si>
    <t>MANSON STREET</t>
  </si>
  <si>
    <t>1207 KINGSWAY</t>
  </si>
  <si>
    <t>63 W 2ND AVENUE</t>
  </si>
  <si>
    <t>MAPLE CRESCENT</t>
  </si>
  <si>
    <t>1209 KINGSWAY</t>
  </si>
  <si>
    <t>630 E BROADWAY</t>
  </si>
  <si>
    <t>MAPLE STREET</t>
  </si>
  <si>
    <t>1217 KINGSWAY</t>
  </si>
  <si>
    <t>631 VICTORIA DRIVE</t>
  </si>
  <si>
    <t>MAQUINNA DRIVE</t>
  </si>
  <si>
    <t>1219 KINGSWAY</t>
  </si>
  <si>
    <t>6311 CAMBIE STREET</t>
  </si>
  <si>
    <t>MARCHWOOD PLACE</t>
  </si>
  <si>
    <t>633 MAIN STREET</t>
  </si>
  <si>
    <t>MARGUERITE STREET</t>
  </si>
  <si>
    <t>1352 KINGSWAY</t>
  </si>
  <si>
    <t>633 W KING EDWARD AVENUE</t>
  </si>
  <si>
    <t>MARINASIDE CRESCENT</t>
  </si>
  <si>
    <t>1388 KINGSWAY</t>
  </si>
  <si>
    <t>6333 WEST BOULEVARD</t>
  </si>
  <si>
    <t>MARINE CRESCENT</t>
  </si>
  <si>
    <t>1408 KINGSWAY</t>
  </si>
  <si>
    <t>6344 NANAIMO STREET</t>
  </si>
  <si>
    <t>MARINE WAY</t>
  </si>
  <si>
    <t>1676 KINGSWAY</t>
  </si>
  <si>
    <t>6363 LANARK STREET</t>
  </si>
  <si>
    <t>MARINER WALK</t>
  </si>
  <si>
    <t>1799 KINGSWAY</t>
  </si>
  <si>
    <t>6383 CAMBIE STREET</t>
  </si>
  <si>
    <t>MARITIME MEWS</t>
  </si>
  <si>
    <t>1808 KINGSWAY</t>
  </si>
  <si>
    <t>MARKET HILL</t>
  </si>
  <si>
    <t>1818 KINGSWAY</t>
  </si>
  <si>
    <t>645 MALKIN AVENUE</t>
  </si>
  <si>
    <t>MARLIN QUAY</t>
  </si>
  <si>
    <t>1850 KINGSWAY</t>
  </si>
  <si>
    <t>MARMION AVENUE</t>
  </si>
  <si>
    <t>2162 KINGSWAY</t>
  </si>
  <si>
    <t>650 W 41ST AVENUE</t>
  </si>
  <si>
    <t>MARPOLE AVENUE</t>
  </si>
  <si>
    <t>2202 KINGSWAY</t>
  </si>
  <si>
    <t>6508 KNIGHT STREET</t>
  </si>
  <si>
    <t>MARQUETTE CRESCENT</t>
  </si>
  <si>
    <t>2206 KINGSWAY</t>
  </si>
  <si>
    <t>655 W 41ST AVENUE</t>
  </si>
  <si>
    <t>MARSHALL STREET</t>
  </si>
  <si>
    <t>2212 KINGSWAY</t>
  </si>
  <si>
    <t>6555 VICTORIA DRIVE</t>
  </si>
  <si>
    <t>MARSTRAND AVENUE</t>
  </si>
  <si>
    <t>2218 KINGSWAY</t>
  </si>
  <si>
    <t>66 W CORDOVA STREET</t>
  </si>
  <si>
    <t>MAST TOWER ROAD</t>
  </si>
  <si>
    <t>2223 KINGSWAY</t>
  </si>
  <si>
    <t>662 KEEFER STREET</t>
  </si>
  <si>
    <t>MATAPAN CRESCENT</t>
  </si>
  <si>
    <t>2225 KINGSWAY</t>
  </si>
  <si>
    <t>6665 MAIN STREET</t>
  </si>
  <si>
    <t>MATHESON CRESCENT</t>
  </si>
  <si>
    <t>2227 KINGSWAY</t>
  </si>
  <si>
    <t>6668 FRASER STREET</t>
  </si>
  <si>
    <t>MATTHEWS AVENUE</t>
  </si>
  <si>
    <t>2229 KINGSWAY</t>
  </si>
  <si>
    <t>677 W 41ST AVENUE</t>
  </si>
  <si>
    <t>MAXINE LANE</t>
  </si>
  <si>
    <t>2231 KINGSWAY</t>
  </si>
  <si>
    <t>68 SMITHE STREET</t>
  </si>
  <si>
    <t>MAXWELL STREET</t>
  </si>
  <si>
    <t>2233 KINGSWAY</t>
  </si>
  <si>
    <t>683 E 27TH AVENUE</t>
  </si>
  <si>
    <t>MAYFAIR AVENUE</t>
  </si>
  <si>
    <t>2235 KINGSWAY</t>
  </si>
  <si>
    <t>685 GREAT NORTHERN WAY</t>
  </si>
  <si>
    <t>MCBAIN AVENUE</t>
  </si>
  <si>
    <t>2245 KINGSWAY</t>
  </si>
  <si>
    <t>688 E 18TH AVENUE</t>
  </si>
  <si>
    <t>MCCLEERY STREET</t>
  </si>
  <si>
    <t>2249 KINGSWAY</t>
  </si>
  <si>
    <t>688 E 19TH AVENUE</t>
  </si>
  <si>
    <t>MCGEER STREET</t>
  </si>
  <si>
    <t>2251 KINGSWAY</t>
  </si>
  <si>
    <t>688 TERMINAL AVENUE</t>
  </si>
  <si>
    <t>MCGILL STREET</t>
  </si>
  <si>
    <t>2255 KINGSWAY</t>
  </si>
  <si>
    <t>690 PIPELINE ROAD</t>
  </si>
  <si>
    <t>MCGUIGAN AVENUE</t>
  </si>
  <si>
    <t>2310 KINGSWAY</t>
  </si>
  <si>
    <t>6933 CAMBIE STREET</t>
  </si>
  <si>
    <t>MCHARDY STREET</t>
  </si>
  <si>
    <t>2312 KINGSWAY</t>
  </si>
  <si>
    <t>6939 CAMBIE STREET</t>
  </si>
  <si>
    <t>MCINTYRE DRIVE</t>
  </si>
  <si>
    <t>2320 KINGSWAY</t>
  </si>
  <si>
    <t>6999 CAMBIE STREET</t>
  </si>
  <si>
    <t>MCKINNON STREET</t>
  </si>
  <si>
    <t>2330 KINGSWAY</t>
  </si>
  <si>
    <t>MCLEAN DRIVE</t>
  </si>
  <si>
    <t>2537 KINGSWAY</t>
  </si>
  <si>
    <t>7 W 6TH AVENUE</t>
  </si>
  <si>
    <t>MCMULLEN AVENUE</t>
  </si>
  <si>
    <t>2541 KINGSWAY</t>
  </si>
  <si>
    <t>706 E 57TH AVENUE</t>
  </si>
  <si>
    <t>MCNICOLL AVENUE</t>
  </si>
  <si>
    <t>2543 KINGSWAY</t>
  </si>
  <si>
    <t>707 E 43RD AVENUE</t>
  </si>
  <si>
    <t>MCRAE AVENUE</t>
  </si>
  <si>
    <t>2558 KINGSWAY</t>
  </si>
  <si>
    <t>708 E 26TH AVENUE</t>
  </si>
  <si>
    <t>MCSPADDEN AVENUE</t>
  </si>
  <si>
    <t>2572 KINGSWAY</t>
  </si>
  <si>
    <t>709 E 39TH AVENUE</t>
  </si>
  <si>
    <t>MEADOWLAND PLACE</t>
  </si>
  <si>
    <t>2580 KINGSWAY</t>
  </si>
  <si>
    <t>709 SW MARINE DRIVE</t>
  </si>
  <si>
    <t>MEARES AVENUE</t>
  </si>
  <si>
    <t>2675 KINGSWAY</t>
  </si>
  <si>
    <t>7128 ADERA STREET</t>
  </si>
  <si>
    <t>MELBOURNE STREET</t>
  </si>
  <si>
    <t>2677 KINGSWAY</t>
  </si>
  <si>
    <t>7188 MACDONALD STREET</t>
  </si>
  <si>
    <t>MELVILLE STREET</t>
  </si>
  <si>
    <t>2679 KINGSWAY</t>
  </si>
  <si>
    <t>720 E HASTINGS STREET</t>
  </si>
  <si>
    <t>MENCHIONS MEWS</t>
  </si>
  <si>
    <t>2681 KINGSWAY</t>
  </si>
  <si>
    <t>720 ROBSON STREET</t>
  </si>
  <si>
    <t>MIDLOTHIAN AVENUE</t>
  </si>
  <si>
    <t>2685 KINGSWAY</t>
  </si>
  <si>
    <t>7228 ADERA STREET</t>
  </si>
  <si>
    <t>MILLBANK</t>
  </si>
  <si>
    <t>2715 KINGSWAY</t>
  </si>
  <si>
    <t>7238 CARRINGTON STREET</t>
  </si>
  <si>
    <t>MILLER STREET</t>
  </si>
  <si>
    <t>2717 KINGSWAY</t>
  </si>
  <si>
    <t>7249 CYPRESS STREET</t>
  </si>
  <si>
    <t>MILLSTONE STREET</t>
  </si>
  <si>
    <t>2719 KINGSWAY</t>
  </si>
  <si>
    <t>727 E 17TH AVENUE</t>
  </si>
  <si>
    <t>MILLYARD</t>
  </si>
  <si>
    <t>2955 KINGSWAY</t>
  </si>
  <si>
    <t>7281 CYPRESS STREET</t>
  </si>
  <si>
    <t>MILROSS AVENUE</t>
  </si>
  <si>
    <t>2957 KINGSWAY</t>
  </si>
  <si>
    <t>7281 FRASER STREET</t>
  </si>
  <si>
    <t>MILTON STREET</t>
  </si>
  <si>
    <t>2959 KINGSWAY</t>
  </si>
  <si>
    <t>MINTO CRESCENT</t>
  </si>
  <si>
    <t>2963 KINGSWAY</t>
  </si>
  <si>
    <t>7295 MAIN STREET</t>
  </si>
  <si>
    <t>MOBERLY ROAD</t>
  </si>
  <si>
    <t>2965 KINGSWAY</t>
  </si>
  <si>
    <t>7298 ADERA STREET</t>
  </si>
  <si>
    <t>MOHAWK STREET</t>
  </si>
  <si>
    <t>2969 KINGSWAY</t>
  </si>
  <si>
    <t>730 TERMINAL AVENUE</t>
  </si>
  <si>
    <t>MONMOUTH AVENUE</t>
  </si>
  <si>
    <t>3002 KINGSWAY</t>
  </si>
  <si>
    <t>7302 GRANVILLE STREET</t>
  </si>
  <si>
    <t>MONS DRIVE</t>
  </si>
  <si>
    <t>3012 KINGSWAY</t>
  </si>
  <si>
    <t>7303 GRANVILLE STREET</t>
  </si>
  <si>
    <t>MONT ROYAL SQUARE</t>
  </si>
  <si>
    <t>3157 KINGSWAY</t>
  </si>
  <si>
    <t>7319 GRANVILLE STREET</t>
  </si>
  <si>
    <t>MONTCALM STREET</t>
  </si>
  <si>
    <t>3159 KINGSWAY</t>
  </si>
  <si>
    <t>7325 CARNARVON STREET</t>
  </si>
  <si>
    <t>MONTGOMERY STREET</t>
  </si>
  <si>
    <t>3263 KINGSWAY</t>
  </si>
  <si>
    <t>7325 GRANVILLE STREET</t>
  </si>
  <si>
    <t>MORNINGSTAR CRESCENT</t>
  </si>
  <si>
    <t>3321 KINGSWAY</t>
  </si>
  <si>
    <t>733 W 14TH AVENUE</t>
  </si>
  <si>
    <t>MORTON AVENUE</t>
  </si>
  <si>
    <t>3325 KINGSWAY</t>
  </si>
  <si>
    <t>7342 GRANVILLE STREET</t>
  </si>
  <si>
    <t>MOSCROP STREET</t>
  </si>
  <si>
    <t>3433 KINGSWAY</t>
  </si>
  <si>
    <t>7350 FRASER STREET</t>
  </si>
  <si>
    <t>MOSS STREET</t>
  </si>
  <si>
    <t>3435 KINGSWAY</t>
  </si>
  <si>
    <t>7358 GRANVILLE STREET</t>
  </si>
  <si>
    <t>MUIRFIELD DRIVE</t>
  </si>
  <si>
    <t>3919 KNIGHT STREET</t>
  </si>
  <si>
    <t>738 E 29TH AVENUE</t>
  </si>
  <si>
    <t>MUNROE CRESCENT</t>
  </si>
  <si>
    <t>3935 KNIGHT STREET</t>
  </si>
  <si>
    <t>MUSQUEAM AVENUE</t>
  </si>
  <si>
    <t>3937 KNIGHT STREET</t>
  </si>
  <si>
    <t>7410 COLUMBIA STREET</t>
  </si>
  <si>
    <t>MUSQUEAM CLOSE</t>
  </si>
  <si>
    <t>4018 KNIGHT STREET</t>
  </si>
  <si>
    <t>745 THURLOW STREET</t>
  </si>
  <si>
    <t>MUSQUEAM DRIVE</t>
  </si>
  <si>
    <t>4030 KNIGHT STREET</t>
  </si>
  <si>
    <t>7450 GRANVILLE STREET</t>
  </si>
  <si>
    <t>N BOUNDARY ROAD</t>
  </si>
  <si>
    <t>4036 KNIGHT STREET</t>
  </si>
  <si>
    <t>7470 GRANVILLE STREET</t>
  </si>
  <si>
    <t>N CASSIAR STREET</t>
  </si>
  <si>
    <t>4038 KNIGHT STREET</t>
  </si>
  <si>
    <t>7480 GRANVILLE STREET</t>
  </si>
  <si>
    <t>N COMMERCIAL DRIVE</t>
  </si>
  <si>
    <t>7287 KNIGHT STREET</t>
  </si>
  <si>
    <t>7499 GRANVILLE STREET</t>
  </si>
  <si>
    <t>N GARDEN DRIVE</t>
  </si>
  <si>
    <t>7289 KNIGHT STREET</t>
  </si>
  <si>
    <t>75 W 1ST AVENUE</t>
  </si>
  <si>
    <t>N KAMLOOPS STREET</t>
  </si>
  <si>
    <t>1465 KOOTENAY STREET</t>
  </si>
  <si>
    <t>750 PACIFIC BOULEVARD</t>
  </si>
  <si>
    <t>N KASLO STREET</t>
  </si>
  <si>
    <t>2787 LAUREL STREET</t>
  </si>
  <si>
    <t>753 SEYMOUR STREET</t>
  </si>
  <si>
    <t>N KOOTENAY STREET</t>
  </si>
  <si>
    <t>N LAKEWOOD DRIVE</t>
  </si>
  <si>
    <t>3414 LOUGHEED HIGHWAY</t>
  </si>
  <si>
    <t>7601 CAMBIE STREET</t>
  </si>
  <si>
    <t>N NANAIMO STREET</t>
  </si>
  <si>
    <t>3416 LOUGHEED HIGHWAY</t>
  </si>
  <si>
    <t>7655 CAMBIE STREET</t>
  </si>
  <si>
    <t>N NOOTKA STREET</t>
  </si>
  <si>
    <t>7657 CAMBIE STREET</t>
  </si>
  <si>
    <t>N PENTICTON STREET</t>
  </si>
  <si>
    <t>3150 MACDONALD STREET</t>
  </si>
  <si>
    <t>774 W 14TH AVENUE</t>
  </si>
  <si>
    <t>N RENFREW STREET</t>
  </si>
  <si>
    <t>3160 MACDONALD STREET</t>
  </si>
  <si>
    <t>777 RICHARDS STREET</t>
  </si>
  <si>
    <t>N RUPERT STREET</t>
  </si>
  <si>
    <t>3188 MACDONALD STREET</t>
  </si>
  <si>
    <t>7790 CAMBIE STREET</t>
  </si>
  <si>
    <t>N SKEENA STREET</t>
  </si>
  <si>
    <t>3190 MACDONALD STREET</t>
  </si>
  <si>
    <t>7800 VIVIAN DRIVE</t>
  </si>
  <si>
    <t>N SLOCAN STREET</t>
  </si>
  <si>
    <t>4907 MACKENZIE STREET</t>
  </si>
  <si>
    <t>7801 MANITOBA STREET</t>
  </si>
  <si>
    <t>N TEMPLETON DRIVE</t>
  </si>
  <si>
    <t>531 MAIN STREET</t>
  </si>
  <si>
    <t>7807 CAMBIE STREET</t>
  </si>
  <si>
    <t>N VICTORIA DRIVE</t>
  </si>
  <si>
    <t>533 MAIN STREET</t>
  </si>
  <si>
    <t>7828 GRANVILLE STREET</t>
  </si>
  <si>
    <t>N WINDERMERE STREET</t>
  </si>
  <si>
    <t>535 MAIN STREET</t>
  </si>
  <si>
    <t>7849 GRANVILLE STREET</t>
  </si>
  <si>
    <t>NAIRN AVENUE</t>
  </si>
  <si>
    <t>583 MAIN STREET</t>
  </si>
  <si>
    <t>7904 MANITOBA STREET</t>
  </si>
  <si>
    <t>NANAIMO STREET</t>
  </si>
  <si>
    <t>587 MAIN STREET</t>
  </si>
  <si>
    <t>7906 MANITOBA STREET</t>
  </si>
  <si>
    <t>NANTON AVENUE</t>
  </si>
  <si>
    <t>601 MAIN STREET</t>
  </si>
  <si>
    <t>7920 MANITOBA STREET</t>
  </si>
  <si>
    <t>NAPIER STREET</t>
  </si>
  <si>
    <t>615 MAIN STREET</t>
  </si>
  <si>
    <t>7928 YUKON STREET</t>
  </si>
  <si>
    <t>NAPLES WAY</t>
  </si>
  <si>
    <t>625 MAIN STREET</t>
  </si>
  <si>
    <t>7988 YUKON STREET</t>
  </si>
  <si>
    <t>NARVAEZ DRIVE</t>
  </si>
  <si>
    <t>681 MAIN STREET</t>
  </si>
  <si>
    <t>8 NANAIMO STREET</t>
  </si>
  <si>
    <t>NASSAU DRIVE</t>
  </si>
  <si>
    <t>687 MAIN STREET</t>
  </si>
  <si>
    <t>8000 ROSS STREET</t>
  </si>
  <si>
    <t>NATAL STREET</t>
  </si>
  <si>
    <t>708 MAIN STREET</t>
  </si>
  <si>
    <t>803 W 12TH AVENUE</t>
  </si>
  <si>
    <t>NATIONAL AVENUE</t>
  </si>
  <si>
    <t>1007 MAIN STREET</t>
  </si>
  <si>
    <t>8031 NUNAVUT LANE</t>
  </si>
  <si>
    <t>NAUTILUS CLOSE</t>
  </si>
  <si>
    <t>1008 MAIN STREET</t>
  </si>
  <si>
    <t>8080 NUNAVUT LANE</t>
  </si>
  <si>
    <t>NEAL STREET</t>
  </si>
  <si>
    <t>1011 MAIN STREET</t>
  </si>
  <si>
    <t>809 W 23RD AVENUE</t>
  </si>
  <si>
    <t>NELSON STREET</t>
  </si>
  <si>
    <t>1015 MAIN STREET</t>
  </si>
  <si>
    <t>8101 SHAUGHNESSY STREET</t>
  </si>
  <si>
    <t>NEON STREET</t>
  </si>
  <si>
    <t>1019 MAIN STREET</t>
  </si>
  <si>
    <t>8107 SHAUGHNESSY STREET</t>
  </si>
  <si>
    <t>NEW BRIGHTON ROAD</t>
  </si>
  <si>
    <t>1065 MAIN STREET</t>
  </si>
  <si>
    <t>8111 SHAUGHNESSY STREET</t>
  </si>
  <si>
    <t>NEWCASTLE COURT</t>
  </si>
  <si>
    <t>1601 MAIN STREET</t>
  </si>
  <si>
    <t>8131 NUNAVUT LANE</t>
  </si>
  <si>
    <t>NEWPORT AVENUE</t>
  </si>
  <si>
    <t>1611 MAIN STREET</t>
  </si>
  <si>
    <t>8131 SHAUGHNESSY STREET</t>
  </si>
  <si>
    <t>NICOLA STREET</t>
  </si>
  <si>
    <t>1617 MAIN STREET</t>
  </si>
  <si>
    <t>8175 CAMBIE STREET</t>
  </si>
  <si>
    <t>NIGEL AVENUE</t>
  </si>
  <si>
    <t>1619 MAIN STREET</t>
  </si>
  <si>
    <t>8188 LORD STREET</t>
  </si>
  <si>
    <t>NOOTKA STREET</t>
  </si>
  <si>
    <t>1635 MAIN STREET</t>
  </si>
  <si>
    <t>8189 CAMBIE STREET</t>
  </si>
  <si>
    <t>NORMANDY DRIVE</t>
  </si>
  <si>
    <t>1655 MAIN STREET</t>
  </si>
  <si>
    <t>8199 CAMBIE STREET</t>
  </si>
  <si>
    <t>NORQUAY STREET</t>
  </si>
  <si>
    <t>1675 MAIN STREET</t>
  </si>
  <si>
    <t>8223 Sherbrooke STREET</t>
  </si>
  <si>
    <t>NORTH ARM AVENUE</t>
  </si>
  <si>
    <t>1691 MAIN STREET</t>
  </si>
  <si>
    <t>NORTH FOOT OF MAIN STREET</t>
  </si>
  <si>
    <t>1721 MAIN STREET</t>
  </si>
  <si>
    <t>8275 SHERBROOKE STREET</t>
  </si>
  <si>
    <t>NORTHERN STREET</t>
  </si>
  <si>
    <t>1739 MAIN STREET</t>
  </si>
  <si>
    <t>8277 ONTARIO STREET</t>
  </si>
  <si>
    <t>NORTHUMBERLAND AVENUE</t>
  </si>
  <si>
    <t>829 KEEFER STREET</t>
  </si>
  <si>
    <t>NUNAVUT LANE</t>
  </si>
  <si>
    <t>2511 MAIN STREET</t>
  </si>
  <si>
    <t>NW MARINE DRIVE</t>
  </si>
  <si>
    <t>2515 MAIN STREET</t>
  </si>
  <si>
    <t>OAK STREET</t>
  </si>
  <si>
    <t>2521 MAIN STREET</t>
  </si>
  <si>
    <t>OBEN STREET</t>
  </si>
  <si>
    <t>2570 MAIN STREET</t>
  </si>
  <si>
    <t>8488 CORNISH STREET</t>
  </si>
  <si>
    <t>ODLUM DRIVE</t>
  </si>
  <si>
    <t>2588 MAIN STREET</t>
  </si>
  <si>
    <t>853 UNION STREET</t>
  </si>
  <si>
    <t>OGDEN AVENUE</t>
  </si>
  <si>
    <t>2681 MAIN STREET</t>
  </si>
  <si>
    <t>8530 OSLER STREET</t>
  </si>
  <si>
    <t>OLD BRIDGE COURT</t>
  </si>
  <si>
    <t>2685 MAIN STREET</t>
  </si>
  <si>
    <t>8533 RIVER DISTRICT CROSSING</t>
  </si>
  <si>
    <t>OLD BRIDGE STREET</t>
  </si>
  <si>
    <t>2691 MAIN STREET</t>
  </si>
  <si>
    <t>8538 RIVER DISTRICT CROSSING</t>
  </si>
  <si>
    <t>OLD BRIDGE WALK</t>
  </si>
  <si>
    <t>2801 MAIN STREET</t>
  </si>
  <si>
    <t>8550 FRASER STREET</t>
  </si>
  <si>
    <t>OLIVER CRESCENT</t>
  </si>
  <si>
    <t>8555 GRANVILLE STREET</t>
  </si>
  <si>
    <t>OLYMPIC STREET</t>
  </si>
  <si>
    <t>3088 MAIN STREET</t>
  </si>
  <si>
    <t>8558 OSLER STREET</t>
  </si>
  <si>
    <t>ONTARIO PLACE</t>
  </si>
  <si>
    <t>3303 MAIN STREET</t>
  </si>
  <si>
    <t>8572 OSLER STREET</t>
  </si>
  <si>
    <t>ONTARIO STREET</t>
  </si>
  <si>
    <t>3373 MAIN STREET</t>
  </si>
  <si>
    <t>8578 OSLER STREET</t>
  </si>
  <si>
    <t>ORIOLE WALK</t>
  </si>
  <si>
    <t>3655 MAIN STREET</t>
  </si>
  <si>
    <t>8580 RIVER DISTRICT CROSSING</t>
  </si>
  <si>
    <t>ORMIDALE STREET</t>
  </si>
  <si>
    <t>8585 YUKON STREET</t>
  </si>
  <si>
    <t>ORTONA CRESCENT</t>
  </si>
  <si>
    <t>3883 MAIN STREET</t>
  </si>
  <si>
    <t>8588 CORNISH STREET</t>
  </si>
  <si>
    <t>OSLER STREET</t>
  </si>
  <si>
    <t>8588 JELLICOE STREET</t>
  </si>
  <si>
    <t>OXFORD STREET</t>
  </si>
  <si>
    <t>8601 MAIN STREET</t>
  </si>
  <si>
    <t>PACIFIC BOULEVARD</t>
  </si>
  <si>
    <t>3958 MAIN STREET</t>
  </si>
  <si>
    <t>8650 ASH STREET</t>
  </si>
  <si>
    <t>PACIFIC STREET</t>
  </si>
  <si>
    <t>4010 MAIN STREET</t>
  </si>
  <si>
    <t>PANDORA STREET</t>
  </si>
  <si>
    <t>4050 MAIN STREET</t>
  </si>
  <si>
    <t>PANTAGES LANE</t>
  </si>
  <si>
    <t>4090 MAIN STREET</t>
  </si>
  <si>
    <t>8728 AISNE STREET</t>
  </si>
  <si>
    <t>PARK DRIVE</t>
  </si>
  <si>
    <t>4196 MAIN STREET</t>
  </si>
  <si>
    <t>879 POWELL STREET</t>
  </si>
  <si>
    <t>PARKER STREET</t>
  </si>
  <si>
    <t>4198 MAIN STREET</t>
  </si>
  <si>
    <t>88 W 1ST AVENUE</t>
  </si>
  <si>
    <t>PARKWAY DRIVE</t>
  </si>
  <si>
    <t>4423 MAIN STREET</t>
  </si>
  <si>
    <t>880 W 28TH AVENUE</t>
  </si>
  <si>
    <t>PAT QUINN WAY</t>
  </si>
  <si>
    <t>4433 MAIN STREET</t>
  </si>
  <si>
    <t>8811 LAUREL STREET</t>
  </si>
  <si>
    <t>PATON STREET</t>
  </si>
  <si>
    <t>4435 MAIN STREET</t>
  </si>
  <si>
    <t>885 SALSBURY DRIVE</t>
  </si>
  <si>
    <t>PAULSON STREET</t>
  </si>
  <si>
    <t>4445 MAIN STREET</t>
  </si>
  <si>
    <t>8855 LAUREL STREET</t>
  </si>
  <si>
    <t>PAYNE STREET</t>
  </si>
  <si>
    <t>4475 MAIN STREET</t>
  </si>
  <si>
    <t>888 HOMER STREET</t>
  </si>
  <si>
    <t>PENDRELL STREET</t>
  </si>
  <si>
    <t>4610 MAIN STREET</t>
  </si>
  <si>
    <t>8889 LAUREL STREET</t>
  </si>
  <si>
    <t>PENNYFARTHING DRIVE</t>
  </si>
  <si>
    <t>4628 MAIN STREET</t>
  </si>
  <si>
    <t>89 NELSON STREET</t>
  </si>
  <si>
    <t>PENTICTON STREET</t>
  </si>
  <si>
    <t>4817 MAIN STREET</t>
  </si>
  <si>
    <t>89 W 2ND AVENUE</t>
  </si>
  <si>
    <t>PERROT MEWS</t>
  </si>
  <si>
    <t>4827 MAIN STREET</t>
  </si>
  <si>
    <t>89 W GEORGIA STREET</t>
  </si>
  <si>
    <t>PERRY STREET</t>
  </si>
  <si>
    <t>4829 MAIN STREET</t>
  </si>
  <si>
    <t>901 E BROADWAY</t>
  </si>
  <si>
    <t>PETERSHAM AVENUE</t>
  </si>
  <si>
    <t>4898 MAIN STREET</t>
  </si>
  <si>
    <t>9149 HUDSON STREET</t>
  </si>
  <si>
    <t>PEVERIL AVENUE</t>
  </si>
  <si>
    <t>5707 MAIN STREET</t>
  </si>
  <si>
    <t>PICTON STREET</t>
  </si>
  <si>
    <t>5711 MAIN STREET</t>
  </si>
  <si>
    <t>933 E HASTINGS STREET</t>
  </si>
  <si>
    <t>PIERVIEW CRESCENT</t>
  </si>
  <si>
    <t>5721 MAIN STREET</t>
  </si>
  <si>
    <t>948 W 28TH AVENUE</t>
  </si>
  <si>
    <t>PINE CRESCENT</t>
  </si>
  <si>
    <t>5733 MAIN STREET</t>
  </si>
  <si>
    <t>95 E 1ST AVENUE</t>
  </si>
  <si>
    <t>PINE STREET</t>
  </si>
  <si>
    <t>6462 MAIN STREET</t>
  </si>
  <si>
    <t>95 W 15TH AVENUE</t>
  </si>
  <si>
    <t>PINEHURST DRIVE</t>
  </si>
  <si>
    <t>6464 MAIN STREET</t>
  </si>
  <si>
    <t>PINNACLE COURT</t>
  </si>
  <si>
    <t>6468 MAIN STREET</t>
  </si>
  <si>
    <t>968 KINGSWAY</t>
  </si>
  <si>
    <t>PIPELINE ROAD</t>
  </si>
  <si>
    <t>6667 MAIN STREET</t>
  </si>
  <si>
    <t>97 E 2ND AVENUE</t>
  </si>
  <si>
    <t>POINT GREY ROAD</t>
  </si>
  <si>
    <t>6669 MAIN STREET</t>
  </si>
  <si>
    <t>970 UNION STREET</t>
  </si>
  <si>
    <t>POPLAR STREET</t>
  </si>
  <si>
    <t>980 GEORGE STREET</t>
  </si>
  <si>
    <t>PORT AUTHORITY</t>
  </si>
  <si>
    <t>977 MAINLAND STREET</t>
  </si>
  <si>
    <t>PORTER STREET</t>
  </si>
  <si>
    <t>1605 MANITOBA STREET</t>
  </si>
  <si>
    <t>PORTSIDE COURT</t>
  </si>
  <si>
    <t>1633 MANITOBA STREET</t>
  </si>
  <si>
    <t>988 W BROADWAY</t>
  </si>
  <si>
    <t>PORTSIDE DRIVE</t>
  </si>
  <si>
    <t>1637 MANITOBA STREET</t>
  </si>
  <si>
    <t>999 SEYMOUR STREET</t>
  </si>
  <si>
    <t>POWELL STREET</t>
  </si>
  <si>
    <t>1681 MANITOBA STREET</t>
  </si>
  <si>
    <t>999 W HASTINGS STREET</t>
  </si>
  <si>
    <t>PRESCOTT STREET</t>
  </si>
  <si>
    <t>1685 MANITOBA STREET</t>
  </si>
  <si>
    <t>PRESTON AVENUE</t>
  </si>
  <si>
    <t>1687 MANITOBA STREET</t>
  </si>
  <si>
    <t>PRESTWICK DRIVE</t>
  </si>
  <si>
    <t>1689 MANITOBA STREET</t>
  </si>
  <si>
    <t>PRICE STREET</t>
  </si>
  <si>
    <t>1693 MANITOBA STREET</t>
  </si>
  <si>
    <t>PRINCE ALBERT STREET</t>
  </si>
  <si>
    <t>1703 MANITOBA STREET</t>
  </si>
  <si>
    <t>PRINCE EDWARD STREET</t>
  </si>
  <si>
    <t>1711 MANITOBA STREET</t>
  </si>
  <si>
    <t>PRINCESS AVENUE</t>
  </si>
  <si>
    <t>1731 MANITOBA STREET</t>
  </si>
  <si>
    <t>PRIOR STREET</t>
  </si>
  <si>
    <t>1750 MANITOBA STREET</t>
  </si>
  <si>
    <t>PROMENADE MEWS</t>
  </si>
  <si>
    <t>1753 MANITOBA STREET</t>
  </si>
  <si>
    <t>PUGET DRIVE</t>
  </si>
  <si>
    <t>1764 MANITOBA STREET</t>
  </si>
  <si>
    <t>PULLMAN PORTER STREET</t>
  </si>
  <si>
    <t>1791 MANITOBA STREET</t>
  </si>
  <si>
    <t>QUADRA STREET</t>
  </si>
  <si>
    <t>2518 MANITOBA STREET</t>
  </si>
  <si>
    <t>QUALICUM DRIVE</t>
  </si>
  <si>
    <t>2502 MAPLE STREET</t>
  </si>
  <si>
    <t>QUATSINO DRIVE</t>
  </si>
  <si>
    <t>2538 MAPLE STREET</t>
  </si>
  <si>
    <t>QUAYSIDE COURT</t>
  </si>
  <si>
    <t>2550 MAPLE STREET</t>
  </si>
  <si>
    <t>QUEBEC PLACE</t>
  </si>
  <si>
    <t>424 MCLEAN DRIVE</t>
  </si>
  <si>
    <t>QUEBEC STREET</t>
  </si>
  <si>
    <t>1181 MELVILLE STREET</t>
  </si>
  <si>
    <t>QUEENS AVENUE</t>
  </si>
  <si>
    <t>1205 MELVILLE STREET</t>
  </si>
  <si>
    <t>QUESNEL DRIVE</t>
  </si>
  <si>
    <t>333 MENCHIONS MEWS</t>
  </si>
  <si>
    <t>QUILCHENA CRESCENT</t>
  </si>
  <si>
    <t>83 N RENFREW STREET</t>
  </si>
  <si>
    <t>QUILCHENA PLACE</t>
  </si>
  <si>
    <t>1263 NANAIMO STREET</t>
  </si>
  <si>
    <t>RADISSON STREET</t>
  </si>
  <si>
    <t>1273 NANAIMO STREET</t>
  </si>
  <si>
    <t>RAE AVENUE</t>
  </si>
  <si>
    <t>1283 NANAIMO STREET</t>
  </si>
  <si>
    <t>RAILSPUR ALLEY</t>
  </si>
  <si>
    <t>1293 NANAIMO STREET</t>
  </si>
  <si>
    <t>RAILWAY STREET</t>
  </si>
  <si>
    <t>1310 NANAIMO STREET</t>
  </si>
  <si>
    <t>RAINIER PLACE</t>
  </si>
  <si>
    <t>2502 NANAIMO STREET</t>
  </si>
  <si>
    <t>RAINTREE COURT</t>
  </si>
  <si>
    <t>2528 NANAIMO STREET</t>
  </si>
  <si>
    <t>RALEIGH STREET</t>
  </si>
  <si>
    <t>2540 NANAIMO STREET</t>
  </si>
  <si>
    <t>RAND AVENUE</t>
  </si>
  <si>
    <t>2960 NANAIMO STREET</t>
  </si>
  <si>
    <t>RAV GENERAL</t>
  </si>
  <si>
    <t>2970 NANAIMO STREET</t>
  </si>
  <si>
    <t>RAVINE STREET</t>
  </si>
  <si>
    <t>2982 NANAIMO STREET</t>
  </si>
  <si>
    <t>RAYMUR AVENUE</t>
  </si>
  <si>
    <t>2986 NANAIMO STREET</t>
  </si>
  <si>
    <t>REBEKAH DRIVE</t>
  </si>
  <si>
    <t>2990 NANAIMO STREET</t>
  </si>
  <si>
    <t>REDBUD LANE</t>
  </si>
  <si>
    <t>4830 NANAIMO STREET</t>
  </si>
  <si>
    <t>REGIMENT SQUARE</t>
  </si>
  <si>
    <t>550 NELSON STREET</t>
  </si>
  <si>
    <t>REID STREET</t>
  </si>
  <si>
    <t>605 NELSON STREET</t>
  </si>
  <si>
    <t>RENFREW STREET</t>
  </si>
  <si>
    <t>625 NELSON STREET</t>
  </si>
  <si>
    <t>RHODES STREET</t>
  </si>
  <si>
    <t>655 NELSON STREET</t>
  </si>
  <si>
    <t>RICHARDS STREET</t>
  </si>
  <si>
    <t>1026 NELSON STREET</t>
  </si>
  <si>
    <t>RICHELIEU AVENUE</t>
  </si>
  <si>
    <t>683 NICOLA STREET</t>
  </si>
  <si>
    <t>RIEL PLACE</t>
  </si>
  <si>
    <t>2730 OAK STREET</t>
  </si>
  <si>
    <t>RINGWOOD AVENUE</t>
  </si>
  <si>
    <t>RIVER DISTRICT CROSSING</t>
  </si>
  <si>
    <t>3087 OAK STREET</t>
  </si>
  <si>
    <t>RIVERGRASS DRIVE</t>
  </si>
  <si>
    <t>3093 OAK STREET</t>
  </si>
  <si>
    <t>RIVERWALK AVENUE</t>
  </si>
  <si>
    <t>3099 OAK STREET</t>
  </si>
  <si>
    <t>RIVERWOOD WAY</t>
  </si>
  <si>
    <t>1752 ONTARIO STREET</t>
  </si>
  <si>
    <t>ROBSON STREET</t>
  </si>
  <si>
    <t>1762 ONTARIO STREET</t>
  </si>
  <si>
    <t>ROCKPOOLE DRIVE</t>
  </si>
  <si>
    <t>1772 ONTARIO STREET</t>
  </si>
  <si>
    <t>ROGERS STREET</t>
  </si>
  <si>
    <t>1798 ONTARIO STREET</t>
  </si>
  <si>
    <t>ROLSTON STREET</t>
  </si>
  <si>
    <t>8125 ONTARIO STREET</t>
  </si>
  <si>
    <t>ROSE STREET</t>
  </si>
  <si>
    <t>8129 ONTARIO STREET</t>
  </si>
  <si>
    <t>ROSEBURY LANE</t>
  </si>
  <si>
    <t>8133 ONTARIO STREET</t>
  </si>
  <si>
    <t>ROSEBURY WALK</t>
  </si>
  <si>
    <t>8137 ONTARIO STREET</t>
  </si>
  <si>
    <t>ROSEDALE DRIVE</t>
  </si>
  <si>
    <t>ROSEMARY BROWN LANE</t>
  </si>
  <si>
    <t>8351 ONTARIO STREET</t>
  </si>
  <si>
    <t>ROSEMONT DRIVE</t>
  </si>
  <si>
    <t>8365 ONTARIO STREET</t>
  </si>
  <si>
    <t>ROSS STREET</t>
  </si>
  <si>
    <t>963 PACIFIC BOULEVARD</t>
  </si>
  <si>
    <t>ROSSLAND STREET</t>
  </si>
  <si>
    <t>ROUNDHOUSE MEWS</t>
  </si>
  <si>
    <t>ROXBURGH CRESCENT</t>
  </si>
  <si>
    <t>RUBY STREET</t>
  </si>
  <si>
    <t>1171 PARKER STREET</t>
  </si>
  <si>
    <t>RUMBLE AVENUE</t>
  </si>
  <si>
    <t>1177 PARKER STREET</t>
  </si>
  <si>
    <t>RUPERT STREET</t>
  </si>
  <si>
    <t>1181 PARKER STREET</t>
  </si>
  <si>
    <t>SADDLE LANE</t>
  </si>
  <si>
    <t>1187 PARKER STREET</t>
  </si>
  <si>
    <t>SAINT JOHN PAUL II WAY</t>
  </si>
  <si>
    <t>1191 PARKER STREET</t>
  </si>
  <si>
    <t>SAINT JULIEN MEWS</t>
  </si>
  <si>
    <t>158 POWELL STREET</t>
  </si>
  <si>
    <t>SALAL DRIVE</t>
  </si>
  <si>
    <t>162 POWELL STREET</t>
  </si>
  <si>
    <t>SALERNO STREET</t>
  </si>
  <si>
    <t>172 POWELL STREET</t>
  </si>
  <si>
    <t>SALISH DRIVE</t>
  </si>
  <si>
    <t>255 POWELL STREET</t>
  </si>
  <si>
    <t>SALSBURY DRIVE</t>
  </si>
  <si>
    <t>391 POWELL STREET</t>
  </si>
  <si>
    <t>SALT STREET</t>
  </si>
  <si>
    <t>616 POWELL STREET</t>
  </si>
  <si>
    <t>SASAMAT PLACE</t>
  </si>
  <si>
    <t>626 POWELL STREET</t>
  </si>
  <si>
    <t>SASAMAT STREET</t>
  </si>
  <si>
    <t>846 POWELL STREET</t>
  </si>
  <si>
    <t>SASKATCHEWAN LANE</t>
  </si>
  <si>
    <t>850 POWELL STREET</t>
  </si>
  <si>
    <t>SAWCUT</t>
  </si>
  <si>
    <t>1615 POWELL STREET</t>
  </si>
  <si>
    <t>SAWMILL CRESCENT</t>
  </si>
  <si>
    <t>1625 POWELL STREET</t>
  </si>
  <si>
    <t>SAWYER'S LANE</t>
  </si>
  <si>
    <t>1631 POWELL STREET</t>
  </si>
  <si>
    <t>SCALES PLACE</t>
  </si>
  <si>
    <t>1635 POWELL STREET</t>
  </si>
  <si>
    <t>SCANTLINGS</t>
  </si>
  <si>
    <t>1641 POWELL STREET</t>
  </si>
  <si>
    <t>SCARBORO AVENUE</t>
  </si>
  <si>
    <t>380 PRINCESS AVENUE</t>
  </si>
  <si>
    <t>SCHOOL AVENUE</t>
  </si>
  <si>
    <t>2521 QUEBEC STREET</t>
  </si>
  <si>
    <t>SCHOOL GREEN</t>
  </si>
  <si>
    <t>2523 QUEBEC STREET</t>
  </si>
  <si>
    <t>SCOTIA STREET</t>
  </si>
  <si>
    <t>1550 RAND AVENUE</t>
  </si>
  <si>
    <t>SE MARINE DRIVE</t>
  </si>
  <si>
    <t>1801 RENFREW STREET</t>
  </si>
  <si>
    <t>SEABREEZE WALK</t>
  </si>
  <si>
    <t>1811 RENFREW STREET</t>
  </si>
  <si>
    <t>SEAFORTH DRIVE</t>
  </si>
  <si>
    <t>1831 RENFREW STREET</t>
  </si>
  <si>
    <t>SEAGULL PLACE</t>
  </si>
  <si>
    <t>1861 RENFREW STREET</t>
  </si>
  <si>
    <t>SEE-EM-IA LANE</t>
  </si>
  <si>
    <t>2675 RENFREW STREET</t>
  </si>
  <si>
    <t>SELKIRK STREET</t>
  </si>
  <si>
    <t>2905 RENFREW STREET</t>
  </si>
  <si>
    <t>SEMANA CRESCENT</t>
  </si>
  <si>
    <t>711 RICHARDS STREET</t>
  </si>
  <si>
    <t>SEMLIN DRIVE</t>
  </si>
  <si>
    <t>780 RICHARDS STREET</t>
  </si>
  <si>
    <t>SENLAC STREET</t>
  </si>
  <si>
    <t>790 RICHARDS STREET</t>
  </si>
  <si>
    <t>SENNOK CRESCENT</t>
  </si>
  <si>
    <t>794 RICHARDS STREET</t>
  </si>
  <si>
    <t>SEYMOUR MEWS</t>
  </si>
  <si>
    <t>861 RICHARDS STREET</t>
  </si>
  <si>
    <t>SEYMOUR STREET</t>
  </si>
  <si>
    <t>863 RICHARDS STREET</t>
  </si>
  <si>
    <t>SHANGHAI ALLEY</t>
  </si>
  <si>
    <t>865 RICHARDS STREET</t>
  </si>
  <si>
    <t>SHAUGHNESSY STREET</t>
  </si>
  <si>
    <t>867 RICHARDS STREET</t>
  </si>
  <si>
    <t>SHAWNEE PLACE</t>
  </si>
  <si>
    <t>869 RICHARDS STREET</t>
  </si>
  <si>
    <t>SHERBROOKE STREET</t>
  </si>
  <si>
    <t>1330 RICHARDS STREET</t>
  </si>
  <si>
    <t>SHOREPINE WALK</t>
  </si>
  <si>
    <t>1378 RICHARDS STREET</t>
  </si>
  <si>
    <t>SIDNEY STREET</t>
  </si>
  <si>
    <t>1390 RICHARDS STREET</t>
  </si>
  <si>
    <t>SIENUM PLACE</t>
  </si>
  <si>
    <t>155 ROBSON STREET</t>
  </si>
  <si>
    <t>SI-LU DRIVE</t>
  </si>
  <si>
    <t>161 ROBSON STREET</t>
  </si>
  <si>
    <t>SIMPSON AVENUE</t>
  </si>
  <si>
    <t>171 ROBSON STREET</t>
  </si>
  <si>
    <t>SITKA SQUARE</t>
  </si>
  <si>
    <t>208 ROBSON STREET</t>
  </si>
  <si>
    <t>SKANA DRIVE</t>
  </si>
  <si>
    <t>211 ROBSON STREET</t>
  </si>
  <si>
    <t>SKEENA STREET</t>
  </si>
  <si>
    <t>212 ROBSON STREET</t>
  </si>
  <si>
    <t>SKIPPER PLACE</t>
  </si>
  <si>
    <t>235 ROBSON STREET</t>
  </si>
  <si>
    <t>SLOCAN STREET</t>
  </si>
  <si>
    <t>238 ROBSON STREET</t>
  </si>
  <si>
    <t>SMITHE MEWS</t>
  </si>
  <si>
    <t>255 ROBSON STREET</t>
  </si>
  <si>
    <t>SMITHE STREET</t>
  </si>
  <si>
    <t>265 ROBSON STREET</t>
  </si>
  <si>
    <t>SOMERSET CRESCENT</t>
  </si>
  <si>
    <t>275 ROBSON STREET</t>
  </si>
  <si>
    <t>SOMERVILLE STREET</t>
  </si>
  <si>
    <t>410 ROBSON STREET</t>
  </si>
  <si>
    <t>SONGBIRD MEWS</t>
  </si>
  <si>
    <t>420 ROBSON STREET</t>
  </si>
  <si>
    <t>SOPHIA STREET</t>
  </si>
  <si>
    <t>428 ROBSON STREET</t>
  </si>
  <si>
    <t>SOTAO AVENUE</t>
  </si>
  <si>
    <t>430 ROBSON STREET</t>
  </si>
  <si>
    <t>SOUTH SHORE CRESCENT</t>
  </si>
  <si>
    <t>438 ROBSON STREET</t>
  </si>
  <si>
    <t>SOUTHERN STREET</t>
  </si>
  <si>
    <t>450 ROBSON STREET</t>
  </si>
  <si>
    <t>SOUTHLANDS PLACE</t>
  </si>
  <si>
    <t>463 ROBSON STREET</t>
  </si>
  <si>
    <t>SOUTHSIDE DRIVE</t>
  </si>
  <si>
    <t>481 ROBSON STREET</t>
  </si>
  <si>
    <t>SPARBROOK CRESCENT</t>
  </si>
  <si>
    <t>488 ROBSON STREET</t>
  </si>
  <si>
    <t>SPARROW PLACE</t>
  </si>
  <si>
    <t>489 ROBSON STREET</t>
  </si>
  <si>
    <t>SPENCER STREET</t>
  </si>
  <si>
    <t>493 ROBSON STREET</t>
  </si>
  <si>
    <t>SPINNAKER PLACE</t>
  </si>
  <si>
    <t>498 ROBSON STREET</t>
  </si>
  <si>
    <t>SPRINGTREE DRIVE</t>
  </si>
  <si>
    <t>541 ROBSON STREET</t>
  </si>
  <si>
    <t>SPRUCE STREET</t>
  </si>
  <si>
    <t>545 ROBSON STREET</t>
  </si>
  <si>
    <t>SPYGLASS PLACE</t>
  </si>
  <si>
    <t>547 ROBSON STREET</t>
  </si>
  <si>
    <t>ST. CATHERINES STREET</t>
  </si>
  <si>
    <t>550 ROBSON STREET</t>
  </si>
  <si>
    <t>ST. CLAIR PLACE</t>
  </si>
  <si>
    <t>560 ROBSON STREET</t>
  </si>
  <si>
    <t>ST. GEORGE STREET</t>
  </si>
  <si>
    <t>568 ROBSON STREET</t>
  </si>
  <si>
    <t>ST. LAWRENCE STREET</t>
  </si>
  <si>
    <t>570 ROBSON STREET</t>
  </si>
  <si>
    <t>ST. MARGARETS STREET</t>
  </si>
  <si>
    <t>590 ROBSON STREET</t>
  </si>
  <si>
    <t>ST. REGIS LANE</t>
  </si>
  <si>
    <t>651 ROBSON STREET</t>
  </si>
  <si>
    <t>STAINSBURY AVENUE</t>
  </si>
  <si>
    <t>653 ROBSON STREET</t>
  </si>
  <si>
    <t>STAMFORD STREET</t>
  </si>
  <si>
    <t>665 ROBSON STREET</t>
  </si>
  <si>
    <t>STAMP'S LANDING</t>
  </si>
  <si>
    <t>681 ROBSON STREET</t>
  </si>
  <si>
    <t>STANLEY PARK DRIVE</t>
  </si>
  <si>
    <t>708 ROBSON STREET</t>
  </si>
  <si>
    <t>STARBOARD SQUARE</t>
  </si>
  <si>
    <t>STATION STREET</t>
  </si>
  <si>
    <t>1124 ROBSON STREET</t>
  </si>
  <si>
    <t>STAULO CRESCENT</t>
  </si>
  <si>
    <t>1505 ROBSON STREET</t>
  </si>
  <si>
    <t>STAUTLO AVENUE</t>
  </si>
  <si>
    <t>1509 ROBSON STREET</t>
  </si>
  <si>
    <t>STEPHENS STREET</t>
  </si>
  <si>
    <t>1578 ROBSON STREET</t>
  </si>
  <si>
    <t>STEWART STREET</t>
  </si>
  <si>
    <t>1582 ROBSON STREET</t>
  </si>
  <si>
    <t>STIKINE PLACE</t>
  </si>
  <si>
    <t>1588 ROBSON STREET</t>
  </si>
  <si>
    <t>STIRLING STREET</t>
  </si>
  <si>
    <t>1716 ROBSON STREET</t>
  </si>
  <si>
    <t>STOVOLD LANE</t>
  </si>
  <si>
    <t>1720 ROBSON STREET</t>
  </si>
  <si>
    <t>STRATHMORE MEWS</t>
  </si>
  <si>
    <t>1766 ROBSON STREET</t>
  </si>
  <si>
    <t>STRAUSS DRIVE</t>
  </si>
  <si>
    <t>1779 ROBSON STREET</t>
  </si>
  <si>
    <t>SUZHOU ALLEY</t>
  </si>
  <si>
    <t>1789 ROBSON STREET</t>
  </si>
  <si>
    <t>SW MARINE DRIVE</t>
  </si>
  <si>
    <t>1798 ROBSON STREET</t>
  </si>
  <si>
    <t>SWALLOW PLACE</t>
  </si>
  <si>
    <t>1335 ROLSTON STREET</t>
  </si>
  <si>
    <t>SWANSACRE</t>
  </si>
  <si>
    <t>3823 RUPERT STREET</t>
  </si>
  <si>
    <t>SWITCHMEN STREET</t>
  </si>
  <si>
    <t>3833 RUPERT STREET</t>
  </si>
  <si>
    <t>TALISMAN AVENUE</t>
  </si>
  <si>
    <t>4885 SAINT JOHN PAUL II WAY</t>
  </si>
  <si>
    <t>TALON SQUARE</t>
  </si>
  <si>
    <t>1610 SALT STREET</t>
  </si>
  <si>
    <t>TAMARIND DRIVE</t>
  </si>
  <si>
    <t>1622 SALT STREET</t>
  </si>
  <si>
    <t>TAMATH CRESCENT</t>
  </si>
  <si>
    <t>1688 SALT STREET</t>
  </si>
  <si>
    <t>TANNER STREET</t>
  </si>
  <si>
    <t>1696 SALT STREET</t>
  </si>
  <si>
    <t>TANTALUS LANE</t>
  </si>
  <si>
    <t>8481 SASKATCHEWAN LANE</t>
  </si>
  <si>
    <t>TAUNTON STREET</t>
  </si>
  <si>
    <t>8501 SASKATCHEWAN LANE</t>
  </si>
  <si>
    <t>TAYLOR STREET</t>
  </si>
  <si>
    <t>196 SE MARINE DRIVE</t>
  </si>
  <si>
    <t>TEAKWOOD PLACE</t>
  </si>
  <si>
    <t>400 SE MARINE DRIVE</t>
  </si>
  <si>
    <t>TECUMSEH AVENUE</t>
  </si>
  <si>
    <t>388 SEMLIN DRIVE</t>
  </si>
  <si>
    <t>TED NORTHE LANE</t>
  </si>
  <si>
    <t>TEMPLETON DRIVE</t>
  </si>
  <si>
    <t>520 SEYMOUR STREET</t>
  </si>
  <si>
    <t>TERMINAL AVENUE</t>
  </si>
  <si>
    <t>530 SEYMOUR STREET</t>
  </si>
  <si>
    <t>TERRA VITA PLACE</t>
  </si>
  <si>
    <t>551 SEYMOUR STREET</t>
  </si>
  <si>
    <t>THE CASTINGS</t>
  </si>
  <si>
    <t>THE CRESCENT</t>
  </si>
  <si>
    <t>567 SEYMOUR STREET</t>
  </si>
  <si>
    <t>THELLAIWHALTUN AVENUE</t>
  </si>
  <si>
    <t>827 SEYMOUR STREET</t>
  </si>
  <si>
    <t>THORNHILL DRIVE</t>
  </si>
  <si>
    <t>940 SEYMOUR STREET</t>
  </si>
  <si>
    <t>THORNTON STREET</t>
  </si>
  <si>
    <t>950 SEYMOUR STREET</t>
  </si>
  <si>
    <t>THREE CEDARS DRIVE</t>
  </si>
  <si>
    <t>960 SEYMOUR STREET</t>
  </si>
  <si>
    <t>THRUSH PLACE</t>
  </si>
  <si>
    <t>970 SEYMOUR STREET</t>
  </si>
  <si>
    <t>THURLOW STREET</t>
  </si>
  <si>
    <t>980 SEYMOUR STREET</t>
  </si>
  <si>
    <t>TIDEWATER PLACE</t>
  </si>
  <si>
    <t>990 SEYMOUR STREET</t>
  </si>
  <si>
    <t>TILNEY MEWS</t>
  </si>
  <si>
    <t>993 SEYMOUR STREET</t>
  </si>
  <si>
    <t>TISDALL STREET</t>
  </si>
  <si>
    <t>997 SEYMOUR STREET</t>
  </si>
  <si>
    <t>TOBA PLACE</t>
  </si>
  <si>
    <t>1002 SEYMOUR STREET</t>
  </si>
  <si>
    <t>TODD STREET</t>
  </si>
  <si>
    <t>1010 SEYMOUR STREET</t>
  </si>
  <si>
    <t>TODERICK STREET</t>
  </si>
  <si>
    <t>1018 SEYMOUR STREET</t>
  </si>
  <si>
    <t>TOLBOOTH</t>
  </si>
  <si>
    <t>1092 SEYMOUR STREET</t>
  </si>
  <si>
    <t>TOLMIE STREET</t>
  </si>
  <si>
    <t>9040 SHAUGHNESSY STREET</t>
  </si>
  <si>
    <t>TOWNLEY STREET</t>
  </si>
  <si>
    <t>9044 SHAUGHNESSY STREET</t>
  </si>
  <si>
    <t>TRAFALGAR STREET</t>
  </si>
  <si>
    <t>4330 SLOCAN STREET</t>
  </si>
  <si>
    <t>TRIMBLE STREET</t>
  </si>
  <si>
    <t>30 SMITHE STREET</t>
  </si>
  <si>
    <t>TRINITY STREET</t>
  </si>
  <si>
    <t>TRIUMPH STREET</t>
  </si>
  <si>
    <t>45 SMITHE STREET</t>
  </si>
  <si>
    <t>TROLLEY PLACE</t>
  </si>
  <si>
    <t>50 SMITHE STREET</t>
  </si>
  <si>
    <t>TROUNCE ALLEY</t>
  </si>
  <si>
    <t>55 SMITHE STREET</t>
  </si>
  <si>
    <t>TRUTCH STREET</t>
  </si>
  <si>
    <t>60 SMITHE STREET</t>
  </si>
  <si>
    <t>TUAM PLACE</t>
  </si>
  <si>
    <t>65 SMITHE STREET</t>
  </si>
  <si>
    <t>TUAQ DRIVE</t>
  </si>
  <si>
    <t>78 SMITHE STREET</t>
  </si>
  <si>
    <t>TUGBOAT PLACE</t>
  </si>
  <si>
    <t>80 SMITHE STREET</t>
  </si>
  <si>
    <t>TUPPER STREET</t>
  </si>
  <si>
    <t>82 SMITHE STREET</t>
  </si>
  <si>
    <t>TURNBERRY CRESCENT</t>
  </si>
  <si>
    <t>86 SMITHE STREET</t>
  </si>
  <si>
    <t>TURNER STREET</t>
  </si>
  <si>
    <t>88 SMITHE STREET</t>
  </si>
  <si>
    <t>TYNE STREET</t>
  </si>
  <si>
    <t>90 SMITHE STREET</t>
  </si>
  <si>
    <t>TYTAHUN CRESCENT</t>
  </si>
  <si>
    <t>92 SMITHE STREET</t>
  </si>
  <si>
    <t>UNION STREET</t>
  </si>
  <si>
    <t>505 SMITHE STREET</t>
  </si>
  <si>
    <t>UPLAND DRIVE</t>
  </si>
  <si>
    <t>525 SMITHE STREET</t>
  </si>
  <si>
    <t>VALDEZ ROAD</t>
  </si>
  <si>
    <t>533 SMITHE STREET</t>
  </si>
  <si>
    <t>VALIANT STREET</t>
  </si>
  <si>
    <t>589 SMITHE STREET</t>
  </si>
  <si>
    <t>VALLEY DRIVE</t>
  </si>
  <si>
    <t>970 SMITHE STREET</t>
  </si>
  <si>
    <t>VANNESS AVENUE</t>
  </si>
  <si>
    <t>990 SMITHE STREET</t>
  </si>
  <si>
    <t>VENABLES STREET</t>
  </si>
  <si>
    <t>2530 SPRUCE STREET</t>
  </si>
  <si>
    <t>VERNON DRIVE</t>
  </si>
  <si>
    <t>2540 SPRUCE STREET</t>
  </si>
  <si>
    <t>VICTORIA DIVERSION</t>
  </si>
  <si>
    <t>VICTORIA DRIVE</t>
  </si>
  <si>
    <t>160 SW MARINE DRIVE</t>
  </si>
  <si>
    <t>VIMY CRESCENT</t>
  </si>
  <si>
    <t>402 SW MARINE DRIVE</t>
  </si>
  <si>
    <t>VINE STREET</t>
  </si>
  <si>
    <t>408 SW MARINE DRIVE</t>
  </si>
  <si>
    <t>VIRTUAL WAY</t>
  </si>
  <si>
    <t>428 SW MARINE DRIVE</t>
  </si>
  <si>
    <t>VIVALDI PLACE</t>
  </si>
  <si>
    <t>432 SW MARINE DRIVE</t>
  </si>
  <si>
    <t>VIVIAN DRIVE</t>
  </si>
  <si>
    <t>434 SW MARINE DRIVE</t>
  </si>
  <si>
    <t>VIVIAN STREET</t>
  </si>
  <si>
    <t>446 SW MARINE DRIVE</t>
  </si>
  <si>
    <t>W 1ST AVENUE</t>
  </si>
  <si>
    <t>448 SW MARINE DRIVE</t>
  </si>
  <si>
    <t>W 2ND AVENUE</t>
  </si>
  <si>
    <t>W 3RD AVENUE</t>
  </si>
  <si>
    <t>452 SW MARINE DRIVE</t>
  </si>
  <si>
    <t>W 4TH AVENUE</t>
  </si>
  <si>
    <t>456 SW MARINE DRIVE</t>
  </si>
  <si>
    <t>W 5TH AVENUE</t>
  </si>
  <si>
    <t>458 SW MARINE DRIVE</t>
  </si>
  <si>
    <t>W 6TH AVENUE</t>
  </si>
  <si>
    <t>460 SW MARINE DRIVE</t>
  </si>
  <si>
    <t>W 7TH AVENUE</t>
  </si>
  <si>
    <t>466 SW MARINE DRIVE</t>
  </si>
  <si>
    <t>W 8TH AVENUE</t>
  </si>
  <si>
    <t>468 SW MARINE DRIVE</t>
  </si>
  <si>
    <t>W 9TH AVENUE</t>
  </si>
  <si>
    <t>470 SW MARINE DRIVE</t>
  </si>
  <si>
    <t>W 10TH AVENUE</t>
  </si>
  <si>
    <t>472 SW MARINE DRIVE</t>
  </si>
  <si>
    <t>W 11TH AVENUE</t>
  </si>
  <si>
    <t>474 SW MARINE DRIVE</t>
  </si>
  <si>
    <t>W 12TH AVENUE</t>
  </si>
  <si>
    <t>480 SW MARINE DRIVE</t>
  </si>
  <si>
    <t>W 13TH AVENUE</t>
  </si>
  <si>
    <t>482 SW MARINE DRIVE</t>
  </si>
  <si>
    <t>W 14TH AVENUE</t>
  </si>
  <si>
    <t>486 SW MARINE DRIVE</t>
  </si>
  <si>
    <t>W 15TH AVENUE</t>
  </si>
  <si>
    <t>489 SW MARINE DRIVE</t>
  </si>
  <si>
    <t>W 16TH AVENUE</t>
  </si>
  <si>
    <t>490 SW MARINE DRIVE</t>
  </si>
  <si>
    <t>W 17TH AVENUE</t>
  </si>
  <si>
    <t>491 SW MARINE DRIVE</t>
  </si>
  <si>
    <t>W 18TH AVENUE</t>
  </si>
  <si>
    <t>492 SW MARINE DRIVE</t>
  </si>
  <si>
    <t>W 19TH AVENUE</t>
  </si>
  <si>
    <t>493 SW MARINE DRIVE</t>
  </si>
  <si>
    <t>W 20TH AVENUE</t>
  </si>
  <si>
    <t>495 SW MARINE DRIVE</t>
  </si>
  <si>
    <t>W 21ST AVENUE</t>
  </si>
  <si>
    <t>496 SW MARINE DRIVE</t>
  </si>
  <si>
    <t>W 22ND AVENUE</t>
  </si>
  <si>
    <t>497 SW MARINE DRIVE</t>
  </si>
  <si>
    <t>W 23RD AVENUE</t>
  </si>
  <si>
    <t>498 SW MARINE DRIVE</t>
  </si>
  <si>
    <t>W 24TH AVENUE</t>
  </si>
  <si>
    <t>511 SW MARINE DRIVE</t>
  </si>
  <si>
    <t>W 26TH AVENUE</t>
  </si>
  <si>
    <t>525 SW MARINE DRIVE</t>
  </si>
  <si>
    <t>W 27TH AVENUE</t>
  </si>
  <si>
    <t>W 28TH AVENUE</t>
  </si>
  <si>
    <t>W 29TH AVENUE</t>
  </si>
  <si>
    <t>W 30TH AVENUE</t>
  </si>
  <si>
    <t>368 TERMINAL AVENUE</t>
  </si>
  <si>
    <t>W 31ST AVENUE</t>
  </si>
  <si>
    <t>W 32ND AVENUE</t>
  </si>
  <si>
    <t>W 33RD AVENUE</t>
  </si>
  <si>
    <t>W 34TH AVENUE</t>
  </si>
  <si>
    <t>W 35TH AVENUE</t>
  </si>
  <si>
    <t>747 THURLOW STREET</t>
  </si>
  <si>
    <t>W 36TH AVENUE</t>
  </si>
  <si>
    <t>765 THURLOW STREET</t>
  </si>
  <si>
    <t>W 37TH AVENUE</t>
  </si>
  <si>
    <t>W 38TH AVENUE</t>
  </si>
  <si>
    <t>27 TROUNCE ALLEY</t>
  </si>
  <si>
    <t>W 39TH AVENUE</t>
  </si>
  <si>
    <t>219 UNION STREET</t>
  </si>
  <si>
    <t>W 40TH AVENUE</t>
  </si>
  <si>
    <t>223 UNION STREET</t>
  </si>
  <si>
    <t>W 41ST AVENUE</t>
  </si>
  <si>
    <t>227 UNION STREET</t>
  </si>
  <si>
    <t>W 42ND AVENUE</t>
  </si>
  <si>
    <t>231 UNION STREET</t>
  </si>
  <si>
    <t>W 43RD AVENUE</t>
  </si>
  <si>
    <t>233 UNION STREET</t>
  </si>
  <si>
    <t>W 44TH AVENUE</t>
  </si>
  <si>
    <t>237 UNION STREET</t>
  </si>
  <si>
    <t>W 45TH AVENUE</t>
  </si>
  <si>
    <t>241 UNION STREET</t>
  </si>
  <si>
    <t>W 46TH AVENUE</t>
  </si>
  <si>
    <t>3012 VANNESS AVENUE</t>
  </si>
  <si>
    <t>W 47TH AVENUE</t>
  </si>
  <si>
    <t>3018 VANNESS AVENUE</t>
  </si>
  <si>
    <t>W 48TH AVENUE</t>
  </si>
  <si>
    <t>3670 VANNESS AVENUE</t>
  </si>
  <si>
    <t>W 49TH AVENUE</t>
  </si>
  <si>
    <t>3690 VANNESS AVENUE</t>
  </si>
  <si>
    <t>W 50TH AVENUE</t>
  </si>
  <si>
    <t>1327 VENABLES STREET</t>
  </si>
  <si>
    <t>W 51ST AVENUE</t>
  </si>
  <si>
    <t>W 52ND AVENUE</t>
  </si>
  <si>
    <t>1795 VENABLES STREET</t>
  </si>
  <si>
    <t>W 53RD AVENUE</t>
  </si>
  <si>
    <t>975 VERNON DRIVE</t>
  </si>
  <si>
    <t>W 54TH AVENUE</t>
  </si>
  <si>
    <t>979 VERNON DRIVE</t>
  </si>
  <si>
    <t>W 55TH AVENUE</t>
  </si>
  <si>
    <t>985 VERNON DRIVE</t>
  </si>
  <si>
    <t>W 56TH AVENUE</t>
  </si>
  <si>
    <t>995 VERNON DRIVE</t>
  </si>
  <si>
    <t>W 57TH AVENUE</t>
  </si>
  <si>
    <t>W 58TH AVENUE</t>
  </si>
  <si>
    <t>1827 VICTORIA DIVERSION</t>
  </si>
  <si>
    <t>W 59TH AVENUE</t>
  </si>
  <si>
    <t>5308 VICTORIA DRIVE</t>
  </si>
  <si>
    <t>W 60TH AVENUE</t>
  </si>
  <si>
    <t>5312 VICTORIA DRIVE</t>
  </si>
  <si>
    <t>W 61ST AVENUE</t>
  </si>
  <si>
    <t>5316 VICTORIA DRIVE</t>
  </si>
  <si>
    <t>W 62ND AVENUE</t>
  </si>
  <si>
    <t>5318 VICTORIA DRIVE</t>
  </si>
  <si>
    <t>W 63RD AVENUE</t>
  </si>
  <si>
    <t>5320 VICTORIA DRIVE</t>
  </si>
  <si>
    <t>W 64TH AVENUE</t>
  </si>
  <si>
    <t>6501 VICTORIA DRIVE</t>
  </si>
  <si>
    <t>W 65TH AVENUE</t>
  </si>
  <si>
    <t>6509 VICTORIA DRIVE</t>
  </si>
  <si>
    <t>W 66TH AVENUE</t>
  </si>
  <si>
    <t>6519 VICTORIA DRIVE</t>
  </si>
  <si>
    <t>W 67TH AVENUE</t>
  </si>
  <si>
    <t>6529 VICTORIA DRIVE</t>
  </si>
  <si>
    <t>W 68TH AVENUE</t>
  </si>
  <si>
    <t>6559 VICTORIA DRIVE</t>
  </si>
  <si>
    <t>W 69TH AVENUE</t>
  </si>
  <si>
    <t>6565 VICTORIA DRIVE</t>
  </si>
  <si>
    <t>W 70TH AVENUE</t>
  </si>
  <si>
    <t>7008 VICTORIA DRIVE</t>
  </si>
  <si>
    <t>W 71ST AVENUE</t>
  </si>
  <si>
    <t>7012 VICTORIA DRIVE</t>
  </si>
  <si>
    <t>W 72ND AVENUE</t>
  </si>
  <si>
    <t>7018 VICTORIA DRIVE</t>
  </si>
  <si>
    <t>W 73RD AVENUE</t>
  </si>
  <si>
    <t>7022 VICTORIA DRIVE</t>
  </si>
  <si>
    <t>W 74TH AVENUE</t>
  </si>
  <si>
    <t>7028 VICTORIA DRIVE</t>
  </si>
  <si>
    <t>W 75TH AVENUE</t>
  </si>
  <si>
    <t>5707 VINE STREET</t>
  </si>
  <si>
    <t>W 76TH AVENUE</t>
  </si>
  <si>
    <t>2955 VIRTUAL WAY</t>
  </si>
  <si>
    <t>W 77TH AVENUE</t>
  </si>
  <si>
    <t>2985 VIRTUAL WAY</t>
  </si>
  <si>
    <t>W BROADWAY</t>
  </si>
  <si>
    <t>525 W 10TH AVENUE</t>
  </si>
  <si>
    <t>W CORDOVA STREET</t>
  </si>
  <si>
    <t>4351 W 10TH AVENUE</t>
  </si>
  <si>
    <t>W GEORGIA STREET</t>
  </si>
  <si>
    <t>4357 W 10TH AVENUE</t>
  </si>
  <si>
    <t>W HASTINGS STREET</t>
  </si>
  <si>
    <t>4381 W 10TH AVENUE</t>
  </si>
  <si>
    <t>W KENT AVENUE NORTH</t>
  </si>
  <si>
    <t>4383 W 10TH AVENUE</t>
  </si>
  <si>
    <t>W KENT AVENUE SOUTH</t>
  </si>
  <si>
    <t>4385 W 10TH AVENUE</t>
  </si>
  <si>
    <t>W KING EDWARD AVENUE</t>
  </si>
  <si>
    <t>4469 W 10TH AVENUE</t>
  </si>
  <si>
    <t>W PENDER STREET</t>
  </si>
  <si>
    <t>4481 W 10TH AVENUE</t>
  </si>
  <si>
    <t>W WATERFRONT ROAD</t>
  </si>
  <si>
    <t>4483 W 10TH AVENUE</t>
  </si>
  <si>
    <t>W WOODSTOCK AVENUE</t>
  </si>
  <si>
    <t>4485 W 10TH AVENUE</t>
  </si>
  <si>
    <t>WALDEN STREET</t>
  </si>
  <si>
    <t>4544 W 10TH AVENUE</t>
  </si>
  <si>
    <t>WALES STREET</t>
  </si>
  <si>
    <t>4546 W 10TH AVENUE</t>
  </si>
  <si>
    <t>WALKER STREET</t>
  </si>
  <si>
    <t>4548 W 10TH AVENUE</t>
  </si>
  <si>
    <t>WALL STREET</t>
  </si>
  <si>
    <t>4550 W 10TH AVENUE</t>
  </si>
  <si>
    <t>WALLACE CRESCENT</t>
  </si>
  <si>
    <t>2775 W 16TH AVENUE</t>
  </si>
  <si>
    <t>WALLACE PLACE</t>
  </si>
  <si>
    <t>2785 W 16TH AVENUE</t>
  </si>
  <si>
    <t>WALLACE STREET</t>
  </si>
  <si>
    <t>3363 W 18TH AVENUE</t>
  </si>
  <si>
    <t>WALNUT STREET</t>
  </si>
  <si>
    <t>3383 W 18TH AVENUE</t>
  </si>
  <si>
    <t>WALTER HARDWICK AVENUE</t>
  </si>
  <si>
    <t>3393 W 18TH AVENUE</t>
  </si>
  <si>
    <t>WANETA PLACE</t>
  </si>
  <si>
    <t>3619 W 18TH AVENUE</t>
  </si>
  <si>
    <t>WARD STREET</t>
  </si>
  <si>
    <t>188 W 1ST AVENUE</t>
  </si>
  <si>
    <t>WATER STREET</t>
  </si>
  <si>
    <t>1812 W 1ST AVENUE</t>
  </si>
  <si>
    <t>WATERFORD DRIVE</t>
  </si>
  <si>
    <t>1822 W 1ST AVENUE</t>
  </si>
  <si>
    <t>WATERLEIGH DRIVE</t>
  </si>
  <si>
    <t>1828 W 1ST AVENUE</t>
  </si>
  <si>
    <t>WATERLOO STREET</t>
  </si>
  <si>
    <t>27 W 2ND AVENUE</t>
  </si>
  <si>
    <t>WATERSIDE AVENUE</t>
  </si>
  <si>
    <t>31 W 2ND AVENUE</t>
  </si>
  <si>
    <t>WATSON STREET</t>
  </si>
  <si>
    <t>35 W 2ND AVENUE</t>
  </si>
  <si>
    <t>WAVERLEY AVENUE</t>
  </si>
  <si>
    <t>65 W 2ND AVENUE</t>
  </si>
  <si>
    <t>WEAVER COURT</t>
  </si>
  <si>
    <t>67 W 2ND AVENUE</t>
  </si>
  <si>
    <t>WEBBER AVENUE</t>
  </si>
  <si>
    <t>71 W 2ND AVENUE</t>
  </si>
  <si>
    <t>WELLINGTON AVENUE</t>
  </si>
  <si>
    <t>103 W 2ND AVENUE</t>
  </si>
  <si>
    <t>WELWYN STREET</t>
  </si>
  <si>
    <t>109 W 2ND AVENUE</t>
  </si>
  <si>
    <t>WENONAH STREET</t>
  </si>
  <si>
    <t>115 W 2ND AVENUE</t>
  </si>
  <si>
    <t>WERKS DRIVE</t>
  </si>
  <si>
    <t>121 W 2ND AVENUE</t>
  </si>
  <si>
    <t>WESSEX STREET</t>
  </si>
  <si>
    <t>127 W 2ND AVENUE</t>
  </si>
  <si>
    <t>WEST BOULEVARD</t>
  </si>
  <si>
    <t>151 W 2ND AVENUE</t>
  </si>
  <si>
    <t>WEST POINT PLACE</t>
  </si>
  <si>
    <t>155 W 2ND AVENUE</t>
  </si>
  <si>
    <t>WESTBANK PLACE</t>
  </si>
  <si>
    <t>159 W 2ND AVENUE</t>
  </si>
  <si>
    <t>WESTBURY LANE</t>
  </si>
  <si>
    <t>165 W 2ND AVENUE</t>
  </si>
  <si>
    <t>WESTBURY WALK</t>
  </si>
  <si>
    <t>177 W 2ND AVENUE</t>
  </si>
  <si>
    <t>WESTERN STREET</t>
  </si>
  <si>
    <t>179 W 2ND AVENUE</t>
  </si>
  <si>
    <t>WETHERSFIELD DRIVE</t>
  </si>
  <si>
    <t>183 W 2ND AVENUE</t>
  </si>
  <si>
    <t>WEYMOOR PLACE</t>
  </si>
  <si>
    <t>189 W 2ND AVENUE</t>
  </si>
  <si>
    <t>WHEELHOUSE SQUARE</t>
  </si>
  <si>
    <t>191 W 2ND AVENUE</t>
  </si>
  <si>
    <t>WHITESPRAY DRIVE</t>
  </si>
  <si>
    <t>195 W 2ND AVENUE</t>
  </si>
  <si>
    <t>WHITHORN COURT</t>
  </si>
  <si>
    <t>459 W 2ND AVENUE</t>
  </si>
  <si>
    <t>WHITNEY PLACE</t>
  </si>
  <si>
    <t>489 W 2ND AVENUE</t>
  </si>
  <si>
    <t>WHYTE AVENUE</t>
  </si>
  <si>
    <t>WILLIAM STREET</t>
  </si>
  <si>
    <t>2104 W 38TH AVENUE</t>
  </si>
  <si>
    <t>WILLOW STREET</t>
  </si>
  <si>
    <t>2106 W 38TH AVENUE</t>
  </si>
  <si>
    <t>WILTSHIRE STREET</t>
  </si>
  <si>
    <t>WINDERMERE STREET</t>
  </si>
  <si>
    <t>1631 W 3RD AVENUE</t>
  </si>
  <si>
    <t>WINDSOR STREET</t>
  </si>
  <si>
    <t>1633 W 3RD AVENUE</t>
  </si>
  <si>
    <t>WINLAW PLACE</t>
  </si>
  <si>
    <t>1637 W 3RD AVENUE</t>
  </si>
  <si>
    <t>WOLFE AVENUE</t>
  </si>
  <si>
    <t>1639 W 3RD AVENUE</t>
  </si>
  <si>
    <t>WOODLAND DRIVE</t>
  </si>
  <si>
    <t>1641 W 3RD AVENUE</t>
  </si>
  <si>
    <t>WORTHINGTON DRIVE</t>
  </si>
  <si>
    <t>WORTHINGTON PLACE</t>
  </si>
  <si>
    <t>1754 W 3RD AVENUE</t>
  </si>
  <si>
    <t>WYLIE STREET</t>
  </si>
  <si>
    <t>1760 W 3RD AVENUE</t>
  </si>
  <si>
    <t>YALE STREET</t>
  </si>
  <si>
    <t>2138 W 40TH AVENUE</t>
  </si>
  <si>
    <t>YARDLEY AVENUE</t>
  </si>
  <si>
    <t>2048 W 41ST AVENUE</t>
  </si>
  <si>
    <t>YEW STREET</t>
  </si>
  <si>
    <t>2095 W 41ST AVENUE</t>
  </si>
  <si>
    <t>YEWBROOK PLACE</t>
  </si>
  <si>
    <t>2171 W 41ST AVENUE</t>
  </si>
  <si>
    <t>YORK AVENUE</t>
  </si>
  <si>
    <t>2263 W 41ST AVENUE</t>
  </si>
  <si>
    <t>YUCULTA CRESCENT</t>
  </si>
  <si>
    <t>2265 W 41ST AVENUE</t>
  </si>
  <si>
    <t>YUKON STREET</t>
  </si>
  <si>
    <t>2273 W 41ST AVENUE</t>
  </si>
  <si>
    <t>2331 W 41ST AVENUE</t>
  </si>
  <si>
    <t>3568 W 41ST AVENUE</t>
  </si>
  <si>
    <t>2091 W 44TH AVENUE</t>
  </si>
  <si>
    <t>1636 W 4TH AVENUE</t>
  </si>
  <si>
    <t>1688 W 4TH AVENUE</t>
  </si>
  <si>
    <t>1867 W 4TH AVENUE</t>
  </si>
  <si>
    <t>2033 W 4TH AVENUE</t>
  </si>
  <si>
    <t>2039 W 4TH AVENUE</t>
  </si>
  <si>
    <t>2090 W 4TH AVENUE</t>
  </si>
  <si>
    <t>2092 W 4TH AVENUE</t>
  </si>
  <si>
    <t>2119 W 4TH AVENUE</t>
  </si>
  <si>
    <t>2123 W 4TH AVENUE</t>
  </si>
  <si>
    <t>2127 W 4TH AVENUE</t>
  </si>
  <si>
    <t>2131 W 4TH AVENUE</t>
  </si>
  <si>
    <t>2142 W 4TH AVENUE</t>
  </si>
  <si>
    <t>2144 W 4TH AVENUE</t>
  </si>
  <si>
    <t>2146 W 4TH AVENUE</t>
  </si>
  <si>
    <t>2152 W 4TH AVENUE</t>
  </si>
  <si>
    <t>2154 W 4TH AVENUE</t>
  </si>
  <si>
    <t>2156 W 4TH AVENUE</t>
  </si>
  <si>
    <t>2610 W 4TH AVENUE</t>
  </si>
  <si>
    <t>2616 W 4TH AVENUE</t>
  </si>
  <si>
    <t>2856 W 4TH AVENUE</t>
  </si>
  <si>
    <t>2860 W 4TH AVENUE</t>
  </si>
  <si>
    <t>2862 W 4TH AVENUE</t>
  </si>
  <si>
    <t>2866 W 4TH AVENUE</t>
  </si>
  <si>
    <t>2868 W 4TH AVENUE</t>
  </si>
  <si>
    <t>2916 W 4TH AVENUE</t>
  </si>
  <si>
    <t>2918 W 4TH AVENUE</t>
  </si>
  <si>
    <t>2928 W 4TH AVENUE</t>
  </si>
  <si>
    <t>2938 W 4TH AVENUE</t>
  </si>
  <si>
    <t>2948 W 4TH AVENUE</t>
  </si>
  <si>
    <t>3353 W 4TH AVENUE</t>
  </si>
  <si>
    <t>3515 W 4TH AVENUE</t>
  </si>
  <si>
    <t>3525 W 4TH AVENUE</t>
  </si>
  <si>
    <t>3533 W 4TH AVENUE</t>
  </si>
  <si>
    <t>3650 W 4TH AVENUE</t>
  </si>
  <si>
    <t>3654 W 4TH AVENUE</t>
  </si>
  <si>
    <t>3680 W 4TH AVENUE</t>
  </si>
  <si>
    <t>3686 W 4TH AVENUE</t>
  </si>
  <si>
    <t>3692 W 4TH AVENUE</t>
  </si>
  <si>
    <t>3698 W 4TH AVENUE</t>
  </si>
  <si>
    <t>975 W 57TH AVENUE</t>
  </si>
  <si>
    <t>1517 W 57TH AVENUE</t>
  </si>
  <si>
    <t>1519 W 57TH AVENUE</t>
  </si>
  <si>
    <t>1875 W 57TH AVENUE</t>
  </si>
  <si>
    <t>35 W 5TH AVENUE</t>
  </si>
  <si>
    <t>53 W 5TH AVENUE</t>
  </si>
  <si>
    <t>228 W 5TH AVENUE</t>
  </si>
  <si>
    <t>351 W 5TH AVENUE</t>
  </si>
  <si>
    <t>375 W 5TH AVENUE</t>
  </si>
  <si>
    <t>497 W 6TH AVENUE</t>
  </si>
  <si>
    <t>1563 W 6TH AVENUE</t>
  </si>
  <si>
    <t>1569 W 6TH AVENUE</t>
  </si>
  <si>
    <t>1571 W 6TH AVENUE</t>
  </si>
  <si>
    <t>1573 W 6TH AVENUE</t>
  </si>
  <si>
    <t>1525 W 70TH AVENUE</t>
  </si>
  <si>
    <t>1510 W 71ST AVENUE</t>
  </si>
  <si>
    <t>1550 W 7TH AVENUE</t>
  </si>
  <si>
    <t>1570 W 7TH AVENUE</t>
  </si>
  <si>
    <t>120 W 8TH AVENUE</t>
  </si>
  <si>
    <t>411 W 8TH AVENUE</t>
  </si>
  <si>
    <t>433 W 8TH AVENUE</t>
  </si>
  <si>
    <t>457 W 8TH AVENUE</t>
  </si>
  <si>
    <t>463 W 8TH AVENUE</t>
  </si>
  <si>
    <t>467 W 8TH AVENUE</t>
  </si>
  <si>
    <t>473 W 8TH AVENUE</t>
  </si>
  <si>
    <t>477 W 8TH AVENUE</t>
  </si>
  <si>
    <t>491 W 8TH AVENUE</t>
  </si>
  <si>
    <t>510 W 8TH AVENUE</t>
  </si>
  <si>
    <t>848 W 8TH AVENUE</t>
  </si>
  <si>
    <t>18 W BROADWAY</t>
  </si>
  <si>
    <t>68 W BROADWAY</t>
  </si>
  <si>
    <t>88 W BROADWAY</t>
  </si>
  <si>
    <t>222 W BROADWAY</t>
  </si>
  <si>
    <t>228 W BROADWAY</t>
  </si>
  <si>
    <t>236 W BROADWAY</t>
  </si>
  <si>
    <t>505 W BROADWAY</t>
  </si>
  <si>
    <t>507 W BROADWAY</t>
  </si>
  <si>
    <t>511 W BROADWAY</t>
  </si>
  <si>
    <t>519 W BROADWAY</t>
  </si>
  <si>
    <t>521 W BROADWAY</t>
  </si>
  <si>
    <t>525 W BROADWAY</t>
  </si>
  <si>
    <t>531 W BROADWAY</t>
  </si>
  <si>
    <t>537 W BROADWAY</t>
  </si>
  <si>
    <t>538 W BROADWAY</t>
  </si>
  <si>
    <t>541 W BROADWAY</t>
  </si>
  <si>
    <t>545 W BROADWAY</t>
  </si>
  <si>
    <t>546 W BROADWAY</t>
  </si>
  <si>
    <t>548 W BROADWAY</t>
  </si>
  <si>
    <t>558 W BROADWAY</t>
  </si>
  <si>
    <t>562 W BROADWAY</t>
  </si>
  <si>
    <t>1020 W BROADWAY</t>
  </si>
  <si>
    <t>1038 W BROADWAY</t>
  </si>
  <si>
    <t>1050 W BROADWAY</t>
  </si>
  <si>
    <t>1060 W BROADWAY</t>
  </si>
  <si>
    <t>1066 W BROADWAY</t>
  </si>
  <si>
    <t>1070 W BROADWAY</t>
  </si>
  <si>
    <t>1082 W BROADWAY</t>
  </si>
  <si>
    <t>1086 W BROADWAY</t>
  </si>
  <si>
    <t>1092 W BROADWAY</t>
  </si>
  <si>
    <t>1111 W BROADWAY</t>
  </si>
  <si>
    <t>1236 W BROADWAY</t>
  </si>
  <si>
    <t>1256 W BROADWAY</t>
  </si>
  <si>
    <t>1424 W BROADWAY</t>
  </si>
  <si>
    <t>1641 W BROADWAY</t>
  </si>
  <si>
    <t>1643 W BROADWAY</t>
  </si>
  <si>
    <t>2002 W BROADWAY</t>
  </si>
  <si>
    <t>2030 W BROADWAY</t>
  </si>
  <si>
    <t>2060 W BROADWAY</t>
  </si>
  <si>
    <t>2070 W BROADWAY</t>
  </si>
  <si>
    <t>2078 W BROADWAY</t>
  </si>
  <si>
    <t>2088 W BROADWAY</t>
  </si>
  <si>
    <t>2230 W BROADWAY</t>
  </si>
  <si>
    <t>2280 W BROADWAY</t>
  </si>
  <si>
    <t>2286 W BROADWAY</t>
  </si>
  <si>
    <t>2298 W BROADWAY</t>
  </si>
  <si>
    <t>2631 W BROADWAY</t>
  </si>
  <si>
    <t>2635 W BROADWAY</t>
  </si>
  <si>
    <t>2649 W BROADWAY</t>
  </si>
  <si>
    <t>2667 W BROADWAY</t>
  </si>
  <si>
    <t>2677 W BROADWAY</t>
  </si>
  <si>
    <t>2681 W BROADWAY</t>
  </si>
  <si>
    <t>2685 W BROADWAY</t>
  </si>
  <si>
    <t>2813 W BROADWAY</t>
  </si>
  <si>
    <t>2815 W BROADWAY</t>
  </si>
  <si>
    <t>2817 W BROADWAY</t>
  </si>
  <si>
    <t>2933 W BROADWAY</t>
  </si>
  <si>
    <t>2941 W BROADWAY</t>
  </si>
  <si>
    <t>3020 W BROADWAY</t>
  </si>
  <si>
    <t>3040 W BROADWAY</t>
  </si>
  <si>
    <t>3338 W BROADWAY</t>
  </si>
  <si>
    <t>3403 W BROADWAY</t>
  </si>
  <si>
    <t>3407 W BROADWAY</t>
  </si>
  <si>
    <t>3488 W BROADWAY</t>
  </si>
  <si>
    <t>3498 W BROADWAY</t>
  </si>
  <si>
    <t>3668 W BROADWAY</t>
  </si>
  <si>
    <t>60 W CORDOVA STREET</t>
  </si>
  <si>
    <t>61 W CORDOVA STREET</t>
  </si>
  <si>
    <t>62 W CORDOVA STREET</t>
  </si>
  <si>
    <t>68 W CORDOVA STREET</t>
  </si>
  <si>
    <t>70 W CORDOVA STREET</t>
  </si>
  <si>
    <t>126 W CORDOVA STREET</t>
  </si>
  <si>
    <t>130 W CORDOVA STREET</t>
  </si>
  <si>
    <t>132 W CORDOVA STREET</t>
  </si>
  <si>
    <t>136 W CORDOVA STREET</t>
  </si>
  <si>
    <t>138 W CORDOVA STREET</t>
  </si>
  <si>
    <t>142 W CORDOVA STREET</t>
  </si>
  <si>
    <t>146 W CORDOVA STREET</t>
  </si>
  <si>
    <t>767 W CORDOVA STREET</t>
  </si>
  <si>
    <t>777 W CORDOVA STREET</t>
  </si>
  <si>
    <t>1001 W CORDOVA STREET</t>
  </si>
  <si>
    <t>1020 W CORDOVA STREET</t>
  </si>
  <si>
    <t>1067 W CORDOVA STREET</t>
  </si>
  <si>
    <t>99 W GEORGIA STREET</t>
  </si>
  <si>
    <t>590 W GEORGIA STREET</t>
  </si>
  <si>
    <t>598 W GEORGIA STREET</t>
  </si>
  <si>
    <t>109 W HASTINGS STREET</t>
  </si>
  <si>
    <t>139 W HASTINGS STREET</t>
  </si>
  <si>
    <t>155 W HASTINGS STREET</t>
  </si>
  <si>
    <t>302 W HASTINGS STREET</t>
  </si>
  <si>
    <t>830 W HASTINGS STREET</t>
  </si>
  <si>
    <t>840 W HASTINGS STREET</t>
  </si>
  <si>
    <t>848 W HASTINGS STREET</t>
  </si>
  <si>
    <t>1017 W HASTINGS STREET</t>
  </si>
  <si>
    <t>870 W KENT AVENUE SOUTH</t>
  </si>
  <si>
    <t>888 W KENT AVENUE SOUTH</t>
  </si>
  <si>
    <t>29 W PENDER STREET</t>
  </si>
  <si>
    <t>108 W PENDER STREET</t>
  </si>
  <si>
    <t>580 W PENDER STREET</t>
  </si>
  <si>
    <t>1171 W PENDER STREET</t>
  </si>
  <si>
    <t>1174 W PENDER STREET</t>
  </si>
  <si>
    <t>1176 W PENDER STREET</t>
  </si>
  <si>
    <t>1178 W PENDER STREET</t>
  </si>
  <si>
    <t>1198 W PENDER STREET</t>
  </si>
  <si>
    <t>1202 W PENDER STREET</t>
  </si>
  <si>
    <t>1208 W PENDER STREET</t>
  </si>
  <si>
    <t>1218 W PENDER STREET</t>
  </si>
  <si>
    <t>1260 W PENDER STREET</t>
  </si>
  <si>
    <t>1270 W PENDER STREET</t>
  </si>
  <si>
    <t>1280 W PENDER STREET</t>
  </si>
  <si>
    <t>1362 W PENDER STREET</t>
  </si>
  <si>
    <t>1366 W PENDER STREET</t>
  </si>
  <si>
    <t>1368 W PENDER STREET</t>
  </si>
  <si>
    <t>1378 W PENDER STREET</t>
  </si>
  <si>
    <t>1409 W PENDER STREET</t>
  </si>
  <si>
    <t>1425 W PENDER STREET</t>
  </si>
  <si>
    <t>1427 W PENDER STREET</t>
  </si>
  <si>
    <t>1433 W PENDER STREET</t>
  </si>
  <si>
    <t>1437 W PENDER STREET</t>
  </si>
  <si>
    <t>1455 W PENDER STREET</t>
  </si>
  <si>
    <t>1463 W PENDER STREET</t>
  </si>
  <si>
    <t>1467 W PENDER STREET</t>
  </si>
  <si>
    <t>1483 W PENDER STREET</t>
  </si>
  <si>
    <t>1487 W PENDER STREET</t>
  </si>
  <si>
    <t>1549 W PENDER STREET</t>
  </si>
  <si>
    <t>28 WATER STREET</t>
  </si>
  <si>
    <t>32 WATER STREET</t>
  </si>
  <si>
    <t>38 WATER STREET</t>
  </si>
  <si>
    <t>45 WATER STREET</t>
  </si>
  <si>
    <t>47 WATER STREET</t>
  </si>
  <si>
    <t>50 WATER STREET</t>
  </si>
  <si>
    <t>5301 WEST BOULEVARD</t>
  </si>
  <si>
    <t>5337 WEST BOULEVARD</t>
  </si>
  <si>
    <t>5401 WEST BOULEVARD</t>
  </si>
  <si>
    <t>5403 WEST BOULEVARD</t>
  </si>
  <si>
    <t>5405 WEST BOULEVARD</t>
  </si>
  <si>
    <t>5407 WEST BOULEVARD</t>
  </si>
  <si>
    <t>5409 WEST BOULEVARD</t>
  </si>
  <si>
    <t>5411 WEST BOULEVARD</t>
  </si>
  <si>
    <t>5413 WEST BOULEVARD</t>
  </si>
  <si>
    <t>5601 WEST BOULEVARD</t>
  </si>
  <si>
    <t>5607 WEST BOULEVARD</t>
  </si>
  <si>
    <t>5615 WEST BOULEVARD</t>
  </si>
  <si>
    <t>5623 WEST BOULEVARD</t>
  </si>
  <si>
    <t>5631 WEST BOULEVARD</t>
  </si>
  <si>
    <t>6075 WEST BOULEVARD</t>
  </si>
  <si>
    <t>6081 WEST BOULEVARD</t>
  </si>
  <si>
    <t>6093 WEST BOULEVARD</t>
  </si>
  <si>
    <t>6099 WEST BOULEVARD</t>
  </si>
  <si>
    <t>411 WOODLAND DRIVE</t>
  </si>
  <si>
    <t>413 WOODLAND DRIVE</t>
  </si>
  <si>
    <t>415 WOODLAND DRIVE</t>
  </si>
  <si>
    <t>417 WOODLAND DRIVE</t>
  </si>
  <si>
    <t>419 WOODLAND DRIVE</t>
  </si>
  <si>
    <t>421 WOODLAND DRIVE</t>
  </si>
  <si>
    <t>423 WOODLAND DRIVE</t>
  </si>
  <si>
    <t>425 WOODLAND DRIVE</t>
  </si>
  <si>
    <t>From NC lighting file (F16-SeptF18). Not reviewed by TIPs clerk</t>
  </si>
  <si>
    <t>1534 Henshaw Lane</t>
  </si>
  <si>
    <t>2233 Columbia Street</t>
  </si>
  <si>
    <t>2687 Maple STREET</t>
  </si>
  <si>
    <t>1040 W Georgia STREET</t>
  </si>
  <si>
    <t>1069 Alberni STREET</t>
  </si>
  <si>
    <t>1105 Seymour STREET</t>
  </si>
  <si>
    <t>1108 Pendrell STREET</t>
  </si>
  <si>
    <t>1121 Seymour STREET</t>
  </si>
  <si>
    <t>1168 Pendrell STREET</t>
  </si>
  <si>
    <t>1171 Jervis STREET</t>
  </si>
  <si>
    <t>1310 Richards STREET</t>
  </si>
  <si>
    <t>1408 E 15th AVENUE</t>
  </si>
  <si>
    <t>142 E Pender STREET</t>
  </si>
  <si>
    <t>1460 bute STREET</t>
  </si>
  <si>
    <t>1480 Howe STREET</t>
  </si>
  <si>
    <t>1510 Venables STREET</t>
  </si>
  <si>
    <t>1510 W 6th AVENUE</t>
  </si>
  <si>
    <t>1555 W 8th AVENUE</t>
  </si>
  <si>
    <t>1561 W 57th AVENUE</t>
  </si>
  <si>
    <t>1618 W 6th AVENUE</t>
  </si>
  <si>
    <t>1647 E Pender STREET</t>
  </si>
  <si>
    <t>1650 W 2nd AVENUE</t>
  </si>
  <si>
    <t>1661 Quebec STREET</t>
  </si>
  <si>
    <t>1668 Davie STREET</t>
  </si>
  <si>
    <t>1720 Kingsway</t>
  </si>
  <si>
    <t>1785 W 4th AVENUE</t>
  </si>
  <si>
    <t>1788 Columbia STREET</t>
  </si>
  <si>
    <t>179 Main STREET</t>
  </si>
  <si>
    <t>1819 W 5th AVENUE</t>
  </si>
  <si>
    <t>1838 Renfrew STREET</t>
  </si>
  <si>
    <t>191 E 57th Avenue</t>
  </si>
  <si>
    <t>1910 Ferndale STREET</t>
  </si>
  <si>
    <t>1918 Powell STREET</t>
  </si>
  <si>
    <t>2101 W 4th AVENUE</t>
  </si>
  <si>
    <t>2102 W 48th AVENUE</t>
  </si>
  <si>
    <t>215 Main STREET</t>
  </si>
  <si>
    <t>2255 W 10th AVENUE</t>
  </si>
  <si>
    <t>2301 Cambie STREET</t>
  </si>
  <si>
    <t>233 Kingsway</t>
  </si>
  <si>
    <t>2384 E 34th AVENUE</t>
  </si>
  <si>
    <t>2468 Balaclava STREET</t>
  </si>
  <si>
    <t>2601 E 37th AVENUE</t>
  </si>
  <si>
    <t>265 E 4th AVENUE</t>
  </si>
  <si>
    <t>2706 Trafalgar STREET</t>
  </si>
  <si>
    <t>2750 SE Marine DRIVE</t>
  </si>
  <si>
    <t>285 E 10th AVENUE</t>
  </si>
  <si>
    <t>2888 Cambie STREET</t>
  </si>
  <si>
    <t>2968 Birch STREET</t>
  </si>
  <si>
    <t>303 E Pender STREET</t>
  </si>
  <si>
    <t>3090 E 54th AVENUE</t>
  </si>
  <si>
    <t>3250 Marine Way STREET</t>
  </si>
  <si>
    <t>329 E 7th AVENUE</t>
  </si>
  <si>
    <t>333 E 11th AVENUE</t>
  </si>
  <si>
    <t>349 E 16th AVENUE</t>
  </si>
  <si>
    <t>353 Railway STREET</t>
  </si>
  <si>
    <t>3593 W 30th AVENUE</t>
  </si>
  <si>
    <t>3603 W 27th AVENUE</t>
  </si>
  <si>
    <t>3624 Main STREET</t>
  </si>
  <si>
    <t>3699 Marine  STREET</t>
  </si>
  <si>
    <t>380 W 5th AVENUE</t>
  </si>
  <si>
    <t>4080 Yukon STREET</t>
  </si>
  <si>
    <t>41 E Hastings STREET</t>
  </si>
  <si>
    <t>4400 Cambie STREET</t>
  </si>
  <si>
    <t>4573 Slocan STREET</t>
  </si>
  <si>
    <t>4575 Slocan STREET</t>
  </si>
  <si>
    <t>4577 Slocan STREET</t>
  </si>
  <si>
    <t>489 W 26th AVENUE</t>
  </si>
  <si>
    <t>4951 Cambie STREET</t>
  </si>
  <si>
    <t>5011 Slocan STREET</t>
  </si>
  <si>
    <t>5080 Quebec STREET</t>
  </si>
  <si>
    <t>5085 Main STREET</t>
  </si>
  <si>
    <t>5115 Cambie STREET</t>
  </si>
  <si>
    <t>5115 Joyce STREET</t>
  </si>
  <si>
    <t>5120 Oak STREET</t>
  </si>
  <si>
    <t>523 W King Edward STREET</t>
  </si>
  <si>
    <t>5251 Oak STREET</t>
  </si>
  <si>
    <t>5444 Oak  STREET</t>
  </si>
  <si>
    <t>55 Expo Boulevard</t>
  </si>
  <si>
    <t>5500 Oak STREET</t>
  </si>
  <si>
    <t>565 Great Northern Way STREET</t>
  </si>
  <si>
    <t>5688 Willow STREET</t>
  </si>
  <si>
    <t>630 E Broadway</t>
  </si>
  <si>
    <t>6333 W Boulevard</t>
  </si>
  <si>
    <t>645 Malkin STREET</t>
  </si>
  <si>
    <t>6508 Knight STREET</t>
  </si>
  <si>
    <t>688 E 19th AVENUE</t>
  </si>
  <si>
    <t>7 W 6th AVENUE</t>
  </si>
  <si>
    <t>7128 Adera STREET</t>
  </si>
  <si>
    <t>7228 Adera STREET</t>
  </si>
  <si>
    <t>7281 Cypress STREET</t>
  </si>
  <si>
    <t>7295 Main STREET</t>
  </si>
  <si>
    <t>7298 Adera STREET</t>
  </si>
  <si>
    <t>7601 Cambie STREET</t>
  </si>
  <si>
    <t>777 Richards STREET</t>
  </si>
  <si>
    <t>8 Nanaimo STREET</t>
  </si>
  <si>
    <t>803 W 12th AVENUE</t>
  </si>
  <si>
    <t>8199 Cambie STREET</t>
  </si>
  <si>
    <t>8385 Fraser STREET</t>
  </si>
  <si>
    <t>8538 River District Crossing</t>
  </si>
  <si>
    <t>8550 Fraser STREET</t>
  </si>
  <si>
    <t>8728 Aisne STREET</t>
  </si>
  <si>
    <t>879 Powell STREET</t>
  </si>
  <si>
    <t>8811 Laurel STREET</t>
  </si>
  <si>
    <t>8855 Laurel STREET</t>
  </si>
  <si>
    <t>8889 Laurel STREET</t>
  </si>
  <si>
    <t>901 E Broadway</t>
  </si>
  <si>
    <t>933 E Hastings STREET</t>
  </si>
  <si>
    <t>95 E 1st AVENUE</t>
  </si>
  <si>
    <t>980 Georgia STREET</t>
  </si>
  <si>
    <t>988 W Broadway</t>
  </si>
  <si>
    <t>Building Envelope Compliance Table (tab below)</t>
  </si>
  <si>
    <t>HVAC Alteration Compliance Table (tab below)</t>
  </si>
  <si>
    <t>Service Water Htg Compliance Table (tab below)</t>
  </si>
  <si>
    <t>Type of Alteration</t>
  </si>
  <si>
    <t>Design</t>
  </si>
  <si>
    <t>Type of Alt</t>
  </si>
  <si>
    <t>Slab</t>
  </si>
  <si>
    <t>Door</t>
  </si>
  <si>
    <t>Glazing</t>
  </si>
  <si>
    <t>Existing</t>
  </si>
  <si>
    <t>Yes/No</t>
  </si>
  <si>
    <t xml:space="preserve"> Building's horizontal fenestration;</t>
  </si>
  <si>
    <t>Added and Altered Fenestration Assemblies</t>
  </si>
  <si>
    <t>VLOOKUP Table</t>
  </si>
  <si>
    <t>Tenant Address:</t>
  </si>
  <si>
    <t>Building Address:</t>
  </si>
  <si>
    <t>Roof (w grnd)</t>
  </si>
  <si>
    <t>Wall (w grnd)</t>
  </si>
  <si>
    <t>Reconstructed and Altered Opaque Assemblies</t>
  </si>
  <si>
    <t>Building Permit Application #:</t>
  </si>
  <si>
    <t>Email:</t>
  </si>
  <si>
    <t>Telephone:</t>
  </si>
  <si>
    <t>Contact Person:</t>
  </si>
  <si>
    <t>Designer of Rec:</t>
  </si>
  <si>
    <r>
      <t>Assembly USI</t>
    </r>
    <r>
      <rPr>
        <b/>
        <vertAlign val="subscript"/>
        <sz val="10"/>
        <color theme="1"/>
        <rFont val="Arial"/>
        <family val="2"/>
      </rPr>
      <t>max</t>
    </r>
    <r>
      <rPr>
        <b/>
        <sz val="10"/>
        <color theme="1"/>
        <rFont val="Arial"/>
        <family val="2"/>
      </rPr>
      <t xml:space="preserve"> Value  </t>
    </r>
    <r>
      <rPr>
        <b/>
        <sz val="9"/>
        <color theme="1"/>
        <rFont val="Arial"/>
        <family val="2"/>
      </rPr>
      <t>(W/(m</t>
    </r>
    <r>
      <rPr>
        <b/>
        <vertAlign val="superscript"/>
        <sz val="9"/>
        <color theme="1"/>
        <rFont val="Arial"/>
        <family val="2"/>
      </rPr>
      <t>2</t>
    </r>
    <r>
      <rPr>
        <b/>
        <sz val="9"/>
        <color theme="1"/>
        <rFont val="Arial"/>
        <family val="2"/>
      </rPr>
      <t>∙K))</t>
    </r>
  </si>
  <si>
    <t>NECB Part 4)  Lighting</t>
  </si>
  <si>
    <t>NECB Part 3)  Building Envelope</t>
  </si>
  <si>
    <t>NECB Part 5)  HVAC</t>
  </si>
  <si>
    <t>NECB Part 6) Service Water Htg</t>
  </si>
  <si>
    <t>NECB Part 7)  Power</t>
  </si>
  <si>
    <t>VBBL (11.7.1.1.(3)(b)) - Alterations per NECB/ZEBP Deliverables</t>
  </si>
  <si>
    <t>Effective Jan 1, 2023 the Energy Upgrade Mechanism no longer applies to new applications. Indicate "N/A" throughout.</t>
  </si>
  <si>
    <t>221212-1</t>
  </si>
  <si>
    <t>New (replace)</t>
  </si>
  <si>
    <t>New (add)</t>
  </si>
  <si>
    <r>
      <t xml:space="preserve">Code or Max Allowable       </t>
    </r>
    <r>
      <rPr>
        <b/>
        <sz val="9"/>
        <color theme="1"/>
        <rFont val="Arial"/>
        <family val="2"/>
      </rPr>
      <t>(USI / U)</t>
    </r>
  </si>
  <si>
    <t xml:space="preserve">   i) Skylight is being repaired/replaced/added?</t>
  </si>
  <si>
    <t xml:space="preserve"> Building's vertical fenestration (Door or Glazing);</t>
  </si>
  <si>
    <t xml:space="preserve">   i) Door or Glazing is being repaired/replaced/added?</t>
  </si>
  <si>
    <t xml:space="preserve">Envelope Alterations for NECB/ZEBP Buildings </t>
  </si>
  <si>
    <t>(See NECB/ZEBP alteration requirements)</t>
  </si>
  <si>
    <t>Lighting Alterations for NECB/ZEBP Buildings</t>
  </si>
  <si>
    <t xml:space="preserve">HVAC Alterations for NECB/ZEBP Buildings </t>
  </si>
  <si>
    <t>Electric, storage-type; Input ≤ 12 kW; Capacity 50-270 L</t>
  </si>
  <si>
    <t>SL =</t>
  </si>
  <si>
    <t>Et =</t>
  </si>
  <si>
    <t>EF =</t>
  </si>
  <si>
    <t>Code</t>
  </si>
  <si>
    <t xml:space="preserve">Service Water Heating Alterations for NECB/ZEBP Buildings </t>
  </si>
  <si>
    <r>
      <t>Capacity</t>
    </r>
    <r>
      <rPr>
        <b/>
        <sz val="8"/>
        <color theme="1"/>
        <rFont val="Arial"/>
        <family val="2"/>
      </rPr>
      <t xml:space="preserve"> (L)</t>
    </r>
  </si>
  <si>
    <r>
      <t xml:space="preserve">Input   </t>
    </r>
    <r>
      <rPr>
        <b/>
        <sz val="8"/>
        <color theme="1"/>
        <rFont val="Arial"/>
        <family val="2"/>
      </rPr>
      <t>(kW, A, V)</t>
    </r>
  </si>
  <si>
    <r>
      <t xml:space="preserve">Cooling or Heating Capacity       </t>
    </r>
    <r>
      <rPr>
        <b/>
        <sz val="8"/>
        <color theme="1"/>
        <rFont val="Arial"/>
        <family val="2"/>
      </rPr>
      <t>kW (Btuh)</t>
    </r>
  </si>
  <si>
    <t>kW</t>
  </si>
  <si>
    <t>Condition</t>
  </si>
  <si>
    <t>Assembly Name / Description</t>
  </si>
  <si>
    <t>Assembly # / Tag</t>
  </si>
  <si>
    <t>Skylight</t>
  </si>
  <si>
    <t>2.4  /  0.423</t>
  </si>
  <si>
    <t>0.757  /  0.133</t>
  </si>
  <si>
    <t>0.568  /  0.100</t>
  </si>
  <si>
    <t>0.227  /  0.040</t>
  </si>
  <si>
    <t>0.315  /  0.055</t>
  </si>
  <si>
    <t>Lighting Power Density by Building Type for Use with the Building Area Method (Forming Part of Sentences 4.2.1.5.(1), (4) and (5))</t>
  </si>
  <si>
    <t>Lighting Power Density by Space Type for Use with Space by Space Method</t>
  </si>
  <si>
    <t>ID #</t>
  </si>
  <si>
    <r>
      <t xml:space="preserve">Area      </t>
    </r>
    <r>
      <rPr>
        <b/>
        <sz val="8"/>
        <color theme="1"/>
        <rFont val="Arial"/>
        <family val="2"/>
      </rPr>
      <t>(ft</t>
    </r>
    <r>
      <rPr>
        <b/>
        <vertAlign val="superscript"/>
        <sz val="8"/>
        <color theme="1"/>
        <rFont val="Arial"/>
        <family val="2"/>
      </rPr>
      <t>2</t>
    </r>
    <r>
      <rPr>
        <b/>
        <sz val="8"/>
        <color theme="1"/>
        <rFont val="Arial"/>
        <family val="2"/>
      </rPr>
      <t>)</t>
    </r>
  </si>
  <si>
    <r>
      <t xml:space="preserve">LPD </t>
    </r>
    <r>
      <rPr>
        <b/>
        <sz val="8"/>
        <color theme="1"/>
        <rFont val="Arial"/>
        <family val="2"/>
      </rPr>
      <t>(W/ft</t>
    </r>
    <r>
      <rPr>
        <b/>
        <vertAlign val="superscript"/>
        <sz val="8"/>
        <color theme="1"/>
        <rFont val="Arial"/>
        <family val="2"/>
      </rPr>
      <t>2</t>
    </r>
    <r>
      <rPr>
        <b/>
        <sz val="8"/>
        <color theme="1"/>
        <rFont val="Arial"/>
        <family val="2"/>
      </rPr>
      <t>)</t>
    </r>
  </si>
  <si>
    <t>Interior Space</t>
  </si>
  <si>
    <r>
      <t xml:space="preserve">Space Use                                       </t>
    </r>
    <r>
      <rPr>
        <b/>
        <sz val="8"/>
        <color theme="1"/>
        <rFont val="Arial"/>
        <family val="2"/>
      </rPr>
      <t xml:space="preserve"> (see Table 4.2.1.6.)</t>
    </r>
  </si>
  <si>
    <r>
      <t xml:space="preserve">Component or Equipment Type          </t>
    </r>
    <r>
      <rPr>
        <b/>
        <sz val="8"/>
        <color rgb="FFFF0000"/>
        <rFont val="Arial"/>
        <family val="2"/>
      </rPr>
      <t>(see Table 6.2.2.1.)</t>
    </r>
  </si>
  <si>
    <t>Alteration Rules</t>
  </si>
  <si>
    <t>Added</t>
  </si>
  <si>
    <t>Removed</t>
  </si>
  <si>
    <t>50% Rule</t>
  </si>
  <si>
    <r>
      <t xml:space="preserve">Lighting Power Alterations </t>
    </r>
    <r>
      <rPr>
        <b/>
        <sz val="8"/>
        <color theme="1"/>
        <rFont val="Arial"/>
        <family val="2"/>
      </rPr>
      <t>(W)</t>
    </r>
  </si>
  <si>
    <r>
      <t xml:space="preserve">Design </t>
    </r>
    <r>
      <rPr>
        <b/>
        <sz val="8"/>
        <color theme="1"/>
        <rFont val="Arial"/>
        <family val="2"/>
      </rPr>
      <t>(Final)</t>
    </r>
  </si>
  <si>
    <t>Code Allowable LP</t>
  </si>
  <si>
    <t>"Replaced" LP</t>
  </si>
  <si>
    <r>
      <t xml:space="preserve">Component or Equipment Type       </t>
    </r>
    <r>
      <rPr>
        <b/>
        <sz val="8"/>
        <color rgb="FFFF0000"/>
        <rFont val="Arial"/>
        <family val="2"/>
      </rPr>
      <t xml:space="preserve"> (Table 5.2.12.1.)</t>
    </r>
  </si>
  <si>
    <r>
      <t xml:space="preserve">Code                   </t>
    </r>
    <r>
      <rPr>
        <b/>
        <sz val="8"/>
        <color rgb="FFFF0000"/>
        <rFont val="Arial"/>
        <family val="2"/>
      </rPr>
      <t>(Table 5.2.12.1.)</t>
    </r>
  </si>
  <si>
    <r>
      <t xml:space="preserve">Equipment Performance                               </t>
    </r>
    <r>
      <rPr>
        <b/>
        <sz val="8"/>
        <color theme="1"/>
        <rFont val="Arial"/>
        <family val="2"/>
      </rPr>
      <t xml:space="preserve"> (AFUE, CoP, EER, E</t>
    </r>
    <r>
      <rPr>
        <b/>
        <vertAlign val="subscript"/>
        <sz val="8"/>
        <color theme="1"/>
        <rFont val="Arial"/>
        <family val="2"/>
      </rPr>
      <t>t</t>
    </r>
    <r>
      <rPr>
        <b/>
        <sz val="8"/>
        <color theme="1"/>
        <rFont val="Arial"/>
        <family val="2"/>
      </rPr>
      <t>, SEER)</t>
    </r>
  </si>
  <si>
    <t>Energy Checklist for Alterations to Existing NECB/ZEBP Buildings</t>
  </si>
  <si>
    <r>
      <t>Non-residential Cond'd Space Area (m</t>
    </r>
    <r>
      <rPr>
        <vertAlign val="superscript"/>
        <sz val="10"/>
        <rFont val="Arial"/>
        <family val="2"/>
      </rPr>
      <t>2</t>
    </r>
    <r>
      <rPr>
        <sz val="10"/>
        <rFont val="Arial"/>
        <family val="2"/>
      </rPr>
      <t>):</t>
    </r>
  </si>
  <si>
    <r>
      <t>Resid Cond'd Common Space Area (m</t>
    </r>
    <r>
      <rPr>
        <vertAlign val="superscript"/>
        <sz val="10"/>
        <rFont val="Arial"/>
        <family val="2"/>
      </rPr>
      <t>2</t>
    </r>
    <r>
      <rPr>
        <sz val="10"/>
        <rFont val="Arial"/>
        <family val="2"/>
      </rPr>
      <t>):</t>
    </r>
  </si>
  <si>
    <r>
      <t>Semiheated Space Area (m</t>
    </r>
    <r>
      <rPr>
        <vertAlign val="superscript"/>
        <sz val="10"/>
        <rFont val="Arial"/>
        <family val="2"/>
      </rPr>
      <t>2</t>
    </r>
    <r>
      <rPr>
        <sz val="10"/>
        <rFont val="Arial"/>
        <family val="2"/>
      </rPr>
      <t>):</t>
    </r>
  </si>
  <si>
    <t>Lighting Alteration Compliance Table (tab below)</t>
  </si>
  <si>
    <t>BP 2023-07536</t>
  </si>
  <si>
    <t>FHB Electrical Ltd</t>
  </si>
  <si>
    <t>RTQ Builders &amp; GC</t>
  </si>
  <si>
    <t>RTQ Bulders &amp; GC</t>
  </si>
  <si>
    <t>SWH Mechanical Ltd</t>
  </si>
  <si>
    <t>E-02</t>
  </si>
  <si>
    <t>W1</t>
  </si>
  <si>
    <r>
      <t xml:space="preserve">Code or Allowable       </t>
    </r>
    <r>
      <rPr>
        <b/>
        <sz val="9"/>
        <color theme="1"/>
        <rFont val="Arial"/>
        <family val="2"/>
      </rPr>
      <t>(USI</t>
    </r>
    <r>
      <rPr>
        <b/>
        <vertAlign val="subscript"/>
        <sz val="9"/>
        <color theme="1"/>
        <rFont val="Arial"/>
        <family val="2"/>
      </rPr>
      <t>max</t>
    </r>
    <r>
      <rPr>
        <b/>
        <sz val="9"/>
        <color theme="1"/>
        <rFont val="Arial"/>
        <family val="2"/>
      </rPr>
      <t xml:space="preserve"> / U</t>
    </r>
    <r>
      <rPr>
        <b/>
        <vertAlign val="subscript"/>
        <sz val="9"/>
        <color theme="1"/>
        <rFont val="Arial"/>
        <family val="2"/>
      </rPr>
      <t>max</t>
    </r>
    <r>
      <rPr>
        <b/>
        <sz val="9"/>
        <color theme="1"/>
        <rFont val="Arial"/>
        <family val="2"/>
      </rPr>
      <t>)</t>
    </r>
  </si>
  <si>
    <r>
      <t>Assembly USI</t>
    </r>
    <r>
      <rPr>
        <b/>
        <sz val="10"/>
        <color theme="1"/>
        <rFont val="Arial"/>
        <family val="2"/>
      </rPr>
      <t xml:space="preserve"> Value  </t>
    </r>
    <r>
      <rPr>
        <b/>
        <sz val="8"/>
        <color theme="1"/>
        <rFont val="Arial"/>
        <family val="2"/>
      </rPr>
      <t>(W/(m</t>
    </r>
    <r>
      <rPr>
        <b/>
        <vertAlign val="superscript"/>
        <sz val="8"/>
        <color theme="1"/>
        <rFont val="Arial"/>
        <family val="2"/>
      </rPr>
      <t>2</t>
    </r>
    <r>
      <rPr>
        <b/>
        <sz val="8"/>
        <color theme="1"/>
        <rFont val="Arial"/>
        <family val="2"/>
      </rPr>
      <t>∙K))</t>
    </r>
  </si>
  <si>
    <t>West wall (north)</t>
  </si>
  <si>
    <t>West wall (south)</t>
  </si>
  <si>
    <t>W2</t>
  </si>
  <si>
    <t>R1</t>
  </si>
  <si>
    <t>Main Roof</t>
  </si>
  <si>
    <t>G1</t>
  </si>
  <si>
    <t>G3</t>
  </si>
  <si>
    <t>D1</t>
  </si>
  <si>
    <t>If glazing &lt; 40%</t>
  </si>
  <si>
    <t>Match existing, or better</t>
  </si>
  <si>
    <t>If replacement &lt; 25%</t>
  </si>
  <si>
    <t>If replacement &gt; 25%</t>
  </si>
  <si>
    <t>If glazing &gt; 40%</t>
  </si>
  <si>
    <t>Trade-off</t>
  </si>
  <si>
    <t>If skylight &lt; 2%</t>
  </si>
  <si>
    <t>If 2% &gt; skylight &lt; 5%</t>
  </si>
  <si>
    <t>If skylight &gt; 5%</t>
  </si>
  <si>
    <t>Fenestration (Glazing, Door, Skylight)</t>
  </si>
  <si>
    <t>Opaque Assemblies (Walls, Roof, Door, Slab, Floor)</t>
  </si>
  <si>
    <t>G2</t>
  </si>
  <si>
    <t>D2</t>
  </si>
  <si>
    <t>D3</t>
  </si>
  <si>
    <t>SK1</t>
  </si>
  <si>
    <t>SK3</t>
  </si>
  <si>
    <t>SK4</t>
  </si>
  <si>
    <t>glazing</t>
  </si>
  <si>
    <t>n/a</t>
  </si>
  <si>
    <t>Version:    221222-1</t>
  </si>
  <si>
    <t>Added SK on new roof</t>
  </si>
  <si>
    <t>replace seal (north SK)</t>
  </si>
  <si>
    <t>replace w SK w new</t>
  </si>
  <si>
    <t>Added door on new wall</t>
  </si>
  <si>
    <t>Replaced to match</t>
  </si>
  <si>
    <t>Replaced glazing/seal</t>
  </si>
  <si>
    <t>D4</t>
  </si>
  <si>
    <t>All opaque doors</t>
  </si>
  <si>
    <t>Office enclosed, ≤ 25 sqm</t>
  </si>
  <si>
    <t>Office enclosed, &gt; 25 sqm</t>
  </si>
  <si>
    <t>Storage room &lt; 5 sqm</t>
  </si>
  <si>
    <t>Storage room ≥ 5 sqm and ≤ 100 sqm</t>
  </si>
  <si>
    <t>Storage room &gt; 100 sqm</t>
  </si>
  <si>
    <t>Electric, storage-type; Capacity &gt; 270 and ≤ 454 L</t>
  </si>
  <si>
    <t>Electric, storage-type; Input &gt; 12 kW; Capacity &gt; 454 L</t>
  </si>
  <si>
    <r>
      <t>V</t>
    </r>
    <r>
      <rPr>
        <b/>
        <sz val="6"/>
        <color theme="1"/>
        <rFont val="Arial"/>
        <family val="2"/>
      </rPr>
      <t>r</t>
    </r>
    <r>
      <rPr>
        <b/>
        <sz val="10"/>
        <color theme="1"/>
        <rFont val="Arial"/>
        <family val="2"/>
      </rPr>
      <t xml:space="preserve">         </t>
    </r>
    <r>
      <rPr>
        <b/>
        <sz val="8"/>
        <color theme="1"/>
        <rFont val="Arial"/>
        <family val="2"/>
      </rPr>
      <t xml:space="preserve"> (L)</t>
    </r>
  </si>
  <si>
    <r>
      <t>Input/V</t>
    </r>
    <r>
      <rPr>
        <b/>
        <vertAlign val="subscript"/>
        <sz val="10"/>
        <color theme="1"/>
        <rFont val="Arial"/>
        <family val="2"/>
      </rPr>
      <t>r</t>
    </r>
    <r>
      <rPr>
        <b/>
        <sz val="10"/>
        <color theme="1"/>
        <rFont val="Arial"/>
        <family val="2"/>
      </rPr>
      <t xml:space="preserve"> </t>
    </r>
    <r>
      <rPr>
        <b/>
        <sz val="8"/>
        <color theme="1"/>
        <rFont val="Arial"/>
        <family val="2"/>
      </rPr>
      <t>(W/L)</t>
    </r>
  </si>
  <si>
    <t>10 kW</t>
  </si>
  <si>
    <t>top = 51 btm = 56</t>
  </si>
  <si>
    <t>top = 122 btm = 119</t>
  </si>
  <si>
    <t>20 kW</t>
  </si>
  <si>
    <t>30 kW</t>
  </si>
  <si>
    <t>120 kW</t>
  </si>
  <si>
    <t>75 kW</t>
  </si>
  <si>
    <t>Gas-fired, storage type; Input &gt; 117 kW, Vr &lt; 37.8 L</t>
  </si>
  <si>
    <t>Oil-fired, instantaneous; Input Others; Input/Vr &lt; 310</t>
  </si>
  <si>
    <t xml:space="preserve">Gas-fired, storage type; Input &gt; 117 kW, Input/Vr &lt; 310 </t>
  </si>
  <si>
    <t>Oil-fired, instantaneous; Input Others; Vr &lt; 37.8 L</t>
  </si>
  <si>
    <t>Oil-fired, instantaneous; Input Others; Vr ≥ 37.8 L</t>
  </si>
  <si>
    <t>Oil-fired, storage type; Input &gt; 30.5 kW; Input/Vr &lt; 310</t>
  </si>
  <si>
    <t>Oil-fired, storage type; Input &gt; 30.5 kW; Vr &lt; 37.8</t>
  </si>
  <si>
    <t>Oil-fired, storage type; Input &gt; 30.5 kW; Vr ≥ 37.8</t>
  </si>
  <si>
    <t>WH-E1</t>
  </si>
  <si>
    <t>WH-E2</t>
  </si>
  <si>
    <t>WH-E3</t>
  </si>
  <si>
    <t>HWT1</t>
  </si>
  <si>
    <t>WH-G1</t>
  </si>
  <si>
    <t>WH-G2</t>
  </si>
  <si>
    <t>WH-G3</t>
  </si>
  <si>
    <t>Gas-fired, storage type; Input &gt; 117 kW, Vr ≥ 37.8 L</t>
  </si>
  <si>
    <t>WH-G4</t>
  </si>
  <si>
    <r>
      <t xml:space="preserve">EF </t>
    </r>
    <r>
      <rPr>
        <sz val="10"/>
        <color theme="1"/>
        <rFont val="Calibri"/>
        <family val="2"/>
      </rPr>
      <t>≥ 0.8</t>
    </r>
  </si>
  <si>
    <r>
      <t xml:space="preserve">Effective June 3, 2019, this Alterations checklist is to be completed and submitted at the Building Permit </t>
    </r>
    <r>
      <rPr>
        <u/>
        <sz val="10"/>
        <rFont val="Arial"/>
        <family val="2"/>
      </rPr>
      <t>application</t>
    </r>
    <r>
      <rPr>
        <sz val="10"/>
        <rFont val="Arial"/>
        <family val="2"/>
      </rPr>
      <t xml:space="preserve"> stage.  Submit online with your Building Permit application.  Include all relevent documents pertaining to scope of work.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</si>
</sst>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00_-;\-* #,##0.00_-;_-* &quot;-&quot;??_-;_-@_-"/>
    <numFmt numFmtId="165" formatCode="_(* #,##0_);_(* \(#,##0\);_(* &quot;-&quot;??_);_(@_)"/>
    <numFmt numFmtId="166" formatCode="#,##0.0"/>
    <numFmt numFmtId="167" formatCode="0.0%"/>
    <numFmt numFmtId="168" formatCode="0.000"/>
    <numFmt numFmtId="169" formatCode="_-* #,##0_-;\-* #,##0_-;_-* &quot;-&quot;??_-;_-@_-"/>
    <numFmt numFmtId="170" formatCode="0.0"/>
  </numFmts>
  <fonts count="84">
    <font>
      <sz val="11"/>
      <color theme="1"/>
      <name val="Calibri"/>
      <family val="2"/>
      <scheme val="minor"/>
    </font>
    <font>
      <b/>
      <sz val="11"/>
      <color theme="1"/>
      <name val="Calibri"/>
      <family val="2"/>
      <scheme val="minor"/>
    </font>
    <font>
      <sz val="10"/>
      <color theme="1"/>
      <name val="Calibri"/>
      <family val="2"/>
      <scheme val="minor"/>
    </font>
    <font>
      <sz val="11"/>
      <color theme="1"/>
      <name val="Calibri"/>
      <family val="2"/>
    </font>
    <font>
      <b/>
      <sz val="10"/>
      <color theme="1"/>
      <name val="Arial"/>
      <family val="2"/>
    </font>
    <font>
      <sz val="10"/>
      <color theme="1"/>
      <name val="Helvetica LT Std"/>
      <family val="2"/>
    </font>
    <font>
      <vertAlign val="superscript"/>
      <sz val="10"/>
      <color theme="1"/>
      <name val="Helvetica LT Std"/>
      <family val="2"/>
    </font>
    <font>
      <sz val="10"/>
      <color theme="1"/>
      <name val="Calibri"/>
      <family val="2"/>
    </font>
    <font>
      <sz val="10"/>
      <color theme="1"/>
      <name val="Arial Narrow"/>
      <family val="2"/>
    </font>
    <font>
      <b/>
      <sz val="9"/>
      <color theme="1"/>
      <name val="Arial Narrow"/>
      <family val="2"/>
    </font>
    <font>
      <b/>
      <vertAlign val="superscript"/>
      <sz val="9"/>
      <color theme="1"/>
      <name val="Arial Narrow"/>
      <family val="2"/>
    </font>
    <font>
      <sz val="9"/>
      <color theme="1"/>
      <name val="Arial Narrow"/>
      <family val="2"/>
    </font>
    <font>
      <sz val="9"/>
      <name val="Arial Narrow"/>
      <family val="2"/>
    </font>
    <font>
      <vertAlign val="superscript"/>
      <sz val="9"/>
      <color theme="1"/>
      <name val="Arial Narrow"/>
      <family val="2"/>
    </font>
    <font>
      <i/>
      <sz val="9"/>
      <name val="Arial Narrow"/>
      <family val="2"/>
    </font>
    <font>
      <sz val="10"/>
      <name val="Arial"/>
      <family val="2"/>
    </font>
    <font>
      <sz val="10"/>
      <name val="Arial"/>
      <family val="2"/>
    </font>
    <font>
      <b/>
      <u/>
      <sz val="10"/>
      <name val="Arial"/>
      <family val="2"/>
    </font>
    <font>
      <u/>
      <sz val="10"/>
      <name val="Arial"/>
      <family val="2"/>
    </font>
    <font>
      <sz val="10"/>
      <color theme="1"/>
      <name val="Arial"/>
      <family val="2"/>
    </font>
    <font>
      <sz val="11"/>
      <color theme="1"/>
      <name val="Calibri"/>
      <family val="2"/>
      <scheme val="minor"/>
    </font>
    <font>
      <b/>
      <sz val="12"/>
      <name val="Arial"/>
      <family val="2"/>
    </font>
    <font>
      <sz val="8"/>
      <color indexed="10"/>
      <name val="Arial"/>
      <family val="2"/>
    </font>
    <font>
      <sz val="8"/>
      <name val="Arial"/>
      <family val="2"/>
    </font>
    <font>
      <b/>
      <sz val="11"/>
      <color rgb="FFFF0000"/>
      <name val="Arial"/>
      <family val="2"/>
    </font>
    <font>
      <b/>
      <u/>
      <sz val="11"/>
      <color indexed="10"/>
      <name val="Arial"/>
      <family val="2"/>
    </font>
    <font>
      <b/>
      <sz val="11"/>
      <color indexed="10"/>
      <name val="Arial"/>
      <family val="2"/>
    </font>
    <font>
      <b/>
      <u/>
      <sz val="9"/>
      <name val="Arial"/>
      <family val="2"/>
    </font>
    <font>
      <sz val="9"/>
      <name val="Arial"/>
      <family val="2"/>
    </font>
    <font>
      <vertAlign val="superscript"/>
      <sz val="10"/>
      <name val="Arial"/>
      <family val="2"/>
    </font>
    <font>
      <sz val="8"/>
      <color rgb="FF0066CC"/>
      <name val="Arial"/>
      <family val="2"/>
    </font>
    <font>
      <u/>
      <sz val="10"/>
      <color theme="10"/>
      <name val="Arial"/>
      <family val="2"/>
    </font>
    <font>
      <sz val="8"/>
      <color rgb="FF0000FF"/>
      <name val="Arial"/>
      <family val="2"/>
    </font>
    <font>
      <u/>
      <sz val="10"/>
      <color indexed="10"/>
      <name val="Arial"/>
      <family val="2"/>
    </font>
    <font>
      <sz val="10"/>
      <color theme="0"/>
      <name val="Arial"/>
      <family val="2"/>
    </font>
    <font>
      <sz val="10"/>
      <color indexed="10"/>
      <name val="Arial"/>
      <family val="2"/>
    </font>
    <font>
      <sz val="10"/>
      <color indexed="40"/>
      <name val="Arial"/>
      <family val="2"/>
    </font>
    <font>
      <b/>
      <u/>
      <sz val="10"/>
      <color indexed="57"/>
      <name val="Arial"/>
      <family val="2"/>
    </font>
    <font>
      <sz val="10"/>
      <color indexed="57"/>
      <name val="Arial"/>
      <family val="2"/>
    </font>
    <font>
      <b/>
      <u/>
      <sz val="10"/>
      <color indexed="14"/>
      <name val="Arial"/>
      <family val="2"/>
    </font>
    <font>
      <sz val="10"/>
      <color indexed="14"/>
      <name val="Arial"/>
      <family val="2"/>
    </font>
    <font>
      <vertAlign val="superscript"/>
      <sz val="8"/>
      <name val="Arial"/>
      <family val="2"/>
    </font>
    <font>
      <u/>
      <sz val="16"/>
      <name val="Arial"/>
      <family val="2"/>
    </font>
    <font>
      <u/>
      <sz val="8"/>
      <name val="Trebuchet MS"/>
      <family val="2"/>
    </font>
    <font>
      <sz val="9"/>
      <color theme="1"/>
      <name val="Arial"/>
      <family val="2"/>
    </font>
    <font>
      <sz val="8"/>
      <color rgb="FFFF0000"/>
      <name val="Arial"/>
      <family val="2"/>
    </font>
    <font>
      <b/>
      <sz val="10"/>
      <color rgb="FFFF0000"/>
      <name val="Arial"/>
      <family val="2"/>
    </font>
    <font>
      <b/>
      <sz val="10"/>
      <name val="Arial"/>
      <family val="2"/>
    </font>
    <font>
      <b/>
      <sz val="10"/>
      <color indexed="10"/>
      <name val="Arial"/>
      <family val="2"/>
    </font>
    <font>
      <sz val="10"/>
      <color rgb="FF00B050"/>
      <name val="Arial"/>
      <family val="2"/>
    </font>
    <font>
      <sz val="10"/>
      <color rgb="FFFF0000"/>
      <name val="Arial"/>
      <family val="2"/>
    </font>
    <font>
      <sz val="10"/>
      <name val="Calibri"/>
      <family val="2"/>
      <scheme val="minor"/>
    </font>
    <font>
      <sz val="10"/>
      <color rgb="FFFF0000"/>
      <name val="Calibri"/>
      <family val="2"/>
      <scheme val="minor"/>
    </font>
    <font>
      <sz val="10"/>
      <color rgb="FF00B050"/>
      <name val="Calibri"/>
      <family val="2"/>
      <scheme val="minor"/>
    </font>
    <font>
      <sz val="8"/>
      <color theme="1"/>
      <name val="Arial"/>
      <family val="2"/>
    </font>
    <font>
      <sz val="8"/>
      <color indexed="81"/>
      <name val="Tahoma"/>
      <family val="2"/>
    </font>
    <font>
      <u/>
      <sz val="8"/>
      <color indexed="81"/>
      <name val="Tahoma"/>
      <family val="2"/>
    </font>
    <font>
      <b/>
      <sz val="8"/>
      <color indexed="81"/>
      <name val="Tahoma"/>
      <family val="2"/>
    </font>
    <font>
      <b/>
      <sz val="20"/>
      <color theme="1"/>
      <name val="Calibri"/>
      <family val="2"/>
      <scheme val="minor"/>
    </font>
    <font>
      <sz val="11"/>
      <color theme="1"/>
      <name val="Arial"/>
      <family val="2"/>
    </font>
    <font>
      <b/>
      <sz val="9"/>
      <color theme="1"/>
      <name val="Arial"/>
      <family val="2"/>
    </font>
    <font>
      <b/>
      <vertAlign val="superscript"/>
      <sz val="9"/>
      <color theme="1"/>
      <name val="Arial"/>
      <family val="2"/>
    </font>
    <font>
      <b/>
      <u/>
      <sz val="10"/>
      <color theme="1"/>
      <name val="Arial"/>
      <family val="2"/>
    </font>
    <font>
      <b/>
      <vertAlign val="subscript"/>
      <sz val="10"/>
      <color theme="1"/>
      <name val="Arial"/>
      <family val="2"/>
    </font>
    <font>
      <sz val="8"/>
      <name val="Wingdings"/>
      <charset val="2"/>
    </font>
    <font>
      <b/>
      <sz val="8"/>
      <color theme="1"/>
      <name val="Arial"/>
      <family val="2"/>
    </font>
    <font>
      <u/>
      <sz val="8"/>
      <color theme="10"/>
      <name val="Arial"/>
      <family val="2"/>
    </font>
    <font>
      <b/>
      <sz val="6"/>
      <color theme="1"/>
      <name val="Arial"/>
      <family val="2"/>
    </font>
    <font>
      <b/>
      <sz val="13"/>
      <color theme="1"/>
      <name val="Arial"/>
      <family val="2"/>
    </font>
    <font>
      <b/>
      <sz val="15"/>
      <color theme="1"/>
      <name val="Arial"/>
      <family val="2"/>
    </font>
    <font>
      <b/>
      <vertAlign val="subscript"/>
      <sz val="8"/>
      <color theme="1"/>
      <name val="Arial"/>
      <family val="2"/>
    </font>
    <font>
      <sz val="8"/>
      <color indexed="81"/>
      <name val="Arial"/>
      <family val="2"/>
    </font>
    <font>
      <b/>
      <vertAlign val="superscript"/>
      <sz val="8"/>
      <color theme="1"/>
      <name val="Arial"/>
      <family val="2"/>
    </font>
    <font>
      <b/>
      <sz val="10"/>
      <color theme="1"/>
      <name val="Helvetica LT Std"/>
    </font>
    <font>
      <sz val="6"/>
      <color theme="1"/>
      <name val="Arial"/>
      <family val="2"/>
    </font>
    <font>
      <sz val="7"/>
      <color theme="1"/>
      <name val="Arial"/>
      <family val="2"/>
    </font>
    <font>
      <b/>
      <sz val="8"/>
      <color rgb="FFFF0000"/>
      <name val="Arial"/>
      <family val="2"/>
    </font>
    <font>
      <u/>
      <sz val="8"/>
      <color indexed="81"/>
      <name val="Arial"/>
      <family val="2"/>
    </font>
    <font>
      <sz val="10"/>
      <name val="Arial"/>
      <family val="2"/>
    </font>
    <font>
      <b/>
      <vertAlign val="subscript"/>
      <sz val="9"/>
      <color theme="1"/>
      <name val="Arial"/>
      <family val="2"/>
    </font>
    <font>
      <sz val="11"/>
      <color theme="0" tint="-0.249977111117893"/>
      <name val="Calibri"/>
      <family val="2"/>
      <scheme val="minor"/>
    </font>
    <font>
      <sz val="9"/>
      <color theme="0" tint="-0.249977111117893"/>
      <name val="Arial"/>
      <family val="2"/>
    </font>
    <font>
      <sz val="9"/>
      <color indexed="81"/>
      <name val="Tahoma"/>
      <family val="2"/>
    </font>
    <font>
      <u/>
      <sz val="9"/>
      <color indexed="81"/>
      <name val="Tahoma"/>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8F8F8"/>
        <bgColor indexed="64"/>
      </patternFill>
    </fill>
  </fills>
  <borders count="7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indexed="64"/>
      </left>
      <right/>
      <top/>
      <bottom style="thin">
        <color indexed="64"/>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rgb="FF000000"/>
      </left>
      <right style="thin">
        <color rgb="FF000000"/>
      </right>
      <top style="thin">
        <color rgb="FF000000"/>
      </top>
      <bottom style="thin">
        <color rgb="FF00000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indexed="64"/>
      </left>
      <right/>
      <top style="medium">
        <color auto="1"/>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diagonal/>
    </border>
    <border>
      <left/>
      <right/>
      <top style="thin">
        <color rgb="FF000000"/>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15" fillId="0" borderId="0"/>
    <xf numFmtId="0" fontId="16" fillId="0" borderId="0"/>
    <xf numFmtId="43" fontId="16" fillId="0" borderId="0" applyFont="0" applyFill="0" applyBorder="0" applyAlignment="0" applyProtection="0"/>
    <xf numFmtId="9" fontId="16" fillId="0" borderId="0" applyFont="0" applyFill="0" applyBorder="0" applyAlignment="0" applyProtection="0"/>
    <xf numFmtId="164" fontId="20"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31" fillId="0" borderId="0" applyNumberFormat="0" applyFill="0" applyBorder="0" applyAlignment="0" applyProtection="0"/>
    <xf numFmtId="0" fontId="78" fillId="0" borderId="0"/>
  </cellStyleXfs>
  <cellXfs count="631">
    <xf numFmtId="0" fontId="0" fillId="0" borderId="0" xfId="0"/>
    <xf numFmtId="0" fontId="0" fillId="0" borderId="0" xfId="0"/>
    <xf numFmtId="0" fontId="0" fillId="0" borderId="0" xfId="0"/>
    <xf numFmtId="0" fontId="2" fillId="0" borderId="0" xfId="0" applyFont="1"/>
    <xf numFmtId="0" fontId="1" fillId="0" borderId="0" xfId="0" applyFont="1" applyAlignment="1">
      <alignment wrapText="1"/>
    </xf>
    <xf numFmtId="0" fontId="0" fillId="0" borderId="8" xfId="0" applyBorder="1" applyAlignment="1">
      <alignment wrapText="1"/>
    </xf>
    <xf numFmtId="0" fontId="0" fillId="0" borderId="9" xfId="0" applyBorder="1"/>
    <xf numFmtId="0" fontId="0" fillId="0" borderId="10" xfId="0" applyBorder="1"/>
    <xf numFmtId="0" fontId="0" fillId="0" borderId="11" xfId="0" applyBorder="1" applyAlignment="1">
      <alignment wrapText="1"/>
    </xf>
    <xf numFmtId="0" fontId="0" fillId="0" borderId="0" xfId="0" applyBorder="1" applyAlignment="1">
      <alignment wrapText="1"/>
    </xf>
    <xf numFmtId="0" fontId="0" fillId="0" borderId="0" xfId="0" applyAlignment="1">
      <alignment wrapText="1"/>
    </xf>
    <xf numFmtId="0" fontId="0" fillId="0" borderId="0" xfId="0" applyBorder="1"/>
    <xf numFmtId="0" fontId="0" fillId="0" borderId="12" xfId="0" applyBorder="1"/>
    <xf numFmtId="0" fontId="2" fillId="0" borderId="0" xfId="0" applyFont="1" applyAlignment="1">
      <alignment horizontal="center"/>
    </xf>
    <xf numFmtId="0" fontId="2" fillId="0" borderId="0" xfId="0" applyFont="1" applyBorder="1"/>
    <xf numFmtId="0" fontId="0" fillId="0" borderId="0" xfId="0" applyFill="1" applyBorder="1"/>
    <xf numFmtId="0" fontId="2" fillId="0" borderId="1" xfId="0" applyFont="1" applyBorder="1"/>
    <xf numFmtId="0" fontId="2" fillId="0" borderId="1" xfId="0" applyFont="1" applyFill="1" applyBorder="1"/>
    <xf numFmtId="0" fontId="8" fillId="0" borderId="1" xfId="0" applyFont="1" applyFill="1" applyBorder="1" applyAlignment="1">
      <alignment horizontal="left" vertical="top" wrapText="1"/>
    </xf>
    <xf numFmtId="0" fontId="0" fillId="0" borderId="14" xfId="0" applyBorder="1" applyAlignment="1">
      <alignment wrapText="1"/>
    </xf>
    <xf numFmtId="0" fontId="0" fillId="0" borderId="15" xfId="0" applyBorder="1"/>
    <xf numFmtId="0" fontId="0" fillId="0" borderId="16" xfId="0" applyBorder="1"/>
    <xf numFmtId="0" fontId="8" fillId="0" borderId="1" xfId="0" applyFont="1" applyFill="1" applyBorder="1"/>
    <xf numFmtId="0" fontId="9" fillId="0" borderId="13" xfId="0"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1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9" xfId="0" applyFont="1" applyFill="1" applyBorder="1" applyAlignment="1">
      <alignment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0" xfId="0" applyFont="1" applyFill="1" applyBorder="1" applyAlignment="1">
      <alignment vertical="center" wrapText="1"/>
    </xf>
    <xf numFmtId="0" fontId="8" fillId="0" borderId="21" xfId="0" applyFont="1" applyFill="1" applyBorder="1" applyAlignment="1">
      <alignment horizontal="left" vertical="top" wrapText="1"/>
    </xf>
    <xf numFmtId="0" fontId="8" fillId="0" borderId="22" xfId="0" applyFont="1" applyFill="1" applyBorder="1" applyAlignment="1">
      <alignment vertical="top" wrapText="1"/>
    </xf>
    <xf numFmtId="0" fontId="8" fillId="0" borderId="22" xfId="0" applyFont="1" applyFill="1" applyBorder="1" applyAlignment="1">
      <alignment horizontal="center" vertical="top" wrapText="1"/>
    </xf>
    <xf numFmtId="0" fontId="8" fillId="0" borderId="13" xfId="0" applyFont="1" applyFill="1" applyBorder="1" applyAlignment="1">
      <alignment vertical="top" wrapText="1"/>
    </xf>
    <xf numFmtId="0" fontId="8" fillId="0" borderId="13" xfId="0" applyFont="1" applyFill="1" applyBorder="1" applyAlignment="1">
      <alignment horizontal="center" vertical="top" wrapText="1"/>
    </xf>
    <xf numFmtId="0" fontId="11" fillId="0" borderId="23" xfId="0" applyFont="1" applyFill="1" applyBorder="1" applyAlignment="1">
      <alignment vertical="center" wrapText="1"/>
    </xf>
    <xf numFmtId="0" fontId="8" fillId="0" borderId="13" xfId="0" applyFont="1" applyFill="1" applyBorder="1" applyAlignment="1">
      <alignment wrapText="1"/>
    </xf>
    <xf numFmtId="0" fontId="8" fillId="0" borderId="13" xfId="0" applyFont="1" applyFill="1" applyBorder="1" applyAlignment="1">
      <alignment horizontal="center" wrapText="1"/>
    </xf>
    <xf numFmtId="0" fontId="11" fillId="0" borderId="0" xfId="0" applyFont="1" applyAlignment="1">
      <alignment vertical="center" wrapText="1"/>
    </xf>
    <xf numFmtId="0" fontId="11" fillId="0" borderId="25"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8" fillId="0" borderId="13" xfId="0" applyFont="1" applyFill="1" applyBorder="1" applyAlignment="1">
      <alignment horizontal="center"/>
    </xf>
    <xf numFmtId="0" fontId="8" fillId="0" borderId="13" xfId="0" quotePrefix="1" applyFont="1" applyFill="1" applyBorder="1" applyAlignment="1">
      <alignment vertical="top" wrapText="1"/>
    </xf>
    <xf numFmtId="0" fontId="2" fillId="0" borderId="13" xfId="0" quotePrefix="1" applyFont="1" applyBorder="1"/>
    <xf numFmtId="0" fontId="13" fillId="0" borderId="19" xfId="0" applyFont="1" applyFill="1" applyBorder="1" applyAlignment="1">
      <alignment horizontal="center" vertical="center" wrapText="1"/>
    </xf>
    <xf numFmtId="0" fontId="15" fillId="0" borderId="0" xfId="1" applyProtection="1"/>
    <xf numFmtId="0" fontId="15" fillId="0" borderId="0" xfId="1"/>
    <xf numFmtId="0" fontId="15" fillId="0" borderId="0" xfId="1" applyBorder="1" applyProtection="1"/>
    <xf numFmtId="0" fontId="21" fillId="0" borderId="0" xfId="1" applyFont="1" applyBorder="1" applyAlignment="1" applyProtection="1">
      <alignment vertical="center"/>
    </xf>
    <xf numFmtId="0" fontId="15" fillId="0" borderId="8" xfId="1" applyBorder="1" applyProtection="1"/>
    <xf numFmtId="0" fontId="15" fillId="0" borderId="9" xfId="1" applyBorder="1" applyProtection="1"/>
    <xf numFmtId="0" fontId="15" fillId="0" borderId="10" xfId="1" applyBorder="1" applyProtection="1"/>
    <xf numFmtId="0" fontId="15" fillId="0" borderId="11" xfId="1" applyBorder="1" applyProtection="1"/>
    <xf numFmtId="0" fontId="15" fillId="0" borderId="12" xfId="1" applyBorder="1" applyProtection="1"/>
    <xf numFmtId="0" fontId="15" fillId="0" borderId="0" xfId="1" applyAlignment="1" applyProtection="1">
      <alignment horizontal="left"/>
    </xf>
    <xf numFmtId="0" fontId="27" fillId="0" borderId="0" xfId="1" quotePrefix="1" applyFont="1" applyFill="1" applyBorder="1" applyAlignment="1" applyProtection="1">
      <alignment horizontal="left" vertical="center"/>
    </xf>
    <xf numFmtId="0" fontId="28" fillId="0" borderId="0" xfId="1" quotePrefix="1" applyFont="1" applyFill="1" applyBorder="1" applyAlignment="1" applyProtection="1">
      <alignment horizontal="left" vertical="center" wrapText="1"/>
    </xf>
    <xf numFmtId="0" fontId="15" fillId="0" borderId="12" xfId="1" applyBorder="1" applyAlignment="1" applyProtection="1">
      <alignment horizontal="left"/>
    </xf>
    <xf numFmtId="0" fontId="15" fillId="0" borderId="0" xfId="1" applyBorder="1" applyAlignment="1" applyProtection="1">
      <alignment horizontal="left"/>
    </xf>
    <xf numFmtId="0" fontId="15" fillId="0" borderId="0" xfId="1" quotePrefix="1" applyAlignment="1" applyProtection="1">
      <alignment horizontal="left"/>
    </xf>
    <xf numFmtId="0" fontId="15" fillId="0" borderId="11" xfId="1" quotePrefix="1" applyBorder="1" applyAlignment="1" applyProtection="1">
      <alignment horizontal="left"/>
    </xf>
    <xf numFmtId="0" fontId="15" fillId="0" borderId="0" xfId="1" applyFont="1" applyBorder="1" applyAlignment="1" applyProtection="1"/>
    <xf numFmtId="0" fontId="15" fillId="0" borderId="0" xfId="1" applyBorder="1" applyAlignment="1" applyProtection="1">
      <alignment horizontal="right"/>
    </xf>
    <xf numFmtId="0" fontId="15" fillId="0" borderId="0" xfId="1" applyFont="1" applyFill="1" applyBorder="1" applyAlignment="1" applyProtection="1"/>
    <xf numFmtId="0" fontId="15" fillId="0" borderId="0" xfId="1" applyBorder="1" applyAlignment="1" applyProtection="1"/>
    <xf numFmtId="0" fontId="15" fillId="0" borderId="11" xfId="1" applyBorder="1" applyAlignment="1" applyProtection="1">
      <alignment horizontal="left"/>
    </xf>
    <xf numFmtId="0" fontId="23" fillId="0" borderId="0" xfId="1" applyFont="1" applyAlignment="1" applyProtection="1">
      <alignment horizontal="left"/>
    </xf>
    <xf numFmtId="0" fontId="23" fillId="0" borderId="0" xfId="1" applyFont="1" applyProtection="1"/>
    <xf numFmtId="166" fontId="15" fillId="0" borderId="0" xfId="1" applyNumberFormat="1" applyBorder="1" applyAlignment="1" applyProtection="1">
      <alignment horizontal="right"/>
    </xf>
    <xf numFmtId="0" fontId="17" fillId="0" borderId="0" xfId="1" applyFont="1" applyBorder="1" applyAlignment="1" applyProtection="1">
      <alignment horizontal="left"/>
    </xf>
    <xf numFmtId="0" fontId="15" fillId="0" borderId="0" xfId="1" quotePrefix="1" applyFont="1" applyBorder="1" applyAlignment="1" applyProtection="1">
      <alignment horizontal="left"/>
    </xf>
    <xf numFmtId="0" fontId="15" fillId="0" borderId="0" xfId="1" applyBorder="1" applyAlignment="1" applyProtection="1">
      <alignment horizontal="center"/>
    </xf>
    <xf numFmtId="0" fontId="18" fillId="0" borderId="0" xfId="1" applyFont="1" applyBorder="1" applyAlignment="1" applyProtection="1"/>
    <xf numFmtId="0" fontId="23" fillId="0" borderId="0" xfId="1" applyFont="1" applyBorder="1" applyProtection="1"/>
    <xf numFmtId="0" fontId="18" fillId="0" borderId="0" xfId="1" applyFont="1" applyBorder="1" applyAlignment="1" applyProtection="1">
      <alignment wrapText="1"/>
    </xf>
    <xf numFmtId="0" fontId="31" fillId="0" borderId="0" xfId="9" applyBorder="1" applyAlignment="1" applyProtection="1"/>
    <xf numFmtId="0" fontId="31" fillId="0" borderId="32" xfId="9" applyBorder="1" applyAlignment="1" applyProtection="1"/>
    <xf numFmtId="0" fontId="15" fillId="0" borderId="14" xfId="1" applyBorder="1" applyProtection="1"/>
    <xf numFmtId="0" fontId="15" fillId="0" borderId="15" xfId="1" applyBorder="1" applyProtection="1"/>
    <xf numFmtId="0" fontId="15" fillId="0" borderId="16" xfId="1" applyBorder="1" applyProtection="1"/>
    <xf numFmtId="0" fontId="15" fillId="0" borderId="10" xfId="1" applyBorder="1" applyAlignment="1" applyProtection="1">
      <alignment horizontal="left"/>
    </xf>
    <xf numFmtId="0" fontId="15" fillId="0" borderId="0" xfId="1" applyFont="1" applyBorder="1" applyAlignment="1" applyProtection="1">
      <alignment horizontal="center" vertical="center" wrapText="1"/>
    </xf>
    <xf numFmtId="0" fontId="23" fillId="0" borderId="0" xfId="1" applyFont="1" applyBorder="1" applyAlignment="1" applyProtection="1">
      <alignment horizontal="center" vertical="center"/>
    </xf>
    <xf numFmtId="1" fontId="15" fillId="0" borderId="0" xfId="1" applyNumberFormat="1" applyBorder="1" applyAlignment="1" applyProtection="1">
      <alignment horizontal="center"/>
    </xf>
    <xf numFmtId="0" fontId="31" fillId="0" borderId="31" xfId="9" applyBorder="1" applyAlignment="1" applyProtection="1"/>
    <xf numFmtId="0" fontId="17" fillId="0" borderId="0" xfId="1" applyFont="1" applyBorder="1" applyAlignment="1" applyProtection="1">
      <alignment horizontal="right"/>
    </xf>
    <xf numFmtId="0" fontId="23" fillId="0" borderId="1" xfId="1" applyFont="1" applyBorder="1" applyAlignment="1" applyProtection="1">
      <alignment horizontal="center"/>
    </xf>
    <xf numFmtId="0" fontId="15" fillId="0" borderId="0" xfId="1" applyFont="1" applyBorder="1" applyAlignment="1" applyProtection="1">
      <alignment vertical="center"/>
    </xf>
    <xf numFmtId="0" fontId="31" fillId="0" borderId="0" xfId="9" applyBorder="1" applyAlignment="1" applyProtection="1">
      <alignment vertical="center"/>
    </xf>
    <xf numFmtId="0" fontId="15" fillId="0" borderId="0" xfId="1" applyFont="1" applyBorder="1" applyAlignment="1" applyProtection="1">
      <alignment vertical="center" wrapText="1"/>
    </xf>
    <xf numFmtId="0" fontId="33" fillId="0" borderId="0" xfId="1" applyFont="1" applyBorder="1" applyProtection="1"/>
    <xf numFmtId="0" fontId="18" fillId="0" borderId="0" xfId="9" applyFont="1" applyBorder="1" applyProtection="1"/>
    <xf numFmtId="0" fontId="15" fillId="0" borderId="0" xfId="1" applyFont="1" applyBorder="1" applyProtection="1"/>
    <xf numFmtId="0" fontId="18" fillId="0" borderId="0" xfId="9" applyFont="1" applyBorder="1" applyAlignment="1" applyProtection="1">
      <alignment horizontal="left"/>
    </xf>
    <xf numFmtId="0" fontId="18" fillId="0" borderId="0" xfId="1" applyFont="1" applyBorder="1" applyProtection="1"/>
    <xf numFmtId="0" fontId="15" fillId="0" borderId="0" xfId="9" applyFont="1" applyBorder="1" applyAlignment="1" applyProtection="1">
      <alignment horizontal="left"/>
    </xf>
    <xf numFmtId="0" fontId="15" fillId="0" borderId="14" xfId="1" quotePrefix="1" applyBorder="1" applyAlignment="1" applyProtection="1">
      <alignment horizontal="left"/>
    </xf>
    <xf numFmtId="0" fontId="33" fillId="0" borderId="15" xfId="1" applyFont="1" applyBorder="1" applyProtection="1"/>
    <xf numFmtId="0" fontId="31" fillId="0" borderId="15" xfId="9" applyBorder="1" applyAlignment="1" applyProtection="1">
      <alignment horizontal="left"/>
    </xf>
    <xf numFmtId="0" fontId="31" fillId="0" borderId="15" xfId="9" applyBorder="1" applyAlignment="1" applyProtection="1"/>
    <xf numFmtId="0" fontId="15" fillId="0" borderId="15" xfId="1" applyBorder="1" applyAlignment="1" applyProtection="1">
      <alignment horizontal="left"/>
    </xf>
    <xf numFmtId="0" fontId="15" fillId="0" borderId="15" xfId="1" applyFont="1" applyBorder="1" applyProtection="1"/>
    <xf numFmtId="1" fontId="15" fillId="0" borderId="15" xfId="1" applyNumberFormat="1" applyBorder="1" applyAlignment="1" applyProtection="1">
      <alignment horizontal="center"/>
    </xf>
    <xf numFmtId="0" fontId="15" fillId="0" borderId="16" xfId="1" applyBorder="1" applyAlignment="1" applyProtection="1">
      <alignment horizontal="left"/>
    </xf>
    <xf numFmtId="0" fontId="15" fillId="0" borderId="0" xfId="1" applyFont="1" applyAlignment="1" applyProtection="1">
      <alignment horizontal="left"/>
    </xf>
    <xf numFmtId="0" fontId="15" fillId="0" borderId="0" xfId="1" applyFont="1" applyAlignment="1" applyProtection="1"/>
    <xf numFmtId="0" fontId="15" fillId="0" borderId="0" xfId="1" applyFont="1" applyAlignment="1" applyProtection="1">
      <alignment horizontal="right"/>
    </xf>
    <xf numFmtId="0" fontId="15" fillId="0" borderId="15" xfId="1" applyBorder="1" applyAlignment="1" applyProtection="1">
      <alignment horizontal="center" vertical="center"/>
    </xf>
    <xf numFmtId="0" fontId="15" fillId="0" borderId="15" xfId="1" applyBorder="1" applyAlignment="1" applyProtection="1">
      <alignment horizontal="center" vertical="center" wrapText="1"/>
    </xf>
    <xf numFmtId="0" fontId="23" fillId="0" borderId="0" xfId="1" applyFont="1" applyBorder="1" applyAlignment="1" applyProtection="1">
      <alignment horizontal="left"/>
    </xf>
    <xf numFmtId="0" fontId="15" fillId="0" borderId="0" xfId="1" applyAlignment="1" applyProtection="1"/>
    <xf numFmtId="0" fontId="15" fillId="0" borderId="0" xfId="1" applyBorder="1" applyAlignment="1" applyProtection="1">
      <alignment horizontal="center" vertical="center"/>
    </xf>
    <xf numFmtId="0" fontId="23" fillId="0" borderId="0" xfId="1" applyFont="1" applyBorder="1" applyAlignment="1" applyProtection="1">
      <alignment horizontal="left" vertical="center"/>
    </xf>
    <xf numFmtId="0" fontId="23" fillId="0" borderId="0" xfId="1" applyFont="1" applyFill="1" applyBorder="1" applyAlignment="1" applyProtection="1"/>
    <xf numFmtId="0" fontId="34" fillId="0" borderId="0" xfId="1" applyFont="1" applyFill="1" applyBorder="1" applyAlignment="1" applyProtection="1">
      <alignment horizontal="center" vertical="center"/>
    </xf>
    <xf numFmtId="0" fontId="15" fillId="0" borderId="0" xfId="1" applyAlignment="1"/>
    <xf numFmtId="1" fontId="17" fillId="0" borderId="0" xfId="1" applyNumberFormat="1" applyFont="1" applyBorder="1" applyAlignment="1" applyProtection="1">
      <alignment horizontal="center"/>
    </xf>
    <xf numFmtId="0" fontId="35" fillId="0" borderId="0" xfId="1" quotePrefix="1" applyFont="1" applyBorder="1" applyAlignment="1" applyProtection="1">
      <alignment horizontal="left"/>
    </xf>
    <xf numFmtId="0" fontId="15" fillId="0" borderId="0" xfId="1" quotePrefix="1" applyFont="1" applyBorder="1" applyAlignment="1" applyProtection="1">
      <alignment horizontal="right"/>
    </xf>
    <xf numFmtId="0" fontId="15" fillId="0" borderId="0" xfId="1" applyFont="1" applyProtection="1"/>
    <xf numFmtId="0" fontId="35" fillId="0" borderId="0" xfId="1" applyFont="1" applyBorder="1" applyProtection="1"/>
    <xf numFmtId="0" fontId="15" fillId="0" borderId="0" xfId="1" quotePrefix="1" applyBorder="1" applyAlignment="1" applyProtection="1">
      <alignment horizontal="right"/>
    </xf>
    <xf numFmtId="0" fontId="36" fillId="0" borderId="0" xfId="1" quotePrefix="1" applyFont="1" applyBorder="1" applyAlignment="1" applyProtection="1">
      <alignment horizontal="right"/>
    </xf>
    <xf numFmtId="0" fontId="36" fillId="0" borderId="0" xfId="1" applyFont="1" applyBorder="1" applyAlignment="1" applyProtection="1"/>
    <xf numFmtId="0" fontId="35" fillId="0" borderId="0" xfId="1" quotePrefix="1" applyFont="1" applyBorder="1" applyAlignment="1" applyProtection="1">
      <alignment horizontal="right"/>
    </xf>
    <xf numFmtId="0" fontId="36" fillId="0" borderId="0" xfId="1" applyFont="1" applyBorder="1" applyProtection="1"/>
    <xf numFmtId="0" fontId="37" fillId="0" borderId="0" xfId="1" applyFont="1" applyBorder="1" applyProtection="1"/>
    <xf numFmtId="0" fontId="38" fillId="0" borderId="0" xfId="1" quotePrefix="1" applyFont="1" applyBorder="1" applyAlignment="1" applyProtection="1">
      <alignment horizontal="right"/>
    </xf>
    <xf numFmtId="0" fontId="38" fillId="0" borderId="0" xfId="1" applyFont="1" applyBorder="1" applyProtection="1"/>
    <xf numFmtId="0" fontId="38" fillId="0" borderId="0" xfId="1" applyFont="1" applyBorder="1" applyAlignment="1" applyProtection="1"/>
    <xf numFmtId="0" fontId="15" fillId="0" borderId="0" xfId="1" applyFill="1" applyBorder="1" applyProtection="1"/>
    <xf numFmtId="0" fontId="23" fillId="0" borderId="0" xfId="1" applyFont="1" applyFill="1" applyBorder="1" applyProtection="1"/>
    <xf numFmtId="0" fontId="39" fillId="0" borderId="0" xfId="1" applyFont="1" applyBorder="1" applyProtection="1"/>
    <xf numFmtId="0" fontId="40" fillId="0" borderId="0" xfId="1" quotePrefix="1" applyFont="1" applyBorder="1" applyAlignment="1" applyProtection="1">
      <alignment horizontal="right"/>
    </xf>
    <xf numFmtId="0" fontId="40" fillId="0" borderId="0" xfId="1" applyFont="1" applyBorder="1" applyProtection="1"/>
    <xf numFmtId="0" fontId="15" fillId="0" borderId="0" xfId="1" applyFont="1" applyFill="1" applyBorder="1" applyProtection="1"/>
    <xf numFmtId="0" fontId="17" fillId="0" borderId="0" xfId="1" applyFont="1" applyBorder="1" applyProtection="1"/>
    <xf numFmtId="0" fontId="23" fillId="0" borderId="0" xfId="1" quotePrefix="1" applyFont="1" applyFill="1" applyBorder="1" applyProtection="1"/>
    <xf numFmtId="0" fontId="23" fillId="0" borderId="0" xfId="1" applyFont="1" applyFill="1" applyBorder="1" applyAlignment="1" applyProtection="1">
      <alignment vertical="center"/>
    </xf>
    <xf numFmtId="0" fontId="43" fillId="0" borderId="0" xfId="1" applyFont="1" applyProtection="1"/>
    <xf numFmtId="0" fontId="44" fillId="0" borderId="0" xfId="1" applyFont="1" applyFill="1" applyBorder="1" applyAlignment="1" applyProtection="1">
      <alignment vertical="center"/>
    </xf>
    <xf numFmtId="0" fontId="44" fillId="0" borderId="0" xfId="1" applyFont="1" applyBorder="1" applyAlignment="1" applyProtection="1">
      <alignment vertical="center"/>
    </xf>
    <xf numFmtId="0" fontId="45" fillId="0" borderId="0" xfId="1" applyFont="1" applyProtection="1"/>
    <xf numFmtId="0" fontId="22" fillId="0" borderId="0" xfId="1" applyFont="1" applyProtection="1"/>
    <xf numFmtId="0" fontId="21" fillId="0" borderId="0" xfId="1" applyFont="1" applyBorder="1" applyProtection="1"/>
    <xf numFmtId="0" fontId="28" fillId="0" borderId="0" xfId="1" applyFont="1" applyBorder="1" applyAlignment="1" applyProtection="1">
      <alignment horizontal="center"/>
    </xf>
    <xf numFmtId="0" fontId="49" fillId="0" borderId="0" xfId="1" applyFont="1" applyBorder="1" applyProtection="1"/>
    <xf numFmtId="0" fontId="23" fillId="0" borderId="31" xfId="1" applyFont="1" applyBorder="1" applyAlignment="1" applyProtection="1"/>
    <xf numFmtId="0" fontId="23" fillId="0" borderId="0" xfId="1" applyFont="1" applyBorder="1" applyAlignment="1" applyProtection="1"/>
    <xf numFmtId="0" fontId="45" fillId="0" borderId="0" xfId="1" applyFont="1"/>
    <xf numFmtId="0" fontId="23" fillId="5" borderId="0" xfId="1" applyFont="1" applyFill="1"/>
    <xf numFmtId="0" fontId="23" fillId="0" borderId="0" xfId="1" applyFont="1"/>
    <xf numFmtId="0" fontId="23" fillId="0" borderId="0" xfId="1" applyFont="1" applyAlignment="1"/>
    <xf numFmtId="0" fontId="23" fillId="0" borderId="0" xfId="1" applyNumberFormat="1" applyFont="1" applyAlignment="1" applyProtection="1">
      <alignment horizontal="left"/>
    </xf>
    <xf numFmtId="0" fontId="23" fillId="0" borderId="0" xfId="1" applyFont="1" applyBorder="1" applyAlignment="1"/>
    <xf numFmtId="0" fontId="50" fillId="0" borderId="0" xfId="1" applyFont="1"/>
    <xf numFmtId="0" fontId="23" fillId="6" borderId="0" xfId="1" applyFont="1" applyFill="1"/>
    <xf numFmtId="0" fontId="23" fillId="0" borderId="0" xfId="1" applyFont="1" applyBorder="1" applyAlignment="1">
      <alignment horizontal="left"/>
    </xf>
    <xf numFmtId="0" fontId="23" fillId="0" borderId="0" xfId="1" applyFont="1" applyFill="1"/>
    <xf numFmtId="0" fontId="23" fillId="0" borderId="0" xfId="1" quotePrefix="1" applyFont="1" applyBorder="1" applyAlignment="1" applyProtection="1"/>
    <xf numFmtId="0" fontId="51" fillId="0" borderId="0" xfId="1" applyFont="1" applyAlignment="1"/>
    <xf numFmtId="0" fontId="51" fillId="0" borderId="0" xfId="1" quotePrefix="1" applyFont="1" applyAlignment="1" applyProtection="1"/>
    <xf numFmtId="0" fontId="51" fillId="0" borderId="0" xfId="1" applyFont="1" applyProtection="1"/>
    <xf numFmtId="0" fontId="2" fillId="0" borderId="0" xfId="1" applyFont="1"/>
    <xf numFmtId="0" fontId="2" fillId="0" borderId="0" xfId="1" applyFont="1" applyAlignment="1">
      <alignment horizontal="left"/>
    </xf>
    <xf numFmtId="0" fontId="51" fillId="0" borderId="0" xfId="1" applyFont="1" applyAlignment="1">
      <alignment horizontal="left"/>
    </xf>
    <xf numFmtId="0" fontId="51" fillId="0" borderId="0" xfId="1" applyFont="1" applyBorder="1" applyAlignment="1" applyProtection="1">
      <alignment horizontal="left"/>
    </xf>
    <xf numFmtId="0" fontId="51" fillId="0" borderId="0" xfId="1" applyFont="1" applyAlignment="1" applyProtection="1"/>
    <xf numFmtId="0" fontId="2" fillId="0" borderId="0" xfId="1" applyFont="1" applyBorder="1" applyAlignment="1" applyProtection="1">
      <alignment vertical="center"/>
    </xf>
    <xf numFmtId="0" fontId="52" fillId="0" borderId="0" xfId="1" applyFont="1"/>
    <xf numFmtId="0" fontId="53" fillId="0" borderId="0" xfId="1" applyFont="1"/>
    <xf numFmtId="0" fontId="51" fillId="0" borderId="0" xfId="1" applyFont="1" applyBorder="1" applyProtection="1"/>
    <xf numFmtId="0" fontId="50" fillId="0" borderId="0" xfId="1" applyFont="1" applyProtection="1"/>
    <xf numFmtId="0" fontId="45" fillId="0" borderId="0" xfId="1" applyFont="1" applyBorder="1" applyAlignment="1" applyProtection="1"/>
    <xf numFmtId="0" fontId="54" fillId="0" borderId="0" xfId="1" applyFont="1"/>
    <xf numFmtId="0" fontId="23" fillId="0" borderId="0" xfId="1" applyFont="1" applyAlignment="1" applyProtection="1">
      <alignment horizontal="right"/>
    </xf>
    <xf numFmtId="0" fontId="0" fillId="0" borderId="0" xfId="0" applyNumberFormat="1"/>
    <xf numFmtId="0" fontId="44" fillId="0" borderId="0" xfId="0" applyFont="1"/>
    <xf numFmtId="0" fontId="15" fillId="0" borderId="0" xfId="1" applyBorder="1" applyProtection="1"/>
    <xf numFmtId="0" fontId="23" fillId="0" borderId="0" xfId="1" applyFont="1" applyBorder="1" applyAlignment="1" applyProtection="1">
      <alignment horizontal="center"/>
    </xf>
    <xf numFmtId="0" fontId="11" fillId="0" borderId="19"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64" fillId="0" borderId="0" xfId="1" applyFont="1" applyProtection="1"/>
    <xf numFmtId="0" fontId="23" fillId="0" borderId="0" xfId="1" quotePrefix="1" applyFont="1" applyBorder="1" applyAlignment="1" applyProtection="1">
      <alignment horizontal="right"/>
    </xf>
    <xf numFmtId="0" fontId="22" fillId="0" borderId="0" xfId="1" applyFont="1" applyBorder="1" applyProtection="1"/>
    <xf numFmtId="0" fontId="22" fillId="0" borderId="0" xfId="1" quotePrefix="1" applyFont="1" applyBorder="1" applyAlignment="1" applyProtection="1">
      <alignment horizontal="right"/>
    </xf>
    <xf numFmtId="0" fontId="54" fillId="0" borderId="19" xfId="0" applyFont="1" applyFill="1" applyBorder="1" applyAlignment="1">
      <alignment vertical="center" wrapText="1"/>
    </xf>
    <xf numFmtId="0" fontId="0" fillId="0" borderId="0" xfId="0" applyAlignment="1"/>
    <xf numFmtId="0" fontId="11" fillId="0" borderId="1" xfId="0" applyFont="1" applyBorder="1" applyAlignment="1">
      <alignment horizontal="center" vertical="center" wrapText="1"/>
    </xf>
    <xf numFmtId="0" fontId="0" fillId="0" borderId="11" xfId="0" applyBorder="1" applyProtection="1"/>
    <xf numFmtId="0" fontId="0" fillId="0" borderId="0" xfId="0" applyBorder="1" applyProtection="1"/>
    <xf numFmtId="0" fontId="4" fillId="3" borderId="1" xfId="0" applyFont="1" applyFill="1" applyBorder="1" applyAlignment="1" applyProtection="1">
      <alignment horizontal="center" vertical="center" wrapText="1"/>
    </xf>
    <xf numFmtId="0" fontId="0" fillId="2" borderId="11" xfId="0" applyFill="1" applyBorder="1" applyProtection="1"/>
    <xf numFmtId="0" fontId="65" fillId="0" borderId="31" xfId="0" applyFont="1" applyBorder="1" applyProtection="1"/>
    <xf numFmtId="0" fontId="44" fillId="0" borderId="0" xfId="0" applyFont="1" applyBorder="1" applyProtection="1"/>
    <xf numFmtId="0" fontId="44" fillId="0" borderId="32" xfId="0" applyFont="1" applyBorder="1" applyProtection="1"/>
    <xf numFmtId="0" fontId="58" fillId="2" borderId="12" xfId="0" applyFont="1" applyFill="1" applyBorder="1" applyAlignment="1" applyProtection="1">
      <alignment horizontal="center" vertical="center"/>
    </xf>
    <xf numFmtId="0" fontId="54" fillId="0" borderId="0" xfId="0" applyFont="1" applyBorder="1" applyProtection="1"/>
    <xf numFmtId="0" fontId="54" fillId="0" borderId="32" xfId="0" applyFont="1" applyBorder="1" applyProtection="1"/>
    <xf numFmtId="170" fontId="54" fillId="0" borderId="0" xfId="0" applyNumberFormat="1" applyFont="1" applyBorder="1" applyAlignment="1" applyProtection="1">
      <alignment horizontal="center"/>
    </xf>
    <xf numFmtId="0" fontId="54" fillId="0" borderId="0" xfId="0" applyFont="1" applyBorder="1" applyAlignment="1" applyProtection="1">
      <alignment horizontal="left"/>
    </xf>
    <xf numFmtId="0" fontId="54" fillId="0" borderId="0" xfId="0" applyFont="1" applyBorder="1" applyAlignment="1" applyProtection="1">
      <alignment horizontal="center"/>
    </xf>
    <xf numFmtId="0" fontId="58" fillId="2" borderId="11" xfId="0"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4" fillId="0" borderId="0" xfId="0" applyFont="1" applyFill="1" applyBorder="1" applyProtection="1"/>
    <xf numFmtId="0" fontId="54" fillId="0" borderId="0" xfId="0" applyFont="1" applyFill="1" applyBorder="1" applyAlignment="1" applyProtection="1">
      <alignment horizontal="right"/>
    </xf>
    <xf numFmtId="0" fontId="59" fillId="0" borderId="0" xfId="0" applyFont="1" applyProtection="1"/>
    <xf numFmtId="0" fontId="4" fillId="0" borderId="1" xfId="0" quotePrefix="1" applyFont="1" applyBorder="1" applyAlignment="1" applyProtection="1">
      <alignment horizontal="center"/>
    </xf>
    <xf numFmtId="0" fontId="44" fillId="0" borderId="0" xfId="0" applyFont="1" applyProtection="1"/>
    <xf numFmtId="0" fontId="44" fillId="0" borderId="0" xfId="0" quotePrefix="1" applyFont="1" applyAlignment="1" applyProtection="1">
      <alignment horizontal="right"/>
    </xf>
    <xf numFmtId="0" fontId="0" fillId="0" borderId="0" xfId="0" applyProtection="1"/>
    <xf numFmtId="0" fontId="44" fillId="0" borderId="0" xfId="0" applyFont="1" applyAlignment="1" applyProtection="1">
      <alignment horizontal="right"/>
    </xf>
    <xf numFmtId="0" fontId="59" fillId="0" borderId="0" xfId="0" applyFont="1" applyAlignment="1" applyProtection="1">
      <alignment horizontal="right"/>
    </xf>
    <xf numFmtId="0" fontId="0" fillId="0" borderId="0" xfId="0" applyAlignment="1" applyProtection="1">
      <alignment horizontal="right"/>
    </xf>
    <xf numFmtId="0" fontId="0" fillId="0" borderId="0" xfId="0" applyProtection="1">
      <protection locked="0"/>
    </xf>
    <xf numFmtId="0" fontId="4" fillId="2" borderId="1" xfId="0" applyFont="1" applyFill="1" applyBorder="1" applyAlignment="1" applyProtection="1">
      <alignment horizontal="center" vertical="center" wrapText="1"/>
    </xf>
    <xf numFmtId="0" fontId="2" fillId="0" borderId="0" xfId="0" applyFont="1" applyProtection="1"/>
    <xf numFmtId="0" fontId="0" fillId="0" borderId="8" xfId="0" applyBorder="1" applyProtection="1"/>
    <xf numFmtId="0" fontId="54" fillId="0" borderId="11" xfId="0" applyFont="1" applyBorder="1" applyProtection="1"/>
    <xf numFmtId="0" fontId="54" fillId="0" borderId="12" xfId="0" applyFont="1" applyBorder="1" applyProtection="1"/>
    <xf numFmtId="0" fontId="65" fillId="3" borderId="47" xfId="0" applyFont="1" applyFill="1" applyBorder="1" applyAlignment="1" applyProtection="1"/>
    <xf numFmtId="0" fontId="65" fillId="3" borderId="1" xfId="0" applyFont="1" applyFill="1" applyBorder="1" applyProtection="1"/>
    <xf numFmtId="0" fontId="0" fillId="0" borderId="14" xfId="0" applyBorder="1" applyProtection="1"/>
    <xf numFmtId="0" fontId="0" fillId="0" borderId="15" xfId="0" applyBorder="1" applyProtection="1"/>
    <xf numFmtId="0" fontId="0" fillId="0" borderId="16" xfId="0" applyBorder="1" applyProtection="1"/>
    <xf numFmtId="0" fontId="54" fillId="0" borderId="0" xfId="0" applyFont="1" applyProtection="1"/>
    <xf numFmtId="0" fontId="8" fillId="0" borderId="23" xfId="0" applyFont="1" applyFill="1" applyBorder="1" applyAlignment="1">
      <alignment vertical="top" wrapText="1"/>
    </xf>
    <xf numFmtId="0" fontId="8" fillId="0" borderId="63" xfId="0" quotePrefix="1" applyFont="1" applyFill="1" applyBorder="1" applyAlignment="1">
      <alignment vertical="top" wrapText="1"/>
    </xf>
    <xf numFmtId="0" fontId="4" fillId="3" borderId="64" xfId="0" applyFont="1" applyFill="1" applyBorder="1" applyAlignment="1">
      <alignment horizontal="center" vertical="center" wrapText="1"/>
    </xf>
    <xf numFmtId="0" fontId="5" fillId="0" borderId="66" xfId="0" applyFont="1" applyBorder="1" applyAlignment="1">
      <alignment vertical="center" wrapText="1"/>
    </xf>
    <xf numFmtId="0" fontId="8" fillId="0" borderId="30" xfId="0" applyFont="1" applyFill="1" applyBorder="1" applyAlignment="1">
      <alignment horizontal="left" vertical="top" wrapText="1"/>
    </xf>
    <xf numFmtId="0" fontId="4" fillId="3" borderId="67" xfId="0" applyFont="1" applyFill="1" applyBorder="1" applyAlignment="1">
      <alignment horizontal="center" vertical="center" wrapText="1"/>
    </xf>
    <xf numFmtId="0" fontId="5" fillId="0" borderId="68" xfId="0" applyFont="1" applyBorder="1" applyAlignment="1">
      <alignment horizontal="center" vertical="center"/>
    </xf>
    <xf numFmtId="0" fontId="11" fillId="0" borderId="13"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0" xfId="0" applyFont="1" applyAlignment="1">
      <alignment horizontal="left" vertical="center" wrapText="1"/>
    </xf>
    <xf numFmtId="0" fontId="2" fillId="0" borderId="0" xfId="0" applyFont="1" applyAlignment="1">
      <alignment horizontal="left"/>
    </xf>
    <xf numFmtId="0" fontId="11" fillId="0" borderId="20" xfId="0" applyFont="1" applyFill="1" applyBorder="1" applyAlignment="1">
      <alignment horizontal="left" vertical="center" wrapText="1"/>
    </xf>
    <xf numFmtId="0" fontId="8" fillId="0" borderId="13" xfId="0" applyFont="1" applyFill="1" applyBorder="1" applyAlignment="1">
      <alignment horizontal="left" vertical="top" wrapText="1"/>
    </xf>
    <xf numFmtId="0" fontId="73" fillId="3" borderId="65" xfId="0" applyFont="1" applyFill="1" applyBorder="1" applyAlignment="1">
      <alignment horizontal="center" vertical="center"/>
    </xf>
    <xf numFmtId="0" fontId="4" fillId="2" borderId="45" xfId="0" applyFont="1" applyFill="1" applyBorder="1" applyAlignment="1" applyProtection="1">
      <alignment horizontal="center" vertical="center" wrapText="1"/>
    </xf>
    <xf numFmtId="0" fontId="54" fillId="0" borderId="0" xfId="0" applyFont="1" applyFill="1" applyBorder="1" applyAlignment="1" applyProtection="1">
      <alignment wrapText="1"/>
    </xf>
    <xf numFmtId="0" fontId="54" fillId="8" borderId="47" xfId="0" applyFont="1" applyFill="1" applyBorder="1" applyAlignment="1" applyProtection="1">
      <alignment horizontal="center" vertical="center" wrapText="1"/>
      <protection locked="0"/>
    </xf>
    <xf numFmtId="169" fontId="54" fillId="8" borderId="1" xfId="5" applyNumberFormat="1" applyFont="1" applyFill="1" applyBorder="1" applyAlignment="1" applyProtection="1">
      <alignment horizontal="right" vertical="center" wrapText="1"/>
      <protection locked="0"/>
    </xf>
    <xf numFmtId="169" fontId="54" fillId="8" borderId="1" xfId="5" applyNumberFormat="1" applyFont="1" applyFill="1" applyBorder="1" applyAlignment="1" applyProtection="1">
      <alignment horizontal="center" vertical="center" wrapText="1"/>
      <protection locked="0"/>
    </xf>
    <xf numFmtId="0" fontId="54" fillId="8" borderId="60" xfId="0" applyFont="1" applyFill="1" applyBorder="1" applyAlignment="1" applyProtection="1">
      <alignment horizontal="center" vertical="center" wrapText="1"/>
      <protection locked="0"/>
    </xf>
    <xf numFmtId="169" fontId="54" fillId="8" borderId="52" xfId="5" applyNumberFormat="1" applyFont="1" applyFill="1" applyBorder="1" applyAlignment="1" applyProtection="1">
      <alignment horizontal="right" vertical="center" wrapText="1"/>
      <protection locked="0"/>
    </xf>
    <xf numFmtId="169" fontId="54" fillId="8" borderId="52" xfId="5" applyNumberFormat="1" applyFont="1" applyFill="1" applyBorder="1" applyAlignment="1" applyProtection="1">
      <alignment horizontal="center" vertical="center" wrapText="1"/>
      <protection locked="0"/>
    </xf>
    <xf numFmtId="0" fontId="54" fillId="8" borderId="45" xfId="0" applyFont="1" applyFill="1" applyBorder="1" applyAlignment="1" applyProtection="1">
      <alignment horizontal="center" vertical="center" wrapText="1"/>
      <protection locked="0"/>
    </xf>
    <xf numFmtId="0" fontId="54" fillId="8" borderId="54" xfId="0" applyFont="1" applyFill="1" applyBorder="1" applyAlignment="1" applyProtection="1">
      <alignment horizontal="center" vertical="center" wrapText="1"/>
      <protection locked="0"/>
    </xf>
    <xf numFmtId="0" fontId="54" fillId="8" borderId="45" xfId="0" applyFont="1" applyFill="1" applyBorder="1" applyProtection="1">
      <protection locked="0"/>
    </xf>
    <xf numFmtId="0" fontId="31" fillId="0" borderId="9" xfId="9" applyFill="1" applyBorder="1" applyAlignment="1" applyProtection="1">
      <alignment vertical="center"/>
    </xf>
    <xf numFmtId="164" fontId="54" fillId="0" borderId="0" xfId="5" applyFont="1" applyProtection="1"/>
    <xf numFmtId="164" fontId="74" fillId="0" borderId="0" xfId="5" applyFont="1" applyProtection="1"/>
    <xf numFmtId="43" fontId="74" fillId="0" borderId="0" xfId="0" applyNumberFormat="1" applyFont="1" applyProtection="1"/>
    <xf numFmtId="43" fontId="54" fillId="0" borderId="1" xfId="0" applyNumberFormat="1" applyFont="1" applyBorder="1" applyProtection="1"/>
    <xf numFmtId="43" fontId="0" fillId="0" borderId="0" xfId="0" applyNumberFormat="1" applyProtection="1"/>
    <xf numFmtId="0" fontId="54" fillId="8" borderId="1" xfId="0" applyFont="1" applyFill="1" applyBorder="1" applyAlignment="1" applyProtection="1">
      <alignment horizontal="center" vertical="center" wrapText="1"/>
      <protection locked="0"/>
    </xf>
    <xf numFmtId="170" fontId="54" fillId="8" borderId="1" xfId="0" applyNumberFormat="1" applyFont="1" applyFill="1" applyBorder="1" applyAlignment="1" applyProtection="1">
      <alignment horizontal="center" vertical="center" wrapText="1"/>
      <protection locked="0"/>
    </xf>
    <xf numFmtId="0" fontId="54" fillId="8" borderId="52" xfId="0" applyFont="1" applyFill="1" applyBorder="1" applyAlignment="1" applyProtection="1">
      <alignment horizontal="center" vertical="center" wrapText="1"/>
      <protection locked="0"/>
    </xf>
    <xf numFmtId="170" fontId="54" fillId="8" borderId="52" xfId="0" applyNumberFormat="1" applyFont="1" applyFill="1" applyBorder="1" applyAlignment="1" applyProtection="1">
      <alignment horizontal="center" vertical="center" wrapText="1"/>
      <protection locked="0"/>
    </xf>
    <xf numFmtId="0" fontId="54" fillId="8" borderId="50" xfId="0" applyFont="1" applyFill="1" applyBorder="1" applyAlignment="1" applyProtection="1">
      <alignment horizontal="center" vertical="center" wrapText="1"/>
      <protection locked="0"/>
    </xf>
    <xf numFmtId="0" fontId="54" fillId="8" borderId="56" xfId="0" applyFont="1" applyFill="1" applyBorder="1" applyAlignment="1" applyProtection="1">
      <alignment horizontal="center" vertical="center" wrapText="1"/>
      <protection locked="0"/>
    </xf>
    <xf numFmtId="170" fontId="54" fillId="8" borderId="53" xfId="0" applyNumberFormat="1" applyFont="1" applyFill="1" applyBorder="1" applyAlignment="1" applyProtection="1">
      <alignment horizontal="center" vertical="center" wrapText="1"/>
      <protection locked="0"/>
    </xf>
    <xf numFmtId="0" fontId="54" fillId="8" borderId="53" xfId="0" applyFont="1" applyFill="1" applyBorder="1" applyAlignment="1" applyProtection="1">
      <alignment horizontal="center" vertical="center" wrapText="1"/>
      <protection locked="0"/>
    </xf>
    <xf numFmtId="0" fontId="54" fillId="8" borderId="45" xfId="0" applyFont="1" applyFill="1" applyBorder="1" applyAlignment="1" applyProtection="1">
      <alignment vertical="center"/>
      <protection locked="0"/>
    </xf>
    <xf numFmtId="0" fontId="31" fillId="0" borderId="0" xfId="9" applyBorder="1" applyAlignment="1" applyProtection="1">
      <alignment horizontal="left"/>
    </xf>
    <xf numFmtId="0" fontId="23" fillId="0" borderId="0" xfId="1" applyFont="1" applyBorder="1" applyAlignment="1" applyProtection="1">
      <alignment horizontal="center"/>
    </xf>
    <xf numFmtId="0" fontId="23" fillId="0" borderId="0" xfId="1" applyFont="1" applyAlignment="1" applyProtection="1">
      <alignment horizontal="left"/>
    </xf>
    <xf numFmtId="0" fontId="18" fillId="0" borderId="0" xfId="1" applyFont="1" applyBorder="1" applyAlignment="1" applyProtection="1">
      <alignment horizontal="left"/>
    </xf>
    <xf numFmtId="0" fontId="15" fillId="0" borderId="0" xfId="1" applyBorder="1" applyProtection="1"/>
    <xf numFmtId="0" fontId="15" fillId="0" borderId="0" xfId="1" applyFont="1" applyBorder="1" applyAlignment="1" applyProtection="1">
      <alignment horizontal="right"/>
    </xf>
    <xf numFmtId="0" fontId="15" fillId="0" borderId="0" xfId="1" quotePrefix="1" applyBorder="1" applyAlignment="1" applyProtection="1">
      <alignment horizontal="left"/>
    </xf>
    <xf numFmtId="0" fontId="15" fillId="0" borderId="0" xfId="1" applyFont="1" applyBorder="1" applyAlignment="1" applyProtection="1">
      <alignment horizontal="left"/>
    </xf>
    <xf numFmtId="0" fontId="15" fillId="0" borderId="15" xfId="1" applyBorder="1" applyAlignment="1" applyProtection="1">
      <alignment horizontal="center"/>
    </xf>
    <xf numFmtId="0" fontId="54" fillId="0" borderId="1" xfId="0" applyFont="1" applyBorder="1" applyAlignment="1" applyProtection="1">
      <alignment horizontal="center"/>
    </xf>
    <xf numFmtId="0" fontId="15" fillId="0" borderId="0" xfId="0" applyFont="1" applyBorder="1" applyAlignment="1" applyProtection="1"/>
    <xf numFmtId="0" fontId="15" fillId="0" borderId="7" xfId="0" applyFont="1" applyBorder="1" applyAlignment="1" applyProtection="1"/>
    <xf numFmtId="0" fontId="0" fillId="0" borderId="7" xfId="0" applyBorder="1" applyAlignment="1" applyProtection="1"/>
    <xf numFmtId="0" fontId="0" fillId="0" borderId="0" xfId="0" applyBorder="1" applyAlignment="1" applyProtection="1"/>
    <xf numFmtId="0" fontId="19" fillId="0" borderId="0" xfId="0" applyFont="1" applyProtection="1"/>
    <xf numFmtId="0" fontId="19" fillId="0" borderId="0" xfId="0" applyFont="1" applyAlignment="1" applyProtection="1"/>
    <xf numFmtId="0" fontId="0" fillId="0" borderId="0" xfId="0" applyAlignment="1" applyProtection="1"/>
    <xf numFmtId="0" fontId="23" fillId="0" borderId="15" xfId="1" applyFont="1" applyBorder="1" applyAlignment="1" applyProtection="1">
      <alignment horizontal="center"/>
    </xf>
    <xf numFmtId="0" fontId="81" fillId="0" borderId="0" xfId="0" applyFont="1" applyAlignment="1" applyProtection="1">
      <alignment horizontal="right"/>
    </xf>
    <xf numFmtId="0" fontId="0" fillId="0" borderId="0" xfId="0" applyFill="1" applyProtection="1"/>
    <xf numFmtId="0" fontId="23" fillId="8" borderId="1" xfId="0" applyFont="1" applyFill="1" applyBorder="1" applyAlignment="1" applyProtection="1">
      <alignment horizontal="center" vertical="center" wrapText="1"/>
    </xf>
    <xf numFmtId="168" fontId="23" fillId="8" borderId="1" xfId="0" applyNumberFormat="1" applyFont="1" applyFill="1" applyBorder="1" applyAlignment="1" applyProtection="1">
      <alignment horizontal="center" vertical="center" wrapText="1"/>
    </xf>
    <xf numFmtId="0" fontId="54" fillId="8" borderId="46" xfId="0" applyFont="1" applyFill="1" applyBorder="1" applyAlignment="1" applyProtection="1">
      <alignment horizontal="center" vertical="center"/>
    </xf>
    <xf numFmtId="0" fontId="54" fillId="8" borderId="29" xfId="0" applyFont="1" applyFill="1" applyBorder="1" applyAlignment="1" applyProtection="1">
      <alignment horizontal="center" vertical="center"/>
    </xf>
    <xf numFmtId="0" fontId="23" fillId="8" borderId="52" xfId="0" applyFont="1" applyFill="1" applyBorder="1" applyAlignment="1" applyProtection="1">
      <alignment horizontal="center" vertical="center" wrapText="1"/>
    </xf>
    <xf numFmtId="168" fontId="23" fillId="8" borderId="52" xfId="0" applyNumberFormat="1" applyFont="1" applyFill="1" applyBorder="1" applyAlignment="1" applyProtection="1">
      <alignment horizontal="center" vertical="center" wrapText="1"/>
    </xf>
    <xf numFmtId="170" fontId="54" fillId="0" borderId="1" xfId="0" applyNumberFormat="1" applyFont="1" applyBorder="1" applyAlignment="1" applyProtection="1">
      <alignment horizontal="center"/>
    </xf>
    <xf numFmtId="170" fontId="54" fillId="0" borderId="32" xfId="0" applyNumberFormat="1" applyFont="1" applyBorder="1" applyAlignment="1" applyProtection="1">
      <alignment horizontal="left"/>
    </xf>
    <xf numFmtId="170" fontId="23" fillId="8" borderId="1" xfId="0" applyNumberFormat="1" applyFont="1" applyFill="1" applyBorder="1" applyAlignment="1" applyProtection="1">
      <alignment horizontal="center" vertical="center" wrapText="1"/>
    </xf>
    <xf numFmtId="170" fontId="23" fillId="8" borderId="52" xfId="0" applyNumberFormat="1" applyFont="1" applyFill="1" applyBorder="1" applyAlignment="1" applyProtection="1">
      <alignment horizontal="center" vertical="center" wrapText="1"/>
    </xf>
    <xf numFmtId="0" fontId="80" fillId="0" borderId="0" xfId="0" applyFont="1" applyProtection="1"/>
    <xf numFmtId="0" fontId="54" fillId="0" borderId="27" xfId="0" applyFont="1" applyFill="1" applyBorder="1" applyAlignment="1" applyProtection="1">
      <alignment horizontal="center" vertical="center" wrapText="1"/>
      <protection hidden="1"/>
    </xf>
    <xf numFmtId="0" fontId="54" fillId="0" borderId="53" xfId="0" applyFont="1" applyFill="1" applyBorder="1" applyAlignment="1" applyProtection="1">
      <alignment horizontal="center" vertical="center" wrapText="1"/>
      <protection hidden="1"/>
    </xf>
    <xf numFmtId="0" fontId="54" fillId="0" borderId="1" xfId="0" applyFont="1" applyBorder="1" applyAlignment="1" applyProtection="1">
      <alignment horizontal="center"/>
      <protection hidden="1"/>
    </xf>
    <xf numFmtId="0" fontId="4" fillId="2" borderId="57" xfId="0" applyFont="1" applyFill="1" applyBorder="1" applyAlignment="1" applyProtection="1">
      <alignment horizontal="center" vertical="center" wrapText="1"/>
      <protection hidden="1"/>
    </xf>
    <xf numFmtId="3" fontId="4" fillId="2" borderId="58" xfId="5" applyNumberFormat="1" applyFont="1" applyFill="1" applyBorder="1" applyAlignment="1" applyProtection="1">
      <alignment horizontal="center" vertical="center" wrapText="1"/>
      <protection hidden="1"/>
    </xf>
    <xf numFmtId="169" fontId="54" fillId="0" borderId="1" xfId="5" applyNumberFormat="1" applyFont="1" applyFill="1" applyBorder="1" applyAlignment="1" applyProtection="1">
      <alignment horizontal="right" vertical="center" wrapText="1"/>
      <protection hidden="1"/>
    </xf>
    <xf numFmtId="2" fontId="54" fillId="0" borderId="27" xfId="0" applyNumberFormat="1" applyFont="1" applyFill="1" applyBorder="1" applyAlignment="1" applyProtection="1">
      <alignment horizontal="center" vertical="center" wrapText="1"/>
      <protection hidden="1"/>
    </xf>
    <xf numFmtId="2" fontId="54" fillId="0" borderId="1" xfId="0" applyNumberFormat="1" applyFont="1" applyFill="1" applyBorder="1" applyAlignment="1" applyProtection="1">
      <alignment horizontal="center" vertical="center" wrapText="1"/>
      <protection hidden="1"/>
    </xf>
    <xf numFmtId="0" fontId="54" fillId="0" borderId="28" xfId="0" applyFont="1" applyFill="1" applyBorder="1" applyAlignment="1" applyProtection="1">
      <alignment horizontal="center" vertical="center" wrapText="1"/>
      <protection hidden="1"/>
    </xf>
    <xf numFmtId="0" fontId="54" fillId="0" borderId="58" xfId="0" applyFont="1" applyFill="1" applyBorder="1" applyAlignment="1" applyProtection="1">
      <alignment horizontal="center" vertical="center" wrapText="1"/>
      <protection hidden="1"/>
    </xf>
    <xf numFmtId="0" fontId="54" fillId="0" borderId="45" xfId="0" applyFont="1" applyFill="1" applyBorder="1" applyAlignment="1" applyProtection="1">
      <alignment horizontal="center" vertical="center" wrapText="1"/>
      <protection hidden="1"/>
    </xf>
    <xf numFmtId="169" fontId="54" fillId="0" borderId="52" xfId="5" applyNumberFormat="1" applyFont="1" applyFill="1" applyBorder="1" applyAlignment="1" applyProtection="1">
      <alignment horizontal="right" vertical="center" wrapText="1"/>
      <protection hidden="1"/>
    </xf>
    <xf numFmtId="2" fontId="54" fillId="0" borderId="53" xfId="0" applyNumberFormat="1" applyFont="1" applyFill="1" applyBorder="1" applyAlignment="1" applyProtection="1">
      <alignment horizontal="center" vertical="center" wrapText="1"/>
      <protection hidden="1"/>
    </xf>
    <xf numFmtId="2" fontId="54" fillId="0" borderId="52" xfId="0" applyNumberFormat="1" applyFont="1" applyFill="1" applyBorder="1" applyAlignment="1" applyProtection="1">
      <alignment horizontal="center" vertical="center" wrapText="1"/>
      <protection hidden="1"/>
    </xf>
    <xf numFmtId="0" fontId="54" fillId="0" borderId="41" xfId="0" applyFont="1" applyFill="1" applyBorder="1" applyAlignment="1" applyProtection="1">
      <alignment horizontal="center" vertical="center" wrapText="1"/>
      <protection hidden="1"/>
    </xf>
    <xf numFmtId="0" fontId="54" fillId="0" borderId="54" xfId="0" applyFont="1" applyFill="1" applyBorder="1" applyAlignment="1" applyProtection="1">
      <alignment horizontal="center" vertical="center" wrapText="1"/>
      <protection hidden="1"/>
    </xf>
    <xf numFmtId="169" fontId="75" fillId="0" borderId="30" xfId="5" applyNumberFormat="1" applyFont="1" applyBorder="1" applyAlignment="1" applyProtection="1">
      <alignment vertical="center"/>
      <protection hidden="1"/>
    </xf>
    <xf numFmtId="168" fontId="75" fillId="0" borderId="30" xfId="5" applyNumberFormat="1" applyFont="1" applyBorder="1" applyAlignment="1" applyProtection="1">
      <alignment horizontal="center" vertical="center"/>
      <protection hidden="1"/>
    </xf>
    <xf numFmtId="0" fontId="65" fillId="0" borderId="0" xfId="0" applyFont="1" applyBorder="1" applyAlignment="1" applyProtection="1">
      <alignment horizontal="center"/>
      <protection hidden="1"/>
    </xf>
    <xf numFmtId="0" fontId="54" fillId="0" borderId="0" xfId="0" applyFont="1" applyBorder="1" applyProtection="1">
      <protection hidden="1"/>
    </xf>
    <xf numFmtId="0" fontId="65" fillId="0" borderId="31" xfId="0" applyFont="1" applyBorder="1" applyProtection="1">
      <protection hidden="1"/>
    </xf>
    <xf numFmtId="9" fontId="54" fillId="8" borderId="50" xfId="0" applyNumberFormat="1" applyFont="1" applyFill="1" applyBorder="1" applyAlignment="1" applyProtection="1">
      <alignment horizontal="center" vertical="center" wrapText="1"/>
      <protection locked="0"/>
    </xf>
    <xf numFmtId="170" fontId="54" fillId="8" borderId="1" xfId="0" quotePrefix="1" applyNumberFormat="1" applyFont="1" applyFill="1" applyBorder="1" applyAlignment="1" applyProtection="1">
      <alignment horizontal="center" vertical="center" wrapText="1"/>
      <protection locked="0"/>
    </xf>
    <xf numFmtId="0" fontId="11" fillId="0" borderId="1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0" xfId="0" applyFont="1" applyAlignment="1">
      <alignment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1" xfId="0" applyFont="1" applyBorder="1" applyAlignment="1">
      <alignment vertical="center" wrapText="1"/>
    </xf>
    <xf numFmtId="0" fontId="21" fillId="0" borderId="33" xfId="1" applyFont="1" applyBorder="1" applyAlignment="1" applyProtection="1">
      <alignment horizontal="center" vertical="center"/>
    </xf>
    <xf numFmtId="0" fontId="21" fillId="0" borderId="9" xfId="1" applyFont="1" applyBorder="1" applyAlignment="1" applyProtection="1">
      <alignment horizontal="center" vertical="center"/>
    </xf>
    <xf numFmtId="0" fontId="21" fillId="0" borderId="10" xfId="1" applyFont="1" applyBorder="1" applyAlignment="1" applyProtection="1">
      <alignment horizontal="center" vertical="center"/>
    </xf>
    <xf numFmtId="0" fontId="66" fillId="0" borderId="34" xfId="9" applyFont="1" applyBorder="1" applyAlignment="1" applyProtection="1">
      <alignment horizontal="center" vertical="center"/>
    </xf>
    <xf numFmtId="0" fontId="66" fillId="0" borderId="15" xfId="9" applyFont="1" applyBorder="1" applyAlignment="1" applyProtection="1">
      <alignment horizontal="center" vertical="center"/>
    </xf>
    <xf numFmtId="0" fontId="66" fillId="0" borderId="16" xfId="9" applyFont="1" applyBorder="1" applyAlignment="1" applyProtection="1">
      <alignment horizontal="center" vertical="center"/>
    </xf>
    <xf numFmtId="0" fontId="23" fillId="0" borderId="6" xfId="1" applyFont="1" applyBorder="1" applyAlignment="1" applyProtection="1">
      <alignment horizontal="center"/>
    </xf>
    <xf numFmtId="0" fontId="23" fillId="0" borderId="7" xfId="1" applyFont="1" applyBorder="1" applyAlignment="1" applyProtection="1">
      <alignment horizontal="center"/>
    </xf>
    <xf numFmtId="0" fontId="23" fillId="0" borderId="2" xfId="1" applyFont="1" applyBorder="1" applyAlignment="1" applyProtection="1">
      <alignment horizontal="center"/>
    </xf>
    <xf numFmtId="0" fontId="24" fillId="0" borderId="9" xfId="1" applyFont="1" applyFill="1" applyBorder="1" applyAlignment="1" applyProtection="1">
      <alignment horizontal="center" vertical="center"/>
    </xf>
    <xf numFmtId="0" fontId="24" fillId="0" borderId="0" xfId="1" applyFont="1" applyFill="1" applyBorder="1" applyAlignment="1" applyProtection="1">
      <alignment horizontal="center" vertical="center"/>
    </xf>
    <xf numFmtId="0" fontId="15" fillId="0" borderId="0" xfId="6" applyFont="1" applyBorder="1" applyAlignment="1" applyProtection="1">
      <alignment horizontal="left" vertical="top" wrapText="1"/>
    </xf>
    <xf numFmtId="0" fontId="15" fillId="4" borderId="27" xfId="1" applyFont="1" applyFill="1" applyBorder="1" applyAlignment="1" applyProtection="1">
      <alignment horizontal="left"/>
    </xf>
    <xf numFmtId="0" fontId="15" fillId="4" borderId="28" xfId="1" applyFont="1" applyFill="1" applyBorder="1" applyAlignment="1" applyProtection="1">
      <alignment horizontal="left"/>
    </xf>
    <xf numFmtId="0" fontId="15" fillId="4" borderId="29" xfId="1" applyFont="1" applyFill="1" applyBorder="1" applyAlignment="1" applyProtection="1">
      <alignment horizontal="left"/>
    </xf>
    <xf numFmtId="0" fontId="15" fillId="0" borderId="0" xfId="1" applyFont="1" applyBorder="1" applyAlignment="1" applyProtection="1">
      <alignment horizontal="left"/>
    </xf>
    <xf numFmtId="0" fontId="15" fillId="0" borderId="32" xfId="1" applyFont="1" applyBorder="1" applyAlignment="1" applyProtection="1">
      <alignment horizontal="left"/>
    </xf>
    <xf numFmtId="0" fontId="23" fillId="0" borderId="27" xfId="1" applyFont="1" applyBorder="1" applyAlignment="1" applyProtection="1">
      <alignment horizontal="center"/>
    </xf>
    <xf numFmtId="0" fontId="23" fillId="0" borderId="28" xfId="1" applyFont="1" applyBorder="1" applyAlignment="1" applyProtection="1">
      <alignment horizontal="center"/>
    </xf>
    <xf numFmtId="0" fontId="23" fillId="0" borderId="29" xfId="1" applyFont="1" applyBorder="1" applyAlignment="1" applyProtection="1">
      <alignment horizontal="center"/>
    </xf>
    <xf numFmtId="0" fontId="15" fillId="0" borderId="8" xfId="1" applyBorder="1" applyAlignment="1" applyProtection="1">
      <alignment horizontal="center"/>
    </xf>
    <xf numFmtId="0" fontId="15" fillId="0" borderId="9" xfId="1" applyBorder="1" applyAlignment="1" applyProtection="1">
      <alignment horizontal="center"/>
    </xf>
    <xf numFmtId="0" fontId="15" fillId="0" borderId="14" xfId="1" applyBorder="1" applyAlignment="1" applyProtection="1">
      <alignment horizontal="center"/>
    </xf>
    <xf numFmtId="0" fontId="15" fillId="0" borderId="15" xfId="1" applyBorder="1" applyAlignment="1" applyProtection="1">
      <alignment horizontal="center"/>
    </xf>
    <xf numFmtId="0" fontId="15" fillId="0" borderId="5" xfId="1" applyBorder="1" applyAlignment="1" applyProtection="1">
      <alignment horizontal="center" vertical="center" wrapText="1"/>
    </xf>
    <xf numFmtId="0" fontId="15" fillId="0" borderId="3" xfId="1" applyBorder="1" applyAlignment="1" applyProtection="1">
      <alignment horizontal="center" vertical="center" wrapText="1"/>
    </xf>
    <xf numFmtId="0" fontId="15" fillId="0" borderId="4" xfId="1" applyBorder="1" applyAlignment="1" applyProtection="1">
      <alignment horizontal="center" vertical="center" wrapText="1"/>
    </xf>
    <xf numFmtId="0" fontId="15" fillId="0" borderId="31" xfId="1" applyBorder="1" applyAlignment="1" applyProtection="1">
      <alignment horizontal="center" vertical="center" wrapText="1"/>
    </xf>
    <xf numFmtId="0" fontId="15" fillId="0" borderId="0" xfId="1" applyBorder="1" applyAlignment="1" applyProtection="1">
      <alignment horizontal="center" vertical="center" wrapText="1"/>
    </xf>
    <xf numFmtId="0" fontId="15" fillId="0" borderId="32" xfId="1" applyBorder="1" applyAlignment="1" applyProtection="1">
      <alignment horizontal="center" vertical="center" wrapText="1"/>
    </xf>
    <xf numFmtId="0" fontId="15" fillId="0" borderId="6" xfId="1" applyBorder="1" applyAlignment="1" applyProtection="1">
      <alignment horizontal="center" vertical="center" wrapText="1"/>
    </xf>
    <xf numFmtId="0" fontId="15" fillId="0" borderId="7" xfId="1" applyBorder="1" applyAlignment="1" applyProtection="1">
      <alignment horizontal="center" vertical="center" wrapText="1"/>
    </xf>
    <xf numFmtId="0" fontId="15" fillId="0" borderId="2" xfId="1" applyBorder="1" applyAlignment="1" applyProtection="1">
      <alignment horizontal="center" vertical="center" wrapText="1"/>
    </xf>
    <xf numFmtId="0" fontId="15" fillId="4" borderId="35" xfId="1" applyFont="1" applyFill="1" applyBorder="1" applyAlignment="1" applyProtection="1">
      <alignment horizontal="center"/>
    </xf>
    <xf numFmtId="0" fontId="15" fillId="4" borderId="36" xfId="1" applyFont="1" applyFill="1" applyBorder="1" applyAlignment="1" applyProtection="1">
      <alignment horizontal="center"/>
    </xf>
    <xf numFmtId="0" fontId="15" fillId="4" borderId="37" xfId="1" applyFont="1" applyFill="1" applyBorder="1" applyAlignment="1" applyProtection="1">
      <alignment horizontal="center"/>
    </xf>
    <xf numFmtId="0" fontId="23" fillId="0" borderId="38" xfId="1" applyFont="1" applyBorder="1" applyAlignment="1" applyProtection="1">
      <alignment horizontal="center"/>
    </xf>
    <xf numFmtId="0" fontId="23" fillId="0" borderId="36" xfId="1" applyFont="1" applyBorder="1" applyAlignment="1" applyProtection="1">
      <alignment horizontal="center"/>
    </xf>
    <xf numFmtId="0" fontId="23" fillId="0" borderId="37" xfId="1" applyFont="1" applyBorder="1" applyAlignment="1" applyProtection="1">
      <alignment horizontal="center"/>
    </xf>
    <xf numFmtId="0" fontId="15" fillId="4" borderId="33" xfId="1" applyFill="1" applyBorder="1" applyAlignment="1" applyProtection="1">
      <alignment horizontal="center" vertical="center" wrapText="1"/>
    </xf>
    <xf numFmtId="0" fontId="15" fillId="4" borderId="9" xfId="1" applyFill="1" applyBorder="1" applyAlignment="1" applyProtection="1">
      <alignment horizontal="center" vertical="center" wrapText="1"/>
    </xf>
    <xf numFmtId="0" fontId="15" fillId="4" borderId="39" xfId="1" applyFill="1" applyBorder="1" applyAlignment="1" applyProtection="1">
      <alignment horizontal="center" vertical="center" wrapText="1"/>
    </xf>
    <xf numFmtId="0" fontId="15" fillId="4" borderId="34" xfId="1" applyFill="1" applyBorder="1" applyAlignment="1" applyProtection="1">
      <alignment horizontal="center" vertical="center" wrapText="1"/>
    </xf>
    <xf numFmtId="0" fontId="15" fillId="4" borderId="15" xfId="1" applyFill="1" applyBorder="1" applyAlignment="1" applyProtection="1">
      <alignment horizontal="center" vertical="center" wrapText="1"/>
    </xf>
    <xf numFmtId="0" fontId="15" fillId="4" borderId="43" xfId="1" applyFill="1" applyBorder="1" applyAlignment="1" applyProtection="1">
      <alignment horizontal="center" vertical="center" wrapText="1"/>
    </xf>
    <xf numFmtId="0" fontId="15" fillId="0" borderId="33" xfId="1" applyFont="1" applyBorder="1" applyAlignment="1" applyProtection="1">
      <alignment horizontal="center" vertical="center"/>
    </xf>
    <xf numFmtId="0" fontId="15" fillId="0" borderId="9" xfId="1" applyBorder="1" applyAlignment="1" applyProtection="1">
      <alignment horizontal="center" vertical="center"/>
    </xf>
    <xf numFmtId="0" fontId="15" fillId="0" borderId="10" xfId="1" applyBorder="1" applyAlignment="1" applyProtection="1">
      <alignment horizontal="center" vertical="center"/>
    </xf>
    <xf numFmtId="0" fontId="15" fillId="0" borderId="34" xfId="1" applyBorder="1" applyAlignment="1" applyProtection="1">
      <alignment horizontal="center" vertical="center"/>
    </xf>
    <xf numFmtId="0" fontId="15" fillId="0" borderId="15" xfId="1" applyBorder="1" applyAlignment="1" applyProtection="1">
      <alignment horizontal="center" vertical="center"/>
    </xf>
    <xf numFmtId="0" fontId="15" fillId="0" borderId="16" xfId="1" applyBorder="1" applyAlignment="1" applyProtection="1">
      <alignment horizontal="center" vertical="center"/>
    </xf>
    <xf numFmtId="0" fontId="15" fillId="4" borderId="40" xfId="1" applyFont="1" applyFill="1" applyBorder="1" applyAlignment="1" applyProtection="1">
      <alignment horizontal="center"/>
    </xf>
    <xf numFmtId="0" fontId="15" fillId="4" borderId="41" xfId="1" applyFont="1" applyFill="1" applyBorder="1" applyAlignment="1" applyProtection="1">
      <alignment horizontal="center"/>
    </xf>
    <xf numFmtId="0" fontId="15" fillId="4" borderId="42" xfId="1" applyFont="1" applyFill="1" applyBorder="1" applyAlignment="1" applyProtection="1">
      <alignment horizontal="center"/>
    </xf>
    <xf numFmtId="0" fontId="18" fillId="0" borderId="0" xfId="1" applyFont="1" applyBorder="1" applyAlignment="1" applyProtection="1">
      <alignment horizontal="center" wrapText="1"/>
    </xf>
    <xf numFmtId="0" fontId="15" fillId="0" borderId="0" xfId="1" applyFont="1" applyBorder="1" applyAlignment="1" applyProtection="1">
      <alignment horizontal="right"/>
    </xf>
    <xf numFmtId="166" fontId="23" fillId="0" borderId="27" xfId="1" applyNumberFormat="1" applyFont="1" applyBorder="1" applyAlignment="1" applyProtection="1">
      <alignment horizontal="center"/>
    </xf>
    <xf numFmtId="166" fontId="23" fillId="0" borderId="29" xfId="1" applyNumberFormat="1" applyFont="1" applyBorder="1" applyAlignment="1" applyProtection="1">
      <alignment horizontal="center"/>
    </xf>
    <xf numFmtId="0" fontId="15" fillId="0" borderId="32" xfId="1" applyFont="1" applyBorder="1" applyAlignment="1" applyProtection="1">
      <alignment horizontal="right"/>
    </xf>
    <xf numFmtId="167" fontId="23" fillId="0" borderId="27" xfId="1" applyNumberFormat="1" applyFont="1" applyBorder="1" applyAlignment="1" applyProtection="1">
      <alignment horizontal="center"/>
    </xf>
    <xf numFmtId="167" fontId="23" fillId="0" borderId="29" xfId="1" applyNumberFormat="1" applyFont="1" applyBorder="1" applyAlignment="1" applyProtection="1">
      <alignment horizontal="center"/>
    </xf>
    <xf numFmtId="0" fontId="23" fillId="0" borderId="1" xfId="1" applyFont="1" applyBorder="1" applyAlignment="1" applyProtection="1">
      <alignment horizontal="center"/>
    </xf>
    <xf numFmtId="165" fontId="23" fillId="0" borderId="1" xfId="7" applyNumberFormat="1" applyFont="1" applyBorder="1" applyAlignment="1" applyProtection="1">
      <alignment horizontal="center"/>
    </xf>
    <xf numFmtId="9" fontId="23" fillId="0" borderId="0" xfId="8" applyNumberFormat="1" applyFont="1" applyBorder="1" applyAlignment="1" applyProtection="1">
      <alignment horizontal="left"/>
    </xf>
    <xf numFmtId="0" fontId="30" fillId="0" borderId="1" xfId="1" applyFont="1" applyBorder="1" applyAlignment="1" applyProtection="1">
      <alignment horizontal="center"/>
    </xf>
    <xf numFmtId="165" fontId="23" fillId="0" borderId="0" xfId="7" applyNumberFormat="1" applyFont="1" applyBorder="1" applyAlignment="1" applyProtection="1">
      <alignment horizontal="center"/>
    </xf>
    <xf numFmtId="166" fontId="23" fillId="0" borderId="27" xfId="1" applyNumberFormat="1" applyFont="1" applyBorder="1" applyAlignment="1" applyProtection="1">
      <alignment horizontal="right"/>
    </xf>
    <xf numFmtId="166" fontId="23" fillId="0" borderId="28" xfId="1" applyNumberFormat="1" applyFont="1" applyBorder="1" applyAlignment="1" applyProtection="1">
      <alignment horizontal="right"/>
    </xf>
    <xf numFmtId="166" fontId="23" fillId="0" borderId="29" xfId="1" applyNumberFormat="1" applyFont="1" applyBorder="1" applyAlignment="1" applyProtection="1">
      <alignment horizontal="right"/>
    </xf>
    <xf numFmtId="0" fontId="15" fillId="0" borderId="0" xfId="1" quotePrefix="1" applyBorder="1" applyAlignment="1" applyProtection="1">
      <alignment horizontal="left"/>
    </xf>
    <xf numFmtId="0" fontId="15" fillId="0" borderId="32" xfId="1" quotePrefix="1" applyBorder="1" applyAlignment="1" applyProtection="1">
      <alignment horizontal="left"/>
    </xf>
    <xf numFmtId="166" fontId="23" fillId="0" borderId="27" xfId="0" applyNumberFormat="1" applyFont="1" applyBorder="1" applyAlignment="1" applyProtection="1">
      <alignment horizontal="right"/>
    </xf>
    <xf numFmtId="166" fontId="23" fillId="0" borderId="28" xfId="0" applyNumberFormat="1" applyFont="1" applyBorder="1" applyAlignment="1" applyProtection="1">
      <alignment horizontal="right"/>
    </xf>
    <xf numFmtId="166" fontId="23" fillId="0" borderId="29" xfId="0" applyNumberFormat="1" applyFont="1" applyBorder="1" applyAlignment="1" applyProtection="1">
      <alignment horizontal="right"/>
    </xf>
    <xf numFmtId="0" fontId="23" fillId="0" borderId="21" xfId="1" applyFont="1" applyBorder="1" applyAlignment="1" applyProtection="1">
      <alignment horizontal="center" vertical="center" textRotation="90"/>
    </xf>
    <xf numFmtId="0" fontId="23" fillId="0" borderId="44" xfId="1" applyFont="1" applyBorder="1" applyAlignment="1" applyProtection="1">
      <alignment horizontal="center" vertical="center" textRotation="90"/>
    </xf>
    <xf numFmtId="0" fontId="23" fillId="0" borderId="30" xfId="1" applyFont="1" applyBorder="1" applyAlignment="1" applyProtection="1">
      <alignment horizontal="center" vertical="center" textRotation="90"/>
    </xf>
    <xf numFmtId="0" fontId="32" fillId="0" borderId="27" xfId="1" applyFont="1" applyBorder="1" applyAlignment="1" applyProtection="1">
      <alignment horizontal="center"/>
    </xf>
    <xf numFmtId="0" fontId="32" fillId="0" borderId="28" xfId="1" applyFont="1" applyBorder="1" applyAlignment="1" applyProtection="1">
      <alignment horizontal="center"/>
    </xf>
    <xf numFmtId="0" fontId="32" fillId="0" borderId="29" xfId="1" applyFont="1" applyBorder="1" applyAlignment="1" applyProtection="1">
      <alignment horizontal="center"/>
    </xf>
    <xf numFmtId="0" fontId="15" fillId="0" borderId="31" xfId="1" applyFont="1" applyBorder="1" applyAlignment="1" applyProtection="1">
      <alignment horizontal="right"/>
    </xf>
    <xf numFmtId="0" fontId="19" fillId="0" borderId="0" xfId="0" applyFont="1" applyProtection="1"/>
    <xf numFmtId="0" fontId="15" fillId="0" borderId="0" xfId="1" applyBorder="1" applyProtection="1"/>
    <xf numFmtId="0" fontId="31" fillId="0" borderId="0" xfId="9" applyBorder="1" applyAlignment="1" applyProtection="1">
      <alignment horizontal="left"/>
    </xf>
    <xf numFmtId="0" fontId="15" fillId="4" borderId="27" xfId="1" applyFill="1" applyBorder="1" applyAlignment="1" applyProtection="1">
      <alignment horizontal="left"/>
    </xf>
    <xf numFmtId="0" fontId="15" fillId="4" borderId="28" xfId="1" applyFill="1" applyBorder="1" applyAlignment="1" applyProtection="1">
      <alignment horizontal="left"/>
    </xf>
    <xf numFmtId="0" fontId="15" fillId="4" borderId="29" xfId="1" applyFill="1" applyBorder="1" applyAlignment="1" applyProtection="1">
      <alignment horizontal="left"/>
    </xf>
    <xf numFmtId="0" fontId="31" fillId="0" borderId="32" xfId="9" applyBorder="1" applyAlignment="1" applyProtection="1">
      <alignment horizontal="left"/>
    </xf>
    <xf numFmtId="0" fontId="19" fillId="0" borderId="0" xfId="0" applyFont="1" applyAlignment="1" applyProtection="1">
      <alignment horizontal="left"/>
    </xf>
    <xf numFmtId="0" fontId="19" fillId="0" borderId="32" xfId="0" applyFont="1" applyBorder="1" applyAlignment="1" applyProtection="1">
      <alignment horizontal="left"/>
    </xf>
    <xf numFmtId="0" fontId="46" fillId="7" borderId="9" xfId="1" applyFont="1" applyFill="1" applyBorder="1" applyAlignment="1" applyProtection="1">
      <alignment horizontal="center" vertical="center"/>
    </xf>
    <xf numFmtId="0" fontId="15" fillId="0" borderId="0" xfId="1" applyFont="1" applyBorder="1" applyAlignment="1" applyProtection="1">
      <alignment horizontal="center"/>
    </xf>
    <xf numFmtId="0" fontId="15" fillId="0" borderId="32" xfId="1" applyFont="1" applyBorder="1" applyAlignment="1" applyProtection="1">
      <alignment horizontal="center"/>
    </xf>
    <xf numFmtId="0" fontId="23" fillId="0" borderId="0" xfId="1" applyFont="1" applyBorder="1" applyAlignment="1" applyProtection="1">
      <alignment horizontal="center"/>
    </xf>
    <xf numFmtId="0" fontId="23" fillId="0" borderId="9" xfId="6" applyFont="1" applyBorder="1" applyAlignment="1" applyProtection="1">
      <alignment horizontal="center"/>
    </xf>
    <xf numFmtId="0" fontId="18" fillId="0" borderId="0" xfId="1" applyFont="1" applyBorder="1" applyAlignment="1" applyProtection="1">
      <alignment horizontal="left"/>
    </xf>
    <xf numFmtId="0" fontId="23" fillId="0" borderId="27" xfId="1" applyFont="1" applyBorder="1" applyAlignment="1" applyProtection="1">
      <alignment horizontal="center" vertical="center"/>
    </xf>
    <xf numFmtId="0" fontId="23" fillId="0" borderId="28" xfId="1" applyFont="1" applyBorder="1" applyAlignment="1" applyProtection="1">
      <alignment horizontal="center" vertical="center"/>
    </xf>
    <xf numFmtId="0" fontId="23" fillId="0" borderId="29" xfId="1" applyFont="1" applyBorder="1" applyAlignment="1" applyProtection="1">
      <alignment horizontal="center" vertical="center"/>
    </xf>
    <xf numFmtId="0" fontId="28" fillId="0" borderId="0" xfId="1" applyFont="1" applyAlignment="1" applyProtection="1">
      <alignment horizontal="left"/>
    </xf>
    <xf numFmtId="0" fontId="15" fillId="0" borderId="27" xfId="1" applyFont="1" applyBorder="1" applyAlignment="1" applyProtection="1">
      <alignment horizontal="center"/>
    </xf>
    <xf numFmtId="0" fontId="15" fillId="0" borderId="28" xfId="1" applyFont="1" applyBorder="1" applyAlignment="1" applyProtection="1">
      <alignment horizontal="center"/>
    </xf>
    <xf numFmtId="0" fontId="15" fillId="0" borderId="29" xfId="1" applyFont="1" applyBorder="1" applyAlignment="1" applyProtection="1">
      <alignment horizontal="center"/>
    </xf>
    <xf numFmtId="0" fontId="28" fillId="0" borderId="0" xfId="1" applyFont="1" applyAlignment="1" applyProtection="1">
      <alignment horizontal="left" vertical="center" wrapText="1"/>
    </xf>
    <xf numFmtId="0" fontId="28" fillId="0" borderId="0" xfId="1" applyFont="1" applyAlignment="1" applyProtection="1">
      <alignment horizontal="left" vertical="center"/>
    </xf>
    <xf numFmtId="0" fontId="23" fillId="0" borderId="0" xfId="1" applyFont="1" applyAlignment="1" applyProtection="1">
      <alignment horizontal="left"/>
    </xf>
    <xf numFmtId="0" fontId="15" fillId="0" borderId="27" xfId="1" quotePrefix="1" applyFont="1" applyBorder="1" applyAlignment="1" applyProtection="1">
      <alignment horizontal="center"/>
    </xf>
    <xf numFmtId="0" fontId="15" fillId="0" borderId="28" xfId="1" quotePrefix="1" applyFont="1" applyBorder="1" applyAlignment="1" applyProtection="1">
      <alignment horizontal="center"/>
    </xf>
    <xf numFmtId="0" fontId="15" fillId="0" borderId="29" xfId="1" quotePrefix="1" applyFont="1" applyBorder="1" applyAlignment="1" applyProtection="1">
      <alignment horizontal="center"/>
    </xf>
    <xf numFmtId="0" fontId="15" fillId="0" borderId="27" xfId="1" applyBorder="1" applyAlignment="1" applyProtection="1">
      <alignment horizontal="center"/>
    </xf>
    <xf numFmtId="0" fontId="15" fillId="0" borderId="29" xfId="1" applyBorder="1" applyAlignment="1" applyProtection="1">
      <alignment horizontal="center"/>
    </xf>
    <xf numFmtId="0" fontId="15" fillId="0" borderId="28" xfId="1" applyBorder="1" applyAlignment="1" applyProtection="1">
      <alignment horizontal="center"/>
    </xf>
    <xf numFmtId="0" fontId="15" fillId="0" borderId="5" xfId="1" applyFont="1" applyBorder="1" applyAlignment="1" applyProtection="1">
      <alignment horizontal="center" vertical="center"/>
    </xf>
    <xf numFmtId="0" fontId="15" fillId="0" borderId="3" xfId="1" applyFont="1" applyBorder="1" applyAlignment="1" applyProtection="1">
      <alignment horizontal="center" vertical="center"/>
    </xf>
    <xf numFmtId="0" fontId="15" fillId="0" borderId="4" xfId="1" applyFont="1" applyBorder="1" applyAlignment="1" applyProtection="1">
      <alignment horizontal="center" vertical="center"/>
    </xf>
    <xf numFmtId="0" fontId="15" fillId="0" borderId="6" xfId="1" applyFont="1" applyBorder="1" applyAlignment="1" applyProtection="1">
      <alignment horizontal="center" vertical="center"/>
    </xf>
    <xf numFmtId="0" fontId="15" fillId="0" borderId="7" xfId="1" applyFont="1" applyBorder="1" applyAlignment="1" applyProtection="1">
      <alignment horizontal="center" vertical="center"/>
    </xf>
    <xf numFmtId="0" fontId="15" fillId="0" borderId="2" xfId="1" applyFont="1" applyBorder="1" applyAlignment="1" applyProtection="1">
      <alignment horizontal="center" vertical="center"/>
    </xf>
    <xf numFmtId="0" fontId="15" fillId="0" borderId="27" xfId="1" applyFont="1" applyBorder="1" applyAlignment="1" applyProtection="1">
      <alignment horizontal="left"/>
    </xf>
    <xf numFmtId="0" fontId="15" fillId="0" borderId="28" xfId="1" applyFont="1" applyBorder="1" applyAlignment="1" applyProtection="1">
      <alignment horizontal="left"/>
    </xf>
    <xf numFmtId="0" fontId="15" fillId="0" borderId="29" xfId="1" applyFont="1" applyBorder="1" applyAlignment="1" applyProtection="1">
      <alignment horizontal="left"/>
    </xf>
    <xf numFmtId="0" fontId="45" fillId="0" borderId="0" xfId="1" applyFont="1" applyBorder="1" applyAlignment="1" applyProtection="1">
      <alignment horizontal="center"/>
    </xf>
    <xf numFmtId="0" fontId="28" fillId="0" borderId="27" xfId="1" applyFont="1" applyBorder="1" applyAlignment="1" applyProtection="1">
      <alignment horizontal="center"/>
    </xf>
    <xf numFmtId="0" fontId="28" fillId="0" borderId="28" xfId="1" applyFont="1" applyBorder="1" applyAlignment="1" applyProtection="1">
      <alignment horizontal="center"/>
    </xf>
    <xf numFmtId="0" fontId="28" fillId="0" borderId="29" xfId="1" applyFont="1" applyBorder="1" applyAlignment="1" applyProtection="1">
      <alignment horizontal="center"/>
    </xf>
    <xf numFmtId="0" fontId="46" fillId="0" borderId="27" xfId="1" applyFont="1" applyBorder="1" applyAlignment="1" applyProtection="1">
      <alignment horizontal="left"/>
    </xf>
    <xf numFmtId="0" fontId="46" fillId="0" borderId="28" xfId="1" applyFont="1" applyBorder="1" applyAlignment="1" applyProtection="1">
      <alignment horizontal="left"/>
    </xf>
    <xf numFmtId="0" fontId="46" fillId="0" borderId="29" xfId="1" applyFont="1" applyBorder="1" applyAlignment="1" applyProtection="1">
      <alignment horizontal="left"/>
    </xf>
    <xf numFmtId="0" fontId="47" fillId="0" borderId="27" xfId="1" applyFont="1" applyBorder="1" applyAlignment="1" applyProtection="1">
      <alignment horizontal="left"/>
    </xf>
    <xf numFmtId="0" fontId="47" fillId="0" borderId="28" xfId="1" applyFont="1" applyBorder="1" applyAlignment="1" applyProtection="1">
      <alignment horizontal="left"/>
    </xf>
    <xf numFmtId="0" fontId="47" fillId="0" borderId="29" xfId="1" applyFont="1" applyBorder="1" applyAlignment="1" applyProtection="1">
      <alignment horizontal="left"/>
    </xf>
    <xf numFmtId="0" fontId="42" fillId="0" borderId="0" xfId="1" applyFont="1" applyBorder="1" applyAlignment="1" applyProtection="1">
      <alignment horizontal="center" vertical="center" wrapText="1"/>
    </xf>
    <xf numFmtId="0" fontId="23" fillId="8" borderId="27" xfId="0" applyFont="1" applyFill="1" applyBorder="1" applyAlignment="1" applyProtection="1">
      <alignment horizontal="center" vertical="center"/>
    </xf>
    <xf numFmtId="0" fontId="23" fillId="8" borderId="28" xfId="0" applyFont="1" applyFill="1" applyBorder="1" applyAlignment="1" applyProtection="1">
      <alignment horizontal="center" vertical="center"/>
    </xf>
    <xf numFmtId="0" fontId="23" fillId="8" borderId="29" xfId="0" applyFont="1" applyFill="1" applyBorder="1" applyAlignment="1" applyProtection="1">
      <alignment horizontal="center" vertical="center"/>
    </xf>
    <xf numFmtId="0" fontId="54" fillId="0" borderId="0" xfId="0" applyFont="1" applyBorder="1" applyAlignment="1" applyProtection="1">
      <alignment horizontal="center" vertical="center" wrapText="1"/>
      <protection hidden="1"/>
    </xf>
    <xf numFmtId="0" fontId="54" fillId="0" borderId="32" xfId="0" applyFont="1" applyBorder="1" applyAlignment="1" applyProtection="1">
      <alignment horizontal="center" vertical="center" wrapText="1"/>
      <protection hidden="1"/>
    </xf>
    <xf numFmtId="0" fontId="54" fillId="8" borderId="46" xfId="0" applyFont="1" applyFill="1" applyBorder="1" applyAlignment="1" applyProtection="1">
      <alignment horizontal="center" vertical="center"/>
    </xf>
    <xf numFmtId="0" fontId="54" fillId="8" borderId="29" xfId="0" applyFont="1" applyFill="1" applyBorder="1" applyAlignment="1" applyProtection="1">
      <alignment horizontal="center" vertical="center"/>
    </xf>
    <xf numFmtId="0" fontId="69" fillId="0" borderId="33" xfId="0" applyFont="1" applyFill="1" applyBorder="1" applyAlignment="1" applyProtection="1">
      <alignment horizontal="center" vertical="center"/>
    </xf>
    <xf numFmtId="0" fontId="69" fillId="0" borderId="9" xfId="0" applyFont="1" applyFill="1" applyBorder="1" applyAlignment="1" applyProtection="1">
      <alignment horizontal="center" vertical="center"/>
    </xf>
    <xf numFmtId="0" fontId="69" fillId="0" borderId="10" xfId="0" applyFont="1" applyFill="1" applyBorder="1" applyAlignment="1" applyProtection="1">
      <alignment horizontal="center" vertical="center"/>
    </xf>
    <xf numFmtId="0" fontId="66" fillId="0" borderId="7" xfId="9" applyFont="1" applyFill="1" applyBorder="1" applyAlignment="1" applyProtection="1">
      <alignment horizontal="center" vertical="center"/>
    </xf>
    <xf numFmtId="0" fontId="66" fillId="0" borderId="49" xfId="9" applyFont="1" applyFill="1" applyBorder="1" applyAlignment="1" applyProtection="1">
      <alignment horizontal="center" vertical="center"/>
    </xf>
    <xf numFmtId="0" fontId="23" fillId="8" borderId="27" xfId="0" applyFont="1" applyFill="1" applyBorder="1" applyAlignment="1" applyProtection="1">
      <alignment horizontal="center" vertical="center" wrapText="1"/>
    </xf>
    <xf numFmtId="0" fontId="23" fillId="8" borderId="28" xfId="0" applyFont="1" applyFill="1" applyBorder="1" applyAlignment="1" applyProtection="1">
      <alignment horizontal="center" vertical="center" wrapText="1"/>
    </xf>
    <xf numFmtId="0" fontId="23" fillId="8" borderId="29" xfId="0" applyFont="1" applyFill="1" applyBorder="1" applyAlignment="1" applyProtection="1">
      <alignment horizontal="center" vertical="center" wrapText="1"/>
    </xf>
    <xf numFmtId="0" fontId="68" fillId="2" borderId="35" xfId="0" applyFont="1" applyFill="1" applyBorder="1" applyAlignment="1" applyProtection="1">
      <alignment horizontal="center" vertical="center"/>
    </xf>
    <xf numFmtId="0" fontId="68" fillId="2" borderId="36" xfId="0" applyFont="1" applyFill="1" applyBorder="1" applyAlignment="1" applyProtection="1">
      <alignment horizontal="center" vertical="center"/>
    </xf>
    <xf numFmtId="0" fontId="68" fillId="2" borderId="55" xfId="0" applyFont="1" applyFill="1" applyBorder="1" applyAlignment="1" applyProtection="1">
      <alignment horizontal="center" vertical="center"/>
    </xf>
    <xf numFmtId="0" fontId="65" fillId="3" borderId="47" xfId="0" applyFont="1" applyFill="1" applyBorder="1" applyAlignment="1" applyProtection="1">
      <alignment horizontal="left"/>
    </xf>
    <xf numFmtId="0" fontId="65" fillId="3" borderId="1" xfId="0" applyFont="1" applyFill="1" applyBorder="1" applyAlignment="1" applyProtection="1">
      <alignment horizontal="left"/>
    </xf>
    <xf numFmtId="0" fontId="59" fillId="0" borderId="71" xfId="0" applyFont="1" applyBorder="1" applyAlignment="1" applyProtection="1">
      <alignment horizontal="center"/>
    </xf>
    <xf numFmtId="0" fontId="59" fillId="0" borderId="72" xfId="0" applyFont="1" applyBorder="1" applyAlignment="1" applyProtection="1">
      <alignment horizontal="center"/>
    </xf>
    <xf numFmtId="0" fontId="59" fillId="0" borderId="73" xfId="0" applyFont="1" applyBorder="1" applyAlignment="1" applyProtection="1">
      <alignment horizontal="center"/>
    </xf>
    <xf numFmtId="0" fontId="23" fillId="0" borderId="27" xfId="0" applyFont="1" applyFill="1" applyBorder="1" applyAlignment="1" applyProtection="1">
      <alignment horizontal="center" vertical="center"/>
      <protection hidden="1"/>
    </xf>
    <xf numFmtId="0" fontId="23" fillId="0" borderId="50" xfId="0" applyFont="1" applyFill="1" applyBorder="1" applyAlignment="1" applyProtection="1">
      <alignment horizontal="center" vertical="center"/>
      <protection hidden="1"/>
    </xf>
    <xf numFmtId="0" fontId="23" fillId="0" borderId="1" xfId="0" applyFont="1" applyFill="1" applyBorder="1" applyAlignment="1" applyProtection="1">
      <alignment horizontal="center" vertical="center"/>
      <protection hidden="1"/>
    </xf>
    <xf numFmtId="0" fontId="23" fillId="0" borderId="45" xfId="0" applyFont="1" applyFill="1" applyBorder="1" applyAlignment="1" applyProtection="1">
      <alignment horizontal="center" vertical="center"/>
      <protection hidden="1"/>
    </xf>
    <xf numFmtId="0" fontId="66" fillId="0" borderId="31" xfId="9" applyFont="1" applyBorder="1" applyAlignment="1" applyProtection="1">
      <alignment horizontal="left"/>
      <protection hidden="1"/>
    </xf>
    <xf numFmtId="0" fontId="66" fillId="0" borderId="0" xfId="9" applyFont="1" applyBorder="1" applyAlignment="1" applyProtection="1">
      <alignment horizontal="left"/>
      <protection hidden="1"/>
    </xf>
    <xf numFmtId="0" fontId="66" fillId="0" borderId="32" xfId="9" applyFont="1" applyBorder="1" applyAlignment="1" applyProtection="1">
      <alignment horizontal="left"/>
      <protection hidden="1"/>
    </xf>
    <xf numFmtId="0" fontId="65" fillId="0" borderId="31" xfId="0" applyFont="1" applyBorder="1" applyAlignment="1" applyProtection="1">
      <alignment horizontal="left"/>
    </xf>
    <xf numFmtId="0" fontId="65" fillId="0" borderId="0" xfId="0" applyFont="1" applyBorder="1" applyAlignment="1" applyProtection="1">
      <alignment horizontal="left"/>
    </xf>
    <xf numFmtId="0" fontId="65" fillId="0" borderId="32" xfId="0" applyFont="1" applyBorder="1" applyAlignment="1" applyProtection="1">
      <alignment horizontal="left"/>
    </xf>
    <xf numFmtId="0" fontId="0" fillId="0" borderId="8" xfId="0" applyFill="1" applyBorder="1" applyAlignment="1" applyProtection="1">
      <alignment horizontal="center"/>
    </xf>
    <xf numFmtId="0" fontId="0" fillId="0" borderId="39" xfId="0" applyFill="1" applyBorder="1" applyAlignment="1" applyProtection="1">
      <alignment horizontal="center"/>
    </xf>
    <xf numFmtId="0" fontId="0" fillId="0" borderId="48" xfId="0" applyFill="1" applyBorder="1" applyAlignment="1" applyProtection="1">
      <alignment horizontal="center"/>
    </xf>
    <xf numFmtId="0" fontId="0" fillId="0" borderId="2" xfId="0" applyFill="1" applyBorder="1" applyAlignment="1" applyProtection="1">
      <alignment horizontal="center"/>
    </xf>
    <xf numFmtId="0" fontId="54"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9" fillId="0" borderId="45" xfId="0" applyFont="1" applyBorder="1" applyAlignment="1" applyProtection="1">
      <alignment horizontal="center" vertical="center" wrapText="1"/>
      <protection hidden="1"/>
    </xf>
    <xf numFmtId="0" fontId="54" fillId="8" borderId="1" xfId="0" applyFont="1" applyFill="1" applyBorder="1" applyAlignment="1" applyProtection="1">
      <alignment horizontal="center" vertical="center"/>
    </xf>
    <xf numFmtId="0" fontId="54" fillId="8" borderId="45" xfId="0" applyFont="1" applyFill="1" applyBorder="1" applyAlignment="1" applyProtection="1">
      <alignment horizontal="center" vertical="center"/>
    </xf>
    <xf numFmtId="0" fontId="4" fillId="3" borderId="21" xfId="0" applyFont="1" applyFill="1" applyBorder="1" applyAlignment="1" applyProtection="1">
      <alignment horizontal="center" vertical="center" wrapText="1"/>
    </xf>
    <xf numFmtId="0" fontId="4" fillId="3" borderId="30"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0" fontId="4" fillId="3" borderId="50"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54" fillId="8" borderId="27" xfId="0" applyFont="1" applyFill="1" applyBorder="1" applyAlignment="1" applyProtection="1">
      <alignment horizontal="center" vertical="center"/>
    </xf>
    <xf numFmtId="0" fontId="54" fillId="8" borderId="40" xfId="0" applyFont="1" applyFill="1" applyBorder="1" applyAlignment="1" applyProtection="1">
      <alignment horizontal="center" vertical="center"/>
    </xf>
    <xf numFmtId="0" fontId="54" fillId="8" borderId="42" xfId="0" applyFont="1" applyFill="1" applyBorder="1" applyAlignment="1" applyProtection="1">
      <alignment horizontal="center" vertical="center"/>
    </xf>
    <xf numFmtId="0" fontId="23" fillId="0" borderId="52" xfId="0" applyFont="1" applyFill="1" applyBorder="1" applyAlignment="1" applyProtection="1">
      <alignment horizontal="center" vertical="center"/>
      <protection hidden="1"/>
    </xf>
    <xf numFmtId="0" fontId="23" fillId="0" borderId="54" xfId="0" applyFont="1" applyFill="1" applyBorder="1" applyAlignment="1" applyProtection="1">
      <alignment horizontal="center" vertical="center"/>
      <protection hidden="1"/>
    </xf>
    <xf numFmtId="0" fontId="23" fillId="8" borderId="53" xfId="0" applyFont="1" applyFill="1" applyBorder="1" applyAlignment="1" applyProtection="1">
      <alignment horizontal="center" vertical="center"/>
    </xf>
    <xf numFmtId="0" fontId="23" fillId="8" borderId="41" xfId="0" applyFont="1" applyFill="1" applyBorder="1" applyAlignment="1" applyProtection="1">
      <alignment horizontal="center" vertical="center"/>
    </xf>
    <xf numFmtId="0" fontId="23" fillId="8" borderId="42" xfId="0" applyFont="1" applyFill="1" applyBorder="1" applyAlignment="1" applyProtection="1">
      <alignment horizontal="center" vertical="center"/>
    </xf>
    <xf numFmtId="0" fontId="4" fillId="3" borderId="11" xfId="0" applyFont="1" applyFill="1" applyBorder="1" applyAlignment="1" applyProtection="1">
      <alignment horizontal="center" vertical="center" wrapText="1"/>
    </xf>
    <xf numFmtId="0" fontId="4" fillId="3" borderId="48" xfId="0" applyFont="1" applyFill="1" applyBorder="1" applyAlignment="1" applyProtection="1">
      <alignment horizontal="center" vertical="center" wrapText="1"/>
    </xf>
    <xf numFmtId="0" fontId="62" fillId="0" borderId="27" xfId="0" applyFont="1" applyBorder="1" applyAlignment="1" applyProtection="1">
      <alignment horizontal="center"/>
    </xf>
    <xf numFmtId="0" fontId="62" fillId="0" borderId="29" xfId="0" applyFont="1" applyBorder="1" applyAlignment="1" applyProtection="1">
      <alignment horizontal="center"/>
    </xf>
    <xf numFmtId="0" fontId="4" fillId="0" borderId="1" xfId="0" applyFont="1" applyBorder="1" applyAlignment="1" applyProtection="1">
      <alignment horizontal="center"/>
    </xf>
    <xf numFmtId="0" fontId="65" fillId="3" borderId="46" xfId="0" applyFont="1" applyFill="1" applyBorder="1" applyAlignment="1" applyProtection="1">
      <alignment horizontal="left"/>
    </xf>
    <xf numFmtId="0" fontId="65" fillId="3" borderId="29" xfId="0" applyFont="1" applyFill="1" applyBorder="1" applyAlignment="1" applyProtection="1">
      <alignment horizontal="left"/>
    </xf>
    <xf numFmtId="0" fontId="65" fillId="3" borderId="21" xfId="0" applyFont="1" applyFill="1" applyBorder="1" applyAlignment="1" applyProtection="1">
      <alignment horizontal="left" vertical="center" wrapText="1"/>
    </xf>
    <xf numFmtId="0" fontId="65" fillId="3" borderId="30" xfId="0" applyFont="1" applyFill="1" applyBorder="1" applyAlignment="1" applyProtection="1">
      <alignment horizontal="left" vertical="center" wrapText="1"/>
    </xf>
    <xf numFmtId="0" fontId="23" fillId="0" borderId="53" xfId="0" applyFont="1" applyFill="1" applyBorder="1" applyAlignment="1" applyProtection="1">
      <alignment horizontal="center" vertical="center"/>
      <protection hidden="1"/>
    </xf>
    <xf numFmtId="0" fontId="23" fillId="0" borderId="56" xfId="0" applyFont="1" applyFill="1" applyBorder="1" applyAlignment="1" applyProtection="1">
      <alignment horizontal="center" vertical="center"/>
      <protection hidden="1"/>
    </xf>
    <xf numFmtId="0" fontId="4" fillId="3" borderId="51" xfId="0" applyFont="1" applyFill="1" applyBorder="1" applyAlignment="1" applyProtection="1">
      <alignment horizontal="center" vertical="center" wrapText="1"/>
    </xf>
    <xf numFmtId="0" fontId="68" fillId="2" borderId="8" xfId="0"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0" fontId="75" fillId="8" borderId="27" xfId="0" applyFont="1" applyFill="1" applyBorder="1" applyAlignment="1" applyProtection="1">
      <alignment horizontal="center" vertical="center" wrapText="1"/>
      <protection locked="0"/>
    </xf>
    <xf numFmtId="0" fontId="75" fillId="8" borderId="28" xfId="0" applyFont="1" applyFill="1" applyBorder="1" applyAlignment="1" applyProtection="1">
      <alignment horizontal="center" vertical="center" wrapText="1"/>
      <protection locked="0"/>
    </xf>
    <xf numFmtId="0" fontId="75" fillId="8" borderId="29" xfId="0" applyFont="1" applyFill="1" applyBorder="1" applyAlignment="1" applyProtection="1">
      <alignment horizontal="center" vertical="center" wrapText="1"/>
      <protection locked="0"/>
    </xf>
    <xf numFmtId="0" fontId="75" fillId="8" borderId="53" xfId="0" applyFont="1" applyFill="1" applyBorder="1" applyAlignment="1" applyProtection="1">
      <alignment horizontal="center" vertical="center" wrapText="1"/>
      <protection locked="0"/>
    </xf>
    <xf numFmtId="0" fontId="75" fillId="8" borderId="41" xfId="0" applyFont="1" applyFill="1" applyBorder="1" applyAlignment="1" applyProtection="1">
      <alignment horizontal="center" vertical="center" wrapText="1"/>
      <protection locked="0"/>
    </xf>
    <xf numFmtId="0" fontId="75" fillId="8" borderId="42" xfId="0" applyFont="1" applyFill="1" applyBorder="1" applyAlignment="1" applyProtection="1">
      <alignment horizontal="center" vertical="center" wrapText="1"/>
      <protection locked="0"/>
    </xf>
    <xf numFmtId="0" fontId="69" fillId="0" borderId="33" xfId="0" applyFont="1" applyBorder="1" applyAlignment="1" applyProtection="1">
      <alignment horizontal="center" vertical="center"/>
    </xf>
    <xf numFmtId="0" fontId="69" fillId="0" borderId="9" xfId="0" applyFont="1" applyBorder="1" applyAlignment="1" applyProtection="1">
      <alignment horizontal="center" vertical="center"/>
    </xf>
    <xf numFmtId="0" fontId="69" fillId="0" borderId="10" xfId="0" applyFont="1" applyBorder="1" applyAlignment="1" applyProtection="1">
      <alignment horizontal="center" vertical="center"/>
    </xf>
    <xf numFmtId="0" fontId="66" fillId="0" borderId="6" xfId="9" applyFont="1" applyFill="1" applyBorder="1" applyAlignment="1" applyProtection="1">
      <alignment horizontal="center" vertical="center"/>
    </xf>
    <xf numFmtId="0" fontId="4" fillId="2" borderId="61" xfId="0" applyFont="1" applyFill="1" applyBorder="1" applyAlignment="1" applyProtection="1">
      <alignment horizontal="center" vertical="center" wrapText="1"/>
    </xf>
    <xf numFmtId="0" fontId="4" fillId="2" borderId="69" xfId="0" applyFont="1" applyFill="1" applyBorder="1" applyAlignment="1" applyProtection="1">
      <alignment horizontal="center" vertical="center" wrapText="1"/>
    </xf>
    <xf numFmtId="0" fontId="0" fillId="0" borderId="8" xfId="0" applyBorder="1" applyAlignment="1" applyProtection="1">
      <alignment horizontal="center"/>
    </xf>
    <xf numFmtId="0" fontId="0" fillId="0" borderId="39" xfId="0" applyBorder="1" applyAlignment="1" applyProtection="1">
      <alignment horizontal="center"/>
    </xf>
    <xf numFmtId="0" fontId="0" fillId="0" borderId="48" xfId="0" applyBorder="1" applyAlignment="1" applyProtection="1">
      <alignment horizontal="center"/>
    </xf>
    <xf numFmtId="0" fontId="0" fillId="0" borderId="2" xfId="0" applyBorder="1" applyAlignment="1" applyProtection="1">
      <alignment horizontal="center"/>
    </xf>
    <xf numFmtId="0" fontId="4" fillId="2" borderId="38"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4" fillId="0" borderId="57" xfId="0" applyFont="1" applyBorder="1" applyAlignment="1" applyProtection="1">
      <alignment horizontal="center" vertical="center"/>
      <protection hidden="1"/>
    </xf>
    <xf numFmtId="0" fontId="44" fillId="0" borderId="58" xfId="0" applyFont="1" applyBorder="1" applyAlignment="1" applyProtection="1">
      <alignment horizontal="center" vertical="center"/>
      <protection hidden="1"/>
    </xf>
    <xf numFmtId="0" fontId="4" fillId="2" borderId="36" xfId="0" applyFont="1" applyFill="1" applyBorder="1" applyAlignment="1" applyProtection="1">
      <alignment horizontal="center" vertical="center" wrapText="1"/>
    </xf>
    <xf numFmtId="0" fontId="54" fillId="8" borderId="1" xfId="0" applyFont="1" applyFill="1" applyBorder="1" applyAlignment="1" applyProtection="1">
      <alignment horizontal="center"/>
      <protection locked="0"/>
    </xf>
    <xf numFmtId="0" fontId="65" fillId="3" borderId="5" xfId="0"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xf>
    <xf numFmtId="0" fontId="65" fillId="3" borderId="6" xfId="0" applyFont="1" applyFill="1" applyBorder="1" applyAlignment="1" applyProtection="1">
      <alignment horizontal="left" vertical="center" wrapText="1"/>
    </xf>
    <xf numFmtId="0" fontId="65" fillId="3" borderId="2" xfId="0" applyFont="1" applyFill="1" applyBorder="1" applyAlignment="1" applyProtection="1">
      <alignment horizontal="left" vertical="center" wrapText="1"/>
    </xf>
    <xf numFmtId="0" fontId="65" fillId="3" borderId="27" xfId="0" applyFont="1" applyFill="1" applyBorder="1" applyAlignment="1" applyProtection="1">
      <alignment horizontal="left"/>
    </xf>
    <xf numFmtId="0" fontId="31" fillId="2" borderId="38" xfId="9" applyFill="1" applyBorder="1" applyAlignment="1" applyProtection="1">
      <alignment horizontal="center" vertical="center" wrapText="1"/>
    </xf>
    <xf numFmtId="0" fontId="31" fillId="2" borderId="55" xfId="9" applyFill="1" applyBorder="1" applyAlignment="1" applyProtection="1">
      <alignment horizontal="center" vertical="center" wrapText="1"/>
    </xf>
    <xf numFmtId="0" fontId="54" fillId="0" borderId="28" xfId="0" applyFont="1" applyBorder="1" applyAlignment="1" applyProtection="1">
      <alignment horizontal="center"/>
      <protection hidden="1"/>
    </xf>
    <xf numFmtId="0" fontId="54" fillId="0" borderId="29" xfId="0" applyFont="1" applyBorder="1" applyAlignment="1" applyProtection="1">
      <alignment horizontal="center"/>
      <protection hidden="1"/>
    </xf>
    <xf numFmtId="0" fontId="4" fillId="2" borderId="1"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4" fillId="2" borderId="70" xfId="0" applyFont="1" applyFill="1" applyBorder="1" applyAlignment="1" applyProtection="1">
      <alignment horizontal="center" vertical="center" wrapText="1"/>
    </xf>
    <xf numFmtId="0" fontId="4" fillId="2" borderId="59" xfId="0" applyFont="1" applyFill="1" applyBorder="1" applyAlignment="1" applyProtection="1">
      <alignment horizontal="center" vertical="center" wrapText="1"/>
    </xf>
    <xf numFmtId="0" fontId="54" fillId="8" borderId="27" xfId="0" applyFont="1" applyFill="1" applyBorder="1" applyAlignment="1" applyProtection="1">
      <alignment horizontal="center"/>
      <protection locked="0"/>
    </xf>
    <xf numFmtId="0" fontId="54" fillId="8" borderId="28" xfId="0" applyFont="1" applyFill="1" applyBorder="1" applyAlignment="1" applyProtection="1">
      <alignment horizontal="center"/>
      <protection locked="0"/>
    </xf>
    <xf numFmtId="0" fontId="54" fillId="8" borderId="29" xfId="0" applyFont="1" applyFill="1" applyBorder="1" applyAlignment="1" applyProtection="1">
      <alignment horizontal="center"/>
      <protection locked="0"/>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0" fillId="0" borderId="61" xfId="0" applyBorder="1" applyAlignment="1" applyProtection="1">
      <alignment horizontal="center"/>
    </xf>
    <xf numFmtId="0" fontId="0" fillId="0" borderId="47" xfId="0" applyBorder="1" applyAlignment="1" applyProtection="1">
      <alignment horizontal="center"/>
    </xf>
    <xf numFmtId="0" fontId="19" fillId="0" borderId="57" xfId="0" applyFont="1" applyBorder="1" applyAlignment="1" applyProtection="1">
      <alignment horizontal="center" vertical="center"/>
      <protection hidden="1"/>
    </xf>
    <xf numFmtId="0" fontId="19" fillId="0" borderId="58" xfId="0" applyFont="1" applyBorder="1" applyAlignment="1" applyProtection="1">
      <alignment horizontal="center" vertical="center"/>
      <protection hidden="1"/>
    </xf>
    <xf numFmtId="0" fontId="65" fillId="3" borderId="1" xfId="0" applyFont="1" applyFill="1" applyBorder="1" applyAlignment="1" applyProtection="1">
      <alignment horizontal="left" vertical="center" wrapText="1"/>
    </xf>
    <xf numFmtId="0" fontId="54" fillId="8" borderId="1" xfId="0" applyFont="1" applyFill="1" applyBorder="1" applyAlignment="1" applyProtection="1">
      <alignment horizontal="center" vertical="center"/>
      <protection locked="0"/>
    </xf>
    <xf numFmtId="0" fontId="4" fillId="2" borderId="62"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54" fillId="8" borderId="27" xfId="0" applyFont="1" applyFill="1" applyBorder="1" applyAlignment="1" applyProtection="1">
      <alignment horizontal="center" vertical="center" wrapText="1"/>
      <protection locked="0"/>
    </xf>
    <xf numFmtId="0" fontId="54" fillId="8" borderId="28" xfId="0" applyFont="1" applyFill="1" applyBorder="1" applyAlignment="1" applyProtection="1">
      <alignment horizontal="center" vertical="center" wrapText="1"/>
      <protection locked="0"/>
    </xf>
    <xf numFmtId="0" fontId="4" fillId="2" borderId="58" xfId="0" applyFont="1" applyFill="1" applyBorder="1" applyAlignment="1" applyProtection="1">
      <alignment horizontal="center" vertical="center" wrapText="1"/>
    </xf>
    <xf numFmtId="0" fontId="54" fillId="8" borderId="53" xfId="0" applyFont="1" applyFill="1" applyBorder="1" applyAlignment="1" applyProtection="1">
      <alignment horizontal="center" vertical="center" wrapText="1"/>
      <protection locked="0"/>
    </xf>
    <xf numFmtId="0" fontId="54" fillId="8" borderId="42" xfId="0" applyFont="1" applyFill="1" applyBorder="1" applyAlignment="1" applyProtection="1">
      <alignment horizontal="center" vertical="center" wrapText="1"/>
      <protection locked="0"/>
    </xf>
    <xf numFmtId="170" fontId="54" fillId="8" borderId="27" xfId="0" applyNumberFormat="1" applyFont="1" applyFill="1" applyBorder="1" applyAlignment="1" applyProtection="1">
      <alignment horizontal="center" vertical="center" wrapText="1"/>
      <protection locked="0"/>
    </xf>
    <xf numFmtId="170" fontId="54" fillId="8" borderId="29" xfId="0" applyNumberFormat="1" applyFont="1" applyFill="1" applyBorder="1" applyAlignment="1" applyProtection="1">
      <alignment horizontal="center" vertical="center" wrapText="1"/>
      <protection locked="0"/>
    </xf>
    <xf numFmtId="0" fontId="54" fillId="0" borderId="27" xfId="0" applyFont="1" applyFill="1" applyBorder="1" applyAlignment="1" applyProtection="1">
      <alignment horizontal="center" vertical="center" wrapText="1"/>
      <protection hidden="1"/>
    </xf>
    <xf numFmtId="0" fontId="54" fillId="0" borderId="29" xfId="0" applyFont="1" applyFill="1" applyBorder="1" applyAlignment="1" applyProtection="1">
      <alignment horizontal="center" vertical="center" wrapText="1"/>
      <protection hidden="1"/>
    </xf>
    <xf numFmtId="0" fontId="54" fillId="0" borderId="53" xfId="0" applyFont="1" applyFill="1" applyBorder="1" applyAlignment="1" applyProtection="1">
      <alignment horizontal="center" vertical="center" wrapText="1"/>
      <protection hidden="1"/>
    </xf>
    <xf numFmtId="0" fontId="54" fillId="0" borderId="42" xfId="0" applyFont="1" applyFill="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9" fillId="0" borderId="45" xfId="0" applyFont="1" applyBorder="1" applyAlignment="1" applyProtection="1">
      <alignment horizontal="center" vertical="center"/>
      <protection hidden="1"/>
    </xf>
    <xf numFmtId="0" fontId="54" fillId="8" borderId="45"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0" fillId="8" borderId="1" xfId="0" applyFill="1" applyBorder="1" applyAlignment="1" applyProtection="1">
      <alignment horizontal="center" vertical="center"/>
      <protection locked="0"/>
    </xf>
    <xf numFmtId="0" fontId="54" fillId="8" borderId="27" xfId="0" applyFont="1" applyFill="1" applyBorder="1" applyAlignment="1" applyProtection="1">
      <alignment horizontal="center" vertical="center"/>
      <protection locked="0"/>
    </xf>
    <xf numFmtId="0" fontId="54" fillId="8" borderId="28" xfId="0" applyFont="1" applyFill="1" applyBorder="1" applyAlignment="1" applyProtection="1">
      <alignment horizontal="center" vertical="center"/>
      <protection locked="0"/>
    </xf>
    <xf numFmtId="0" fontId="54" fillId="8" borderId="29" xfId="0" applyFont="1" applyFill="1" applyBorder="1" applyAlignment="1" applyProtection="1">
      <alignment horizontal="center" vertical="center"/>
      <protection locked="0"/>
    </xf>
    <xf numFmtId="0" fontId="54" fillId="0" borderId="9" xfId="0" applyFont="1" applyFill="1" applyBorder="1" applyAlignment="1" applyProtection="1">
      <alignment horizontal="right"/>
    </xf>
    <xf numFmtId="170" fontId="54" fillId="8" borderId="53" xfId="0" applyNumberFormat="1" applyFont="1" applyFill="1" applyBorder="1" applyAlignment="1" applyProtection="1">
      <alignment horizontal="center" vertical="center" wrapText="1"/>
      <protection locked="0"/>
    </xf>
    <xf numFmtId="170" fontId="54" fillId="8" borderId="42" xfId="0" applyNumberFormat="1" applyFont="1" applyFill="1" applyBorder="1" applyAlignment="1" applyProtection="1">
      <alignment horizontal="center" vertical="center" wrapText="1"/>
      <protection locked="0"/>
    </xf>
  </cellXfs>
  <cellStyles count="11">
    <cellStyle name="Comma" xfId="5" builtinId="3"/>
    <cellStyle name="Comma 2" xfId="3"/>
    <cellStyle name="Comma 2 2" xfId="7"/>
    <cellStyle name="Hyperlink" xfId="9" builtinId="8"/>
    <cellStyle name="Normal" xfId="0" builtinId="0"/>
    <cellStyle name="Normal 2" xfId="1"/>
    <cellStyle name="Normal 3" xfId="10"/>
    <cellStyle name="Normal 4" xfId="2"/>
    <cellStyle name="Normal 4 2" xfId="6"/>
    <cellStyle name="Percent 2" xfId="4"/>
    <cellStyle name="Percent 2 2" xfId="8"/>
  </cellStyles>
  <dxfs count="46">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auto="1"/>
      </font>
      <fill>
        <patternFill>
          <bgColor theme="0" tint="-0.24994659260841701"/>
        </patternFill>
      </fill>
    </dxf>
    <dxf>
      <font>
        <color rgb="FF9C0006"/>
      </font>
      <fill>
        <patternFill>
          <bgColor rgb="FFFFC7CE"/>
        </patternFill>
      </fill>
    </dxf>
    <dxf>
      <font>
        <color rgb="FF00B050"/>
      </font>
    </dxf>
    <dxf>
      <font>
        <color rgb="FF006100"/>
      </font>
      <fill>
        <patternFill>
          <bgColor rgb="FFC6EF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8F8F8"/>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31750</xdr:colOff>
      <xdr:row>0</xdr:row>
      <xdr:rowOff>19051</xdr:rowOff>
    </xdr:from>
    <xdr:to>
      <xdr:col>5</xdr:col>
      <xdr:colOff>106363</xdr:colOff>
      <xdr:row>1</xdr:row>
      <xdr:rowOff>120651</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73050" y="19051"/>
          <a:ext cx="792163" cy="330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31750</xdr:rowOff>
    </xdr:from>
    <xdr:to>
      <xdr:col>2</xdr:col>
      <xdr:colOff>804861</xdr:colOff>
      <xdr:row>1</xdr:row>
      <xdr:rowOff>114299</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96850" y="31750"/>
          <a:ext cx="893761" cy="36194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0</xdr:row>
      <xdr:rowOff>31750</xdr:rowOff>
    </xdr:from>
    <xdr:to>
      <xdr:col>2</xdr:col>
      <xdr:colOff>519111</xdr:colOff>
      <xdr:row>1</xdr:row>
      <xdr:rowOff>114299</xdr:rowOff>
    </xdr:to>
    <xdr:pic>
      <xdr:nvPicPr>
        <xdr:cNvPr id="5"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203200" y="31750"/>
          <a:ext cx="893761" cy="36194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0</xdr:row>
      <xdr:rowOff>31751</xdr:rowOff>
    </xdr:from>
    <xdr:to>
      <xdr:col>1</xdr:col>
      <xdr:colOff>912811</xdr:colOff>
      <xdr:row>1</xdr:row>
      <xdr:rowOff>114300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3200" y="31751"/>
          <a:ext cx="893761" cy="36194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0</xdr:row>
      <xdr:rowOff>31750</xdr:rowOff>
    </xdr:from>
    <xdr:to>
      <xdr:col>1</xdr:col>
      <xdr:colOff>912811</xdr:colOff>
      <xdr:row>1</xdr:row>
      <xdr:rowOff>114299</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3200" y="31750"/>
          <a:ext cx="893761" cy="3619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GM2/Desktop/NECB%20Supporting%20Docs/Files%20ready%20to%20upload/Sent/Energy-checklist-for-NECB-2015-(Abridg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Information"/>
      <sheetName val="Prescriptive Compliance Form"/>
      <sheetName val="Validation Reference"/>
      <sheetName val="Code Tables"/>
      <sheetName val="Part 3 -  Details"/>
      <sheetName val="Part 4 - Details"/>
      <sheetName val="Part 5 - Details"/>
      <sheetName val="Part 6 - Details"/>
    </sheetNames>
    <sheetDataSet>
      <sheetData sheetId="0">
        <row r="28">
          <cell r="C28">
            <v>2950</v>
          </cell>
        </row>
      </sheetData>
      <sheetData sheetId="1"/>
      <sheetData sheetId="2"/>
      <sheetData sheetId="3"/>
      <sheetData sheetId="4"/>
      <sheetData sheetId="5">
        <row r="2">
          <cell r="G2" t="b">
            <v>1</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vancouver.ca/files/cov/alterations-language-supporting-necb2015-effective-jul-1-2020.pdf" TargetMode="External"/><Relationship Id="rId13" Type="http://schemas.openxmlformats.org/officeDocument/2006/relationships/printerSettings" Target="../printerSettings/printerSettings2.bin"/><Relationship Id="rId3" Type="http://schemas.openxmlformats.org/officeDocument/2006/relationships/hyperlink" Target="https://vancouver.ca/files/cov/alterations-language-supporting-necb2015-effective-jul-1-2020.pdf" TargetMode="External"/><Relationship Id="rId7" Type="http://schemas.openxmlformats.org/officeDocument/2006/relationships/hyperlink" Target="https://vancouver.ca/files/cov/alterations-language-supporting-necb2015-effective-jul-1-2020.pdf" TargetMode="External"/><Relationship Id="rId12" Type="http://schemas.openxmlformats.org/officeDocument/2006/relationships/hyperlink" Target="https://vancouver.ca/files/cov/alterations-language-supporting-necb2015-effective-jul-1-2020.pdf" TargetMode="External"/><Relationship Id="rId2" Type="http://schemas.openxmlformats.org/officeDocument/2006/relationships/hyperlink" Target="http://vancouver.ca/files/cov/building-envelope-energy-performance-comparison-calculator-2014-aug.xlsx" TargetMode="External"/><Relationship Id="rId16" Type="http://schemas.openxmlformats.org/officeDocument/2006/relationships/comments" Target="../comments1.xml"/><Relationship Id="rId1" Type="http://schemas.openxmlformats.org/officeDocument/2006/relationships/hyperlink" Target="https://vancouver.ca/files/cov/alterations-language-supporting-necb2015-effective-jul-1-2020.pdf" TargetMode="External"/><Relationship Id="rId6" Type="http://schemas.openxmlformats.org/officeDocument/2006/relationships/hyperlink" Target="https://vancouver.ca/files/cov/alterations-language-supporting-necb2015-effective-jul-1-2020.pdf" TargetMode="External"/><Relationship Id="rId11" Type="http://schemas.openxmlformats.org/officeDocument/2006/relationships/hyperlink" Target="https://vancouver.ca/files/cov/alterations-language-supporting-necb2015-effective-jul-1-2020.pdf" TargetMode="External"/><Relationship Id="rId5" Type="http://schemas.openxmlformats.org/officeDocument/2006/relationships/hyperlink" Target="https://vancouver.ca/files/cov/alterations-language-supporting-necb2015-effective-jul-1-2020.pdf" TargetMode="External"/><Relationship Id="rId15" Type="http://schemas.openxmlformats.org/officeDocument/2006/relationships/vmlDrawing" Target="../drawings/vmlDrawing1.vml"/><Relationship Id="rId10" Type="http://schemas.openxmlformats.org/officeDocument/2006/relationships/hyperlink" Target="https://vancouver.ca/files/cov/alterations-language-supporting-necb2015-effective-jul-1-2020.pdf" TargetMode="External"/><Relationship Id="rId4" Type="http://schemas.openxmlformats.org/officeDocument/2006/relationships/hyperlink" Target="https://vancouver.ca/files/cov/alterations-language-supporting-necb2015-effective-jul-1-2020.pdf" TargetMode="External"/><Relationship Id="rId9" Type="http://schemas.openxmlformats.org/officeDocument/2006/relationships/hyperlink" Target="https://vancouver.ca/files/cov/alterations-language-supporting-necb2015-effective-jul-1-2020.pdf" TargetMode="External"/><Relationship Id="rId1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vancouver.ca/files/cov/alterations-language-supporting-necb2015-effective-jul-1-2020.pdf" TargetMode="External"/><Relationship Id="rId1" Type="http://schemas.openxmlformats.org/officeDocument/2006/relationships/hyperlink" Target="https://vancouver.ca/files/cov/alterations-language-supporting-necb2015-effective-jul-1-2020.p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vancouver.ca/files/cov/alterations-language-supporting-necb2015-effective-jul-1-2020.pdf" TargetMode="External"/><Relationship Id="rId1" Type="http://schemas.openxmlformats.org/officeDocument/2006/relationships/hyperlink" Target="https://vancouver.ca/files/cov/alterations-language-supporting-necb2015-effective-jul-1-2020.pdf"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vancouver.ca/files/cov/alterations-language-supporting-necb2015-effective-jul-1-2020.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vancouver.ca/files/cov/alterations-language-supporting-necb2015-effective-jul-1-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4"/>
  <sheetViews>
    <sheetView zoomScale="50" zoomScaleNormal="50" workbookViewId="0">
      <selection activeCell="R18" sqref="R18"/>
    </sheetView>
  </sheetViews>
  <sheetFormatPr defaultColWidth="9.140625" defaultRowHeight="15"/>
  <cols>
    <col min="1" max="1" width="14.28515625" style="2" bestFit="1" customWidth="1"/>
    <col min="2" max="2" width="9.140625" style="2"/>
    <col min="3" max="3" width="30.5703125" style="2" customWidth="1"/>
    <col min="4" max="16384" width="9.140625" style="2"/>
  </cols>
  <sheetData>
    <row r="1" spans="1:9">
      <c r="C1" s="2" t="s">
        <v>448</v>
      </c>
      <c r="F1" s="2" t="s">
        <v>449</v>
      </c>
      <c r="G1" s="2" t="s">
        <v>450</v>
      </c>
    </row>
    <row r="2" spans="1:9">
      <c r="A2" s="2" t="s">
        <v>451</v>
      </c>
      <c r="C2" s="2" t="s">
        <v>452</v>
      </c>
      <c r="D2" s="2">
        <v>2</v>
      </c>
      <c r="I2" s="2" t="s">
        <v>453</v>
      </c>
    </row>
    <row r="3" spans="1:9">
      <c r="A3" s="2" t="s">
        <v>454</v>
      </c>
      <c r="C3" s="2" t="s">
        <v>455</v>
      </c>
      <c r="D3" s="2">
        <v>3</v>
      </c>
      <c r="I3" s="2" t="s">
        <v>456</v>
      </c>
    </row>
    <row r="4" spans="1:9">
      <c r="A4" s="2" t="s">
        <v>457</v>
      </c>
      <c r="C4" s="2" t="s">
        <v>458</v>
      </c>
      <c r="D4" s="2">
        <v>4</v>
      </c>
      <c r="I4" s="2" t="s">
        <v>459</v>
      </c>
    </row>
    <row r="5" spans="1:9">
      <c r="C5" s="2" t="s">
        <v>460</v>
      </c>
      <c r="D5" s="2">
        <v>5</v>
      </c>
    </row>
    <row r="6" spans="1:9">
      <c r="C6" s="2" t="s">
        <v>461</v>
      </c>
      <c r="D6" s="2">
        <v>6</v>
      </c>
    </row>
    <row r="7" spans="1:9">
      <c r="C7" s="2" t="s">
        <v>462</v>
      </c>
      <c r="D7" s="2">
        <v>7</v>
      </c>
      <c r="I7" s="2" t="s">
        <v>463</v>
      </c>
    </row>
    <row r="8" spans="1:9">
      <c r="I8" s="2" t="s">
        <v>464</v>
      </c>
    </row>
    <row r="10" spans="1:9">
      <c r="A10" s="2" t="s">
        <v>465</v>
      </c>
    </row>
    <row r="11" spans="1:9" ht="16.5" customHeight="1">
      <c r="A11" s="2" t="s">
        <v>466</v>
      </c>
      <c r="B11" s="2" t="s">
        <v>467</v>
      </c>
    </row>
    <row r="12" spans="1:9" ht="15" customHeight="1">
      <c r="A12" s="2" t="s">
        <v>468</v>
      </c>
      <c r="B12" s="191" t="s">
        <v>469</v>
      </c>
    </row>
    <row r="13" spans="1:9">
      <c r="A13" s="2" t="s">
        <v>470</v>
      </c>
      <c r="B13" s="2" t="s">
        <v>471</v>
      </c>
    </row>
    <row r="14" spans="1:9" ht="13.5" customHeight="1"/>
    <row r="20" spans="3:3">
      <c r="C20" s="24" t="s">
        <v>96</v>
      </c>
    </row>
    <row r="21" spans="3:3">
      <c r="C21" s="24" t="s">
        <v>102</v>
      </c>
    </row>
    <row r="22" spans="3:3" ht="27">
      <c r="C22" s="28" t="s">
        <v>105</v>
      </c>
    </row>
    <row r="23" spans="3:3">
      <c r="C23" s="28" t="s">
        <v>111</v>
      </c>
    </row>
    <row r="24" spans="3:3">
      <c r="C24" s="28" t="s">
        <v>115</v>
      </c>
    </row>
    <row r="25" spans="3:3">
      <c r="C25" s="28" t="s">
        <v>119</v>
      </c>
    </row>
    <row r="26" spans="3:3">
      <c r="C26" s="28" t="s">
        <v>121</v>
      </c>
    </row>
    <row r="27" spans="3:3" ht="33.75">
      <c r="C27" s="190" t="s">
        <v>124</v>
      </c>
    </row>
    <row r="28" spans="3:3" ht="27">
      <c r="C28" s="28" t="s">
        <v>126</v>
      </c>
    </row>
    <row r="29" spans="3:3">
      <c r="C29" s="28" t="s">
        <v>130</v>
      </c>
    </row>
    <row r="30" spans="3:3">
      <c r="C30" s="28" t="s">
        <v>133</v>
      </c>
    </row>
    <row r="31" spans="3:3">
      <c r="C31" s="28" t="s">
        <v>137</v>
      </c>
    </row>
    <row r="32" spans="3:3">
      <c r="C32" s="24" t="s">
        <v>140</v>
      </c>
    </row>
    <row r="33" spans="3:3">
      <c r="C33" s="28" t="s">
        <v>144</v>
      </c>
    </row>
    <row r="34" spans="3:3">
      <c r="C34" s="28" t="s">
        <v>147</v>
      </c>
    </row>
    <row r="35" spans="3:3">
      <c r="C35" s="24" t="s">
        <v>152</v>
      </c>
    </row>
    <row r="36" spans="3:3">
      <c r="C36" s="24" t="s">
        <v>155</v>
      </c>
    </row>
    <row r="37" spans="3:3">
      <c r="C37" s="24" t="s">
        <v>159</v>
      </c>
    </row>
    <row r="38" spans="3:3">
      <c r="C38" s="24" t="s">
        <v>162</v>
      </c>
    </row>
    <row r="39" spans="3:3">
      <c r="C39" s="24" t="s">
        <v>166</v>
      </c>
    </row>
    <row r="40" spans="3:3">
      <c r="C40" s="24" t="s">
        <v>169</v>
      </c>
    </row>
    <row r="41" spans="3:3">
      <c r="C41" s="24" t="s">
        <v>172</v>
      </c>
    </row>
    <row r="42" spans="3:3">
      <c r="C42" s="24" t="s">
        <v>175</v>
      </c>
    </row>
    <row r="43" spans="3:3" ht="27">
      <c r="C43" s="28" t="s">
        <v>178</v>
      </c>
    </row>
    <row r="44" spans="3:3">
      <c r="C44" s="28" t="s">
        <v>180</v>
      </c>
    </row>
    <row r="45" spans="3:3" ht="27">
      <c r="C45" s="28" t="s">
        <v>182</v>
      </c>
    </row>
    <row r="46" spans="3:3" ht="27">
      <c r="C46" s="28" t="s">
        <v>185</v>
      </c>
    </row>
    <row r="47" spans="3:3">
      <c r="C47" s="24" t="s">
        <v>188</v>
      </c>
    </row>
    <row r="48" spans="3:3">
      <c r="C48" s="24" t="s">
        <v>191</v>
      </c>
    </row>
    <row r="49" spans="3:3">
      <c r="C49" s="28" t="s">
        <v>194</v>
      </c>
    </row>
    <row r="50" spans="3:3">
      <c r="C50" s="28" t="s">
        <v>197</v>
      </c>
    </row>
    <row r="51" spans="3:3" ht="27">
      <c r="C51" s="28" t="s">
        <v>200</v>
      </c>
    </row>
    <row r="52" spans="3:3">
      <c r="C52" s="28" t="s">
        <v>202</v>
      </c>
    </row>
    <row r="53" spans="3:3" ht="27">
      <c r="C53" s="28" t="s">
        <v>204</v>
      </c>
    </row>
    <row r="54" spans="3:3">
      <c r="C54" s="28" t="s">
        <v>207</v>
      </c>
    </row>
    <row r="55" spans="3:3" ht="27">
      <c r="C55" s="24" t="s">
        <v>211</v>
      </c>
    </row>
    <row r="56" spans="3:3">
      <c r="C56" s="28" t="s">
        <v>214</v>
      </c>
    </row>
    <row r="57" spans="3:3">
      <c r="C57" s="37" t="s">
        <v>217</v>
      </c>
    </row>
    <row r="58" spans="3:3">
      <c r="C58" s="40" t="s">
        <v>220</v>
      </c>
    </row>
    <row r="59" spans="3:3">
      <c r="C59" s="40" t="s">
        <v>224</v>
      </c>
    </row>
    <row r="60" spans="3:3">
      <c r="C60" s="40" t="s">
        <v>226</v>
      </c>
    </row>
    <row r="61" spans="3:3" ht="27">
      <c r="C61" s="40" t="s">
        <v>228</v>
      </c>
    </row>
    <row r="62" spans="3:3">
      <c r="C62" s="28" t="s">
        <v>231</v>
      </c>
    </row>
    <row r="63" spans="3:3">
      <c r="C63" s="24" t="s">
        <v>236</v>
      </c>
    </row>
    <row r="64" spans="3:3">
      <c r="C64" s="24" t="s">
        <v>240</v>
      </c>
    </row>
    <row r="65" spans="3:3">
      <c r="C65" s="24" t="s">
        <v>244</v>
      </c>
    </row>
    <row r="66" spans="3:3">
      <c r="C66" s="28" t="s">
        <v>247</v>
      </c>
    </row>
    <row r="67" spans="3:3">
      <c r="C67" s="24" t="s">
        <v>250</v>
      </c>
    </row>
    <row r="68" spans="3:3">
      <c r="C68" s="3" t="s">
        <v>441</v>
      </c>
    </row>
    <row r="69" spans="3:3">
      <c r="C69" s="3" t="s">
        <v>442</v>
      </c>
    </row>
    <row r="70" spans="3:3">
      <c r="C70" s="3" t="s">
        <v>443</v>
      </c>
    </row>
    <row r="71" spans="3:3">
      <c r="C71" s="3" t="s">
        <v>444</v>
      </c>
    </row>
    <row r="72" spans="3:3">
      <c r="C72" s="3" t="s">
        <v>445</v>
      </c>
    </row>
    <row r="73" spans="3:3">
      <c r="C73" s="3" t="s">
        <v>446</v>
      </c>
    </row>
    <row r="74" spans="3:3">
      <c r="C74" s="3" t="s">
        <v>447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214"/>
  <sheetViews>
    <sheetView topLeftCell="N26" zoomScaleNormal="100" workbookViewId="0">
      <selection activeCell="R47" sqref="R47"/>
    </sheetView>
  </sheetViews>
  <sheetFormatPr defaultColWidth="9.140625" defaultRowHeight="15"/>
  <cols>
    <col min="1" max="1" width="9.140625" style="2"/>
    <col min="2" max="2" width="17.5703125" style="10" customWidth="1"/>
    <col min="3" max="3" width="12.42578125" style="2" customWidth="1"/>
    <col min="4" max="8" width="9.140625" style="2"/>
    <col min="9" max="9" width="45" style="2" customWidth="1"/>
    <col min="10" max="10" width="13.28515625" style="2" bestFit="1" customWidth="1"/>
    <col min="11" max="12" width="9.140625" style="2"/>
    <col min="13" max="13" width="18.85546875" style="2" customWidth="1"/>
    <col min="14" max="14" width="13.85546875" style="2" customWidth="1"/>
    <col min="15" max="15" width="9.140625" style="2"/>
    <col min="16" max="16" width="21.7109375" style="2" customWidth="1"/>
    <col min="17" max="17" width="43.5703125" style="2" bestFit="1" customWidth="1"/>
    <col min="18" max="18" width="49.85546875" style="2" bestFit="1" customWidth="1"/>
    <col min="19" max="25" width="9.140625" style="2"/>
    <col min="26" max="26" width="12" style="2" bestFit="1" customWidth="1"/>
    <col min="27" max="16384" width="9.140625" style="2"/>
  </cols>
  <sheetData>
    <row r="1" spans="2:32" ht="15.75" thickBot="1">
      <c r="B1" s="4" t="s">
        <v>13</v>
      </c>
    </row>
    <row r="2" spans="2:32">
      <c r="B2" s="5" t="s">
        <v>14</v>
      </c>
      <c r="C2" s="6"/>
      <c r="D2" s="6"/>
      <c r="E2" s="6"/>
      <c r="F2" s="6"/>
      <c r="G2" s="6"/>
      <c r="H2" s="6"/>
      <c r="I2" s="6"/>
      <c r="J2" s="6"/>
      <c r="K2" s="6"/>
      <c r="L2" s="6"/>
      <c r="M2" s="6"/>
      <c r="N2" s="6"/>
      <c r="O2" s="6"/>
      <c r="P2" s="6"/>
      <c r="Q2" s="6"/>
      <c r="R2" s="6" t="s">
        <v>15</v>
      </c>
      <c r="S2" s="6"/>
      <c r="T2" s="6"/>
      <c r="U2" s="6"/>
      <c r="V2" s="6"/>
      <c r="W2" s="6"/>
      <c r="X2" s="6"/>
      <c r="Y2" s="6"/>
      <c r="Z2" s="6" t="s">
        <v>16</v>
      </c>
      <c r="AA2" s="6"/>
      <c r="AB2" s="6"/>
      <c r="AC2" s="6"/>
      <c r="AD2" s="6"/>
      <c r="AE2" s="6"/>
      <c r="AF2" s="7"/>
    </row>
    <row r="3" spans="2:32" s="10" customFormat="1" ht="60">
      <c r="B3" s="8" t="s">
        <v>17</v>
      </c>
      <c r="C3" s="9" t="s">
        <v>18</v>
      </c>
      <c r="D3" s="9" t="s">
        <v>19</v>
      </c>
      <c r="E3" s="9" t="s">
        <v>20</v>
      </c>
      <c r="F3" s="9" t="s">
        <v>21</v>
      </c>
      <c r="G3" s="9" t="s">
        <v>22</v>
      </c>
      <c r="H3" s="9" t="s">
        <v>23</v>
      </c>
      <c r="I3" s="9"/>
      <c r="J3" s="9" t="s">
        <v>24</v>
      </c>
      <c r="K3" s="9" t="str">
        <f>C3</f>
        <v>Zone 4: &lt;3000</v>
      </c>
      <c r="L3" s="9" t="str">
        <f t="shared" ref="L3:P3" si="0">D3</f>
        <v>Zone 5: 3000 to 3999</v>
      </c>
      <c r="M3" s="9" t="str">
        <f t="shared" si="0"/>
        <v>Zone 6: 4000 to 4999</v>
      </c>
      <c r="N3" s="9" t="str">
        <f t="shared" si="0"/>
        <v>Zone 7A: 5000 to 5999</v>
      </c>
      <c r="O3" s="9" t="str">
        <f t="shared" si="0"/>
        <v>Zone 7B: 6000 to 6999</v>
      </c>
      <c r="P3" s="9" t="str">
        <f t="shared" si="0"/>
        <v>Zone 8: ≥ 7000</v>
      </c>
      <c r="Q3" s="9"/>
      <c r="R3" s="9" t="s">
        <v>24</v>
      </c>
      <c r="S3" s="9" t="str">
        <f>C3</f>
        <v>Zone 4: &lt;3000</v>
      </c>
      <c r="T3" s="9" t="str">
        <f t="shared" ref="T3:X3" si="1">D3</f>
        <v>Zone 5: 3000 to 3999</v>
      </c>
      <c r="U3" s="9" t="str">
        <f t="shared" si="1"/>
        <v>Zone 6: 4000 to 4999</v>
      </c>
      <c r="V3" s="9" t="str">
        <f t="shared" si="1"/>
        <v>Zone 7A: 5000 to 5999</v>
      </c>
      <c r="W3" s="9" t="str">
        <f t="shared" si="1"/>
        <v>Zone 7B: 6000 to 6999</v>
      </c>
      <c r="X3" s="9" t="str">
        <f t="shared" si="1"/>
        <v>Zone 8: ≥ 7000</v>
      </c>
      <c r="Y3" s="9"/>
      <c r="Z3" s="9" t="s">
        <v>25</v>
      </c>
      <c r="AA3" s="9" t="str">
        <f>C3</f>
        <v>Zone 4: &lt;3000</v>
      </c>
      <c r="AB3" s="9" t="str">
        <f t="shared" ref="AB3:AF3" si="2">D3</f>
        <v>Zone 5: 3000 to 3999</v>
      </c>
      <c r="AC3" s="9" t="str">
        <f t="shared" si="2"/>
        <v>Zone 6: 4000 to 4999</v>
      </c>
      <c r="AD3" s="9" t="str">
        <f t="shared" si="2"/>
        <v>Zone 7A: 5000 to 5999</v>
      </c>
      <c r="AE3" s="9" t="str">
        <f t="shared" si="2"/>
        <v>Zone 7B: 6000 to 6999</v>
      </c>
      <c r="AF3" s="9" t="str">
        <f t="shared" si="2"/>
        <v>Zone 8: ≥ 7000</v>
      </c>
    </row>
    <row r="4" spans="2:32">
      <c r="B4" s="8" t="s">
        <v>1</v>
      </c>
      <c r="C4" s="11">
        <v>0.315</v>
      </c>
      <c r="D4" s="11">
        <v>0.27800000000000002</v>
      </c>
      <c r="E4" s="11">
        <v>0.247</v>
      </c>
      <c r="F4" s="11">
        <v>0.21</v>
      </c>
      <c r="G4" s="11">
        <v>0.21</v>
      </c>
      <c r="H4" s="11">
        <v>0.183</v>
      </c>
      <c r="I4" s="11"/>
      <c r="J4" s="9" t="s">
        <v>4</v>
      </c>
      <c r="K4" s="11">
        <v>2.4</v>
      </c>
      <c r="L4" s="11">
        <v>2.2000000000000002</v>
      </c>
      <c r="M4" s="11">
        <v>2.2000000000000002</v>
      </c>
      <c r="N4" s="11">
        <v>2.2000000000000002</v>
      </c>
      <c r="O4" s="11">
        <v>2.2000000000000002</v>
      </c>
      <c r="P4" s="11">
        <v>1.6</v>
      </c>
      <c r="Q4" s="11"/>
      <c r="R4" s="9" t="s">
        <v>26</v>
      </c>
      <c r="S4" s="11">
        <v>2.4</v>
      </c>
      <c r="T4" s="11">
        <v>2.2000000000000002</v>
      </c>
      <c r="U4" s="11">
        <v>2.2000000000000002</v>
      </c>
      <c r="V4" s="11">
        <v>2.2000000000000002</v>
      </c>
      <c r="W4" s="11">
        <v>2.2000000000000002</v>
      </c>
      <c r="X4" s="11">
        <v>1.6</v>
      </c>
      <c r="Y4" s="11"/>
      <c r="Z4" s="9" t="s">
        <v>27</v>
      </c>
      <c r="AA4" s="11">
        <v>0.56799999999999995</v>
      </c>
      <c r="AB4" s="11">
        <v>0.379</v>
      </c>
      <c r="AC4" s="11">
        <v>0.28399999999999997</v>
      </c>
      <c r="AD4" s="11">
        <v>0.28399999999999997</v>
      </c>
      <c r="AE4" s="11">
        <v>0.28399999999999997</v>
      </c>
      <c r="AF4" s="12">
        <v>0.21</v>
      </c>
    </row>
    <row r="5" spans="2:32">
      <c r="B5" s="8" t="s">
        <v>2</v>
      </c>
      <c r="C5" s="11">
        <v>0.22700000000000001</v>
      </c>
      <c r="D5" s="11">
        <v>0.183</v>
      </c>
      <c r="E5" s="11">
        <v>0.183</v>
      </c>
      <c r="F5" s="11">
        <v>0.16200000000000001</v>
      </c>
      <c r="G5" s="11">
        <v>0.16200000000000001</v>
      </c>
      <c r="H5" s="11">
        <v>0.14199999999999999</v>
      </c>
      <c r="I5" s="11"/>
      <c r="J5" s="11"/>
      <c r="K5" s="11"/>
      <c r="L5" s="11"/>
      <c r="M5" s="11"/>
      <c r="N5" s="11"/>
      <c r="O5" s="11"/>
      <c r="P5" s="11"/>
      <c r="Q5" s="11"/>
      <c r="R5" s="11"/>
      <c r="S5" s="11"/>
      <c r="T5" s="11"/>
      <c r="U5" s="11"/>
      <c r="V5" s="11"/>
      <c r="W5" s="11"/>
      <c r="X5" s="11"/>
      <c r="Y5" s="11"/>
      <c r="Z5" s="9" t="s">
        <v>28</v>
      </c>
      <c r="AA5" s="11">
        <v>0.56799999999999995</v>
      </c>
      <c r="AB5" s="11">
        <v>0.379</v>
      </c>
      <c r="AC5" s="11">
        <v>0.28399999999999997</v>
      </c>
      <c r="AD5" s="11">
        <v>0.28399999999999997</v>
      </c>
      <c r="AE5" s="11">
        <v>0.28399999999999997</v>
      </c>
      <c r="AF5" s="12">
        <v>0.21</v>
      </c>
    </row>
    <row r="6" spans="2:32">
      <c r="B6" s="8" t="s">
        <v>3</v>
      </c>
      <c r="C6" s="11">
        <v>0.22700000000000001</v>
      </c>
      <c r="D6" s="11">
        <v>0.183</v>
      </c>
      <c r="E6" s="11">
        <v>0.183</v>
      </c>
      <c r="F6" s="11">
        <v>0.16200000000000001</v>
      </c>
      <c r="G6" s="11">
        <v>0.16200000000000001</v>
      </c>
      <c r="H6" s="11">
        <v>0.14199999999999999</v>
      </c>
      <c r="I6" s="11"/>
      <c r="J6" s="11"/>
      <c r="K6" s="11"/>
      <c r="L6" s="11"/>
      <c r="M6" s="11"/>
      <c r="N6" s="11"/>
      <c r="O6" s="11"/>
      <c r="P6" s="11"/>
      <c r="Q6" s="11"/>
      <c r="R6" s="11"/>
      <c r="S6" s="11"/>
      <c r="T6" s="11"/>
      <c r="U6" s="11"/>
      <c r="V6" s="11"/>
      <c r="W6" s="11"/>
      <c r="X6" s="11"/>
      <c r="Y6" s="11"/>
      <c r="Z6" s="9" t="s">
        <v>29</v>
      </c>
      <c r="AA6" s="11">
        <v>0.75700000000000001</v>
      </c>
      <c r="AB6" s="11">
        <v>0.75700000000000001</v>
      </c>
      <c r="AC6" s="11">
        <v>0.75700000000000001</v>
      </c>
      <c r="AD6" s="11">
        <v>0.75700000000000001</v>
      </c>
      <c r="AE6" s="11">
        <v>0.75700000000000001</v>
      </c>
      <c r="AF6" s="12">
        <v>0.379</v>
      </c>
    </row>
    <row r="7" spans="2:32">
      <c r="B7" s="8" t="s">
        <v>4</v>
      </c>
      <c r="C7" s="11">
        <v>2.4</v>
      </c>
      <c r="D7" s="11">
        <v>2.2000000000000002</v>
      </c>
      <c r="E7" s="11">
        <v>2.2000000000000002</v>
      </c>
      <c r="F7" s="11">
        <v>2.2000000000000002</v>
      </c>
      <c r="G7" s="11">
        <v>2.2000000000000002</v>
      </c>
      <c r="H7" s="11">
        <v>1.6</v>
      </c>
      <c r="I7" s="11"/>
      <c r="J7" s="11"/>
      <c r="K7" s="11"/>
      <c r="L7" s="11"/>
      <c r="M7" s="11"/>
      <c r="N7" s="11"/>
      <c r="O7" s="11"/>
      <c r="P7" s="11"/>
      <c r="Q7" s="11"/>
      <c r="R7" s="11"/>
      <c r="S7" s="11"/>
      <c r="T7" s="11"/>
      <c r="U7" s="11"/>
      <c r="V7" s="11"/>
      <c r="W7" s="11"/>
      <c r="X7" s="11"/>
      <c r="Y7" s="11"/>
      <c r="Z7" s="11"/>
      <c r="AA7" s="11"/>
      <c r="AB7" s="11"/>
      <c r="AC7" s="11"/>
      <c r="AD7" s="11"/>
      <c r="AE7" s="11"/>
      <c r="AF7" s="12"/>
    </row>
    <row r="8" spans="2:32">
      <c r="B8" s="8" t="s">
        <v>30</v>
      </c>
      <c r="C8" s="11">
        <v>2.4</v>
      </c>
      <c r="D8" s="11">
        <v>2.2000000000000002</v>
      </c>
      <c r="E8" s="11">
        <v>2.2000000000000002</v>
      </c>
      <c r="F8" s="11">
        <v>2.2000000000000002</v>
      </c>
      <c r="G8" s="11">
        <v>2.2000000000000002</v>
      </c>
      <c r="H8" s="11">
        <v>1.6</v>
      </c>
      <c r="I8" s="11"/>
      <c r="J8" s="11"/>
      <c r="K8" s="11"/>
      <c r="L8" s="11"/>
      <c r="M8" s="11"/>
      <c r="N8" s="11"/>
      <c r="O8" s="11"/>
      <c r="P8" s="11"/>
      <c r="Q8" s="11"/>
      <c r="R8" s="11"/>
      <c r="S8" s="11"/>
      <c r="T8" s="11"/>
      <c r="U8" s="11"/>
      <c r="V8" s="11"/>
      <c r="W8" s="11"/>
      <c r="X8" s="11"/>
      <c r="Y8" s="11"/>
      <c r="Z8" s="11"/>
      <c r="AA8" s="11"/>
      <c r="AB8" s="11"/>
      <c r="AC8" s="11"/>
      <c r="AD8" s="11"/>
      <c r="AE8" s="11"/>
      <c r="AF8" s="12"/>
    </row>
    <row r="9" spans="2:32" ht="30">
      <c r="B9" s="8" t="s">
        <v>31</v>
      </c>
      <c r="C9" s="11">
        <v>0.56799999999999995</v>
      </c>
      <c r="D9" s="11">
        <v>0.379</v>
      </c>
      <c r="E9" s="11">
        <v>0.28399999999999997</v>
      </c>
      <c r="F9" s="11">
        <v>0.28399999999999997</v>
      </c>
      <c r="G9" s="11">
        <v>0.28399999999999997</v>
      </c>
      <c r="H9" s="11">
        <v>0.21</v>
      </c>
      <c r="I9" s="11"/>
      <c r="J9" s="11"/>
      <c r="K9" s="11"/>
      <c r="L9" s="11"/>
      <c r="M9" s="11"/>
      <c r="N9" s="11"/>
      <c r="O9" s="11"/>
      <c r="P9" s="11"/>
      <c r="Q9" s="11"/>
      <c r="R9" s="11"/>
      <c r="S9" s="11"/>
      <c r="T9" s="11"/>
      <c r="U9" s="11"/>
      <c r="V9" s="11"/>
      <c r="W9" s="11"/>
      <c r="X9" s="11"/>
      <c r="Y9" s="11"/>
      <c r="Z9" s="11"/>
      <c r="AA9" s="11"/>
      <c r="AB9" s="11"/>
      <c r="AC9" s="11"/>
      <c r="AD9" s="11"/>
      <c r="AE9" s="11"/>
      <c r="AF9" s="12"/>
    </row>
    <row r="10" spans="2:32" ht="30">
      <c r="B10" s="8" t="s">
        <v>32</v>
      </c>
      <c r="C10" s="11">
        <v>0.56799999999999995</v>
      </c>
      <c r="D10" s="11">
        <v>0.379</v>
      </c>
      <c r="E10" s="11">
        <v>0.28399999999999997</v>
      </c>
      <c r="F10" s="11">
        <v>0.28399999999999997</v>
      </c>
      <c r="G10" s="11">
        <v>0.28399999999999997</v>
      </c>
      <c r="H10" s="11">
        <v>0.21</v>
      </c>
      <c r="I10" s="11"/>
      <c r="J10" s="11"/>
      <c r="K10" s="11"/>
      <c r="L10" s="11"/>
      <c r="M10" s="11"/>
      <c r="N10" s="11"/>
      <c r="O10" s="11"/>
      <c r="P10" s="11"/>
      <c r="Q10" s="11"/>
      <c r="R10" s="11"/>
      <c r="S10" s="11"/>
      <c r="T10" s="11"/>
      <c r="U10" s="11"/>
      <c r="V10" s="11"/>
      <c r="W10" s="11"/>
      <c r="X10" s="11"/>
      <c r="Y10" s="11"/>
      <c r="Z10" s="11"/>
      <c r="AA10" s="11"/>
      <c r="AB10" s="11"/>
      <c r="AC10" s="11"/>
      <c r="AD10" s="11"/>
      <c r="AE10" s="11"/>
      <c r="AF10" s="12"/>
    </row>
    <row r="11" spans="2:32" ht="30">
      <c r="B11" s="8" t="s">
        <v>33</v>
      </c>
      <c r="C11" s="11">
        <v>0.75700000000000001</v>
      </c>
      <c r="D11" s="11">
        <v>0.75700000000000001</v>
      </c>
      <c r="E11" s="11">
        <v>0.75700000000000001</v>
      </c>
      <c r="F11" s="11">
        <v>0.75700000000000001</v>
      </c>
      <c r="G11" s="11">
        <v>0.75700000000000001</v>
      </c>
      <c r="H11" s="11">
        <v>0.379</v>
      </c>
      <c r="I11" s="11"/>
      <c r="J11" s="11"/>
      <c r="K11" s="11"/>
      <c r="L11" s="11"/>
      <c r="M11" s="11"/>
      <c r="N11" s="11"/>
      <c r="O11" s="11"/>
      <c r="P11" s="11"/>
      <c r="Q11" s="11"/>
      <c r="R11" s="11"/>
      <c r="S11" s="11"/>
      <c r="T11" s="11"/>
      <c r="U11" s="11"/>
      <c r="V11" s="11"/>
      <c r="W11" s="11"/>
      <c r="X11" s="11"/>
      <c r="Y11" s="11"/>
      <c r="Z11" s="11"/>
      <c r="AA11" s="11"/>
      <c r="AB11" s="11"/>
      <c r="AC11" s="11"/>
      <c r="AD11" s="11"/>
      <c r="AE11" s="11"/>
      <c r="AF11" s="12"/>
    </row>
    <row r="12" spans="2:32">
      <c r="B12" s="8"/>
      <c r="I12" s="11"/>
      <c r="J12" s="11"/>
      <c r="K12" s="11"/>
      <c r="L12" s="11"/>
      <c r="M12" s="11"/>
      <c r="N12" s="11"/>
      <c r="O12" s="11"/>
      <c r="P12" s="11"/>
      <c r="Q12" s="11"/>
      <c r="R12" s="11"/>
      <c r="S12" s="11"/>
      <c r="T12" s="11"/>
      <c r="U12" s="11"/>
      <c r="V12" s="11"/>
      <c r="W12" s="11"/>
      <c r="X12" s="11"/>
      <c r="Y12" s="11"/>
      <c r="Z12" s="11"/>
      <c r="AA12" s="11"/>
      <c r="AB12" s="11"/>
      <c r="AC12" s="11"/>
      <c r="AD12" s="11"/>
      <c r="AE12" s="11"/>
      <c r="AF12" s="12"/>
    </row>
    <row r="13" spans="2:32">
      <c r="B13" s="8"/>
      <c r="I13" s="11"/>
      <c r="J13" s="11"/>
      <c r="K13" s="11"/>
      <c r="L13" s="11"/>
      <c r="M13" s="11"/>
      <c r="N13" s="11"/>
      <c r="O13" s="11"/>
      <c r="P13" s="11"/>
      <c r="Q13" s="11"/>
      <c r="R13" s="11"/>
      <c r="S13" s="11"/>
      <c r="T13" s="11"/>
      <c r="U13" s="11"/>
      <c r="V13" s="11"/>
      <c r="W13" s="11"/>
      <c r="X13" s="11"/>
      <c r="Y13" s="11"/>
      <c r="Z13" s="11"/>
      <c r="AA13" s="11"/>
      <c r="AB13" s="11"/>
      <c r="AC13" s="11"/>
      <c r="AD13" s="11"/>
      <c r="AE13" s="11"/>
      <c r="AF13" s="12"/>
    </row>
    <row r="14" spans="2:32">
      <c r="B14" s="8"/>
      <c r="I14" s="11"/>
      <c r="J14" s="11"/>
      <c r="K14" s="11"/>
      <c r="L14" s="11"/>
      <c r="M14" s="11"/>
      <c r="N14" s="11"/>
      <c r="O14" s="11"/>
      <c r="P14" s="11"/>
      <c r="Q14" s="11"/>
      <c r="R14" s="11"/>
      <c r="S14" s="11"/>
      <c r="T14" s="11"/>
      <c r="U14" s="11"/>
      <c r="V14" s="11"/>
      <c r="W14" s="11"/>
      <c r="X14" s="11"/>
      <c r="Y14" s="11"/>
      <c r="Z14" s="11"/>
      <c r="AA14" s="11"/>
      <c r="AB14" s="11"/>
      <c r="AC14" s="11"/>
      <c r="AD14" s="11"/>
      <c r="AE14" s="11"/>
      <c r="AF14" s="12"/>
    </row>
    <row r="15" spans="2:32">
      <c r="B15" s="8"/>
      <c r="I15" s="11"/>
      <c r="J15" s="11"/>
      <c r="K15" s="11"/>
      <c r="L15" s="11"/>
      <c r="M15" s="11"/>
      <c r="N15" s="11"/>
      <c r="O15" s="11"/>
      <c r="P15" s="11"/>
      <c r="Q15" s="11"/>
      <c r="R15" s="11"/>
      <c r="S15" s="11"/>
      <c r="T15" s="11"/>
      <c r="U15" s="11"/>
      <c r="V15" s="11"/>
      <c r="W15" s="11"/>
      <c r="X15" s="11"/>
      <c r="Y15" s="11"/>
      <c r="Z15" s="11"/>
      <c r="AA15" s="11"/>
      <c r="AB15" s="11"/>
      <c r="AC15" s="11"/>
      <c r="AD15" s="11"/>
      <c r="AE15" s="11"/>
      <c r="AF15" s="12"/>
    </row>
    <row r="16" spans="2:32">
      <c r="B16" s="8"/>
      <c r="I16" s="11"/>
      <c r="J16" s="11"/>
      <c r="K16" s="11"/>
      <c r="L16" s="11"/>
      <c r="M16" s="11"/>
      <c r="N16" s="11"/>
      <c r="O16" s="11"/>
      <c r="P16" s="11"/>
      <c r="Q16" s="11"/>
      <c r="R16" s="11"/>
      <c r="S16" s="11"/>
      <c r="T16" s="11"/>
      <c r="U16" s="11"/>
      <c r="V16" s="11"/>
      <c r="W16" s="11"/>
      <c r="X16" s="11"/>
      <c r="Y16" s="11"/>
      <c r="Z16" s="11"/>
      <c r="AA16" s="11"/>
      <c r="AB16" s="11"/>
      <c r="AC16" s="11"/>
      <c r="AD16" s="11"/>
      <c r="AE16" s="11"/>
      <c r="AF16" s="12"/>
    </row>
    <row r="17" spans="1:32">
      <c r="B17" s="8"/>
      <c r="I17" s="11"/>
      <c r="J17" s="11"/>
      <c r="K17" s="11"/>
      <c r="L17" s="11"/>
      <c r="M17" s="11"/>
      <c r="N17" s="11"/>
      <c r="O17" s="11"/>
      <c r="P17" s="11"/>
      <c r="Q17" s="11"/>
      <c r="R17" s="11"/>
      <c r="S17" s="11"/>
      <c r="T17" s="11"/>
      <c r="U17" s="11"/>
      <c r="V17" s="11"/>
      <c r="W17" s="11"/>
      <c r="X17" s="11"/>
      <c r="Y17" s="11"/>
      <c r="Z17" s="11"/>
      <c r="AA17" s="11"/>
      <c r="AB17" s="11"/>
      <c r="AC17" s="11"/>
      <c r="AD17" s="11"/>
      <c r="AE17" s="11"/>
      <c r="AF17" s="12"/>
    </row>
    <row r="18" spans="1:32">
      <c r="B18" s="8"/>
      <c r="I18" s="11"/>
      <c r="J18" s="11"/>
      <c r="K18" s="11"/>
      <c r="L18" s="11"/>
      <c r="M18" s="11"/>
      <c r="N18" s="11"/>
      <c r="O18" s="11"/>
      <c r="P18" s="11"/>
      <c r="Q18" s="11"/>
      <c r="R18" s="11"/>
      <c r="S18" s="11"/>
      <c r="T18" s="11"/>
      <c r="U18" s="11"/>
      <c r="V18" s="11"/>
      <c r="W18" s="11"/>
      <c r="X18" s="11"/>
      <c r="Y18" s="11"/>
      <c r="Z18" s="11"/>
      <c r="AA18" s="11"/>
      <c r="AB18" s="11"/>
      <c r="AC18" s="11"/>
      <c r="AD18" s="11"/>
      <c r="AE18" s="11"/>
      <c r="AF18" s="12"/>
    </row>
    <row r="19" spans="1:32">
      <c r="B19" s="8"/>
      <c r="I19" s="11"/>
      <c r="J19" s="11"/>
      <c r="K19" s="11"/>
      <c r="L19" s="11"/>
      <c r="M19" s="11"/>
      <c r="N19" s="11"/>
      <c r="O19" s="11"/>
      <c r="P19" s="11"/>
      <c r="Q19" s="11"/>
      <c r="R19" s="11"/>
      <c r="S19" s="11"/>
      <c r="T19" s="11"/>
      <c r="U19" s="11"/>
      <c r="V19" s="11"/>
      <c r="W19" s="11"/>
      <c r="X19" s="11"/>
      <c r="Y19" s="11"/>
      <c r="Z19" s="11"/>
      <c r="AA19" s="11"/>
      <c r="AB19" s="11"/>
      <c r="AC19" s="11"/>
      <c r="AD19" s="11"/>
      <c r="AE19" s="11"/>
      <c r="AF19" s="12"/>
    </row>
    <row r="20" spans="1:32">
      <c r="B20" s="8"/>
      <c r="I20" s="11"/>
      <c r="J20" s="11"/>
      <c r="K20" s="11"/>
      <c r="L20" s="11"/>
      <c r="M20" s="11"/>
      <c r="N20" s="11"/>
      <c r="O20" s="11"/>
      <c r="P20" s="11"/>
      <c r="Q20" s="11"/>
      <c r="R20" s="11"/>
      <c r="S20" s="11"/>
      <c r="T20" s="11"/>
      <c r="U20" s="11"/>
      <c r="V20" s="11"/>
      <c r="W20" s="11"/>
      <c r="X20" s="11"/>
      <c r="Y20" s="11"/>
      <c r="Z20" s="11"/>
      <c r="AA20" s="11"/>
      <c r="AB20" s="11"/>
      <c r="AC20" s="11"/>
      <c r="AD20" s="11"/>
      <c r="AE20" s="11"/>
      <c r="AF20" s="12"/>
    </row>
    <row r="21" spans="1:32">
      <c r="B21" s="8"/>
      <c r="I21" s="11"/>
      <c r="J21" s="11"/>
      <c r="K21" s="11"/>
      <c r="L21" s="11"/>
      <c r="M21" s="11"/>
      <c r="N21" s="11"/>
      <c r="O21" s="11"/>
      <c r="P21" s="11"/>
      <c r="Q21" s="11"/>
      <c r="R21" s="11"/>
      <c r="S21" s="11"/>
      <c r="T21" s="11"/>
      <c r="U21" s="11"/>
      <c r="V21" s="11"/>
      <c r="W21" s="11"/>
      <c r="X21" s="11"/>
      <c r="Y21" s="11"/>
      <c r="Z21" s="11"/>
      <c r="AA21" s="11"/>
      <c r="AB21" s="11"/>
      <c r="AC21" s="11"/>
      <c r="AD21" s="11"/>
      <c r="AE21" s="11"/>
      <c r="AF21" s="12"/>
    </row>
    <row r="22" spans="1:32">
      <c r="B22" s="8"/>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1:32" ht="45.75" thickBot="1">
      <c r="B23" s="8" t="s">
        <v>34</v>
      </c>
      <c r="C23" s="11"/>
      <c r="D23" s="11"/>
      <c r="E23" s="11"/>
      <c r="F23" s="11"/>
      <c r="G23" s="11"/>
      <c r="H23" s="11"/>
      <c r="J23" s="13"/>
      <c r="K23" s="11"/>
      <c r="L23" s="11"/>
      <c r="M23" s="11"/>
      <c r="N23" s="11"/>
      <c r="O23" s="11"/>
      <c r="P23" s="11"/>
      <c r="Q23" s="11"/>
      <c r="R23" s="11"/>
      <c r="S23" s="11"/>
      <c r="T23" s="11"/>
      <c r="U23" s="11"/>
      <c r="V23" s="11"/>
      <c r="W23" s="11"/>
      <c r="X23" s="11"/>
      <c r="Y23" s="11"/>
      <c r="Z23" s="11"/>
      <c r="AA23" s="11"/>
      <c r="AB23" s="11"/>
      <c r="AC23" s="11"/>
      <c r="AD23" s="11"/>
      <c r="AE23" s="11"/>
      <c r="AF23" s="12"/>
    </row>
    <row r="24" spans="1:32" ht="45">
      <c r="A24" s="12"/>
      <c r="B24" s="9" t="str">
        <f>C3</f>
        <v>Zone 4: &lt;3000</v>
      </c>
      <c r="C24" s="9" t="str">
        <f t="shared" ref="C24:G24" si="3">D3</f>
        <v>Zone 5: 3000 to 3999</v>
      </c>
      <c r="D24" s="9" t="str">
        <f t="shared" si="3"/>
        <v>Zone 6: 4000 to 4999</v>
      </c>
      <c r="E24" s="9" t="str">
        <f t="shared" si="3"/>
        <v>Zone 7A: 5000 to 5999</v>
      </c>
      <c r="F24" s="9" t="str">
        <f t="shared" si="3"/>
        <v>Zone 7B: 6000 to 6999</v>
      </c>
      <c r="G24" s="9" t="str">
        <f t="shared" si="3"/>
        <v>Zone 8: ≥ 7000</v>
      </c>
      <c r="H24" s="11"/>
      <c r="I24" s="237" t="s">
        <v>4310</v>
      </c>
      <c r="J24" s="13"/>
      <c r="K24" s="11"/>
      <c r="L24" s="11"/>
      <c r="M24" s="11"/>
      <c r="N24" s="11"/>
      <c r="O24" s="11"/>
      <c r="P24" s="11"/>
      <c r="Q24" s="14" t="s">
        <v>35</v>
      </c>
      <c r="R24" s="14"/>
      <c r="S24" s="11"/>
      <c r="T24" s="11"/>
      <c r="U24" s="11"/>
      <c r="V24" s="11"/>
      <c r="W24" s="11"/>
      <c r="X24" s="11"/>
      <c r="Y24" s="11"/>
      <c r="Z24" s="11"/>
      <c r="AA24" s="11"/>
      <c r="AB24" s="11"/>
      <c r="AC24" s="11"/>
      <c r="AD24" s="11"/>
      <c r="AE24" s="11"/>
      <c r="AF24" s="12"/>
    </row>
    <row r="25" spans="1:32" ht="27.75" thickBot="1">
      <c r="A25" s="12">
        <v>1</v>
      </c>
      <c r="B25" s="15">
        <v>0.4</v>
      </c>
      <c r="C25" s="11">
        <v>0.4</v>
      </c>
      <c r="D25" s="11">
        <v>0.47</v>
      </c>
      <c r="E25" s="11">
        <v>0.47</v>
      </c>
      <c r="F25" s="11">
        <v>0.47</v>
      </c>
      <c r="G25" s="11">
        <v>0.2</v>
      </c>
      <c r="H25" s="11"/>
      <c r="I25" s="238" t="s">
        <v>36</v>
      </c>
      <c r="J25" s="235" t="s">
        <v>37</v>
      </c>
      <c r="K25" s="11"/>
      <c r="L25" s="11"/>
      <c r="M25" s="11"/>
      <c r="N25" s="11"/>
      <c r="O25" s="11"/>
      <c r="P25" s="11"/>
      <c r="Q25" s="16" t="s">
        <v>38</v>
      </c>
      <c r="R25" s="17" t="s">
        <v>39</v>
      </c>
      <c r="S25" s="16" t="s">
        <v>4292</v>
      </c>
      <c r="T25" s="11"/>
      <c r="U25" s="11"/>
      <c r="V25" s="11"/>
      <c r="W25" s="11"/>
      <c r="X25" s="11"/>
      <c r="Y25" s="11"/>
      <c r="Z25" s="11"/>
      <c r="AA25" s="11"/>
      <c r="AB25" s="11"/>
      <c r="AC25" s="11"/>
      <c r="AD25" s="11"/>
      <c r="AE25" s="11"/>
      <c r="AF25" s="12"/>
    </row>
    <row r="26" spans="1:32">
      <c r="B26" s="8"/>
      <c r="C26" s="11"/>
      <c r="D26" s="11"/>
      <c r="E26" s="11"/>
      <c r="F26" s="11"/>
      <c r="G26" s="11"/>
      <c r="H26" s="11"/>
      <c r="I26" s="236" t="s">
        <v>40</v>
      </c>
      <c r="J26" s="18">
        <v>8.6</v>
      </c>
      <c r="K26" s="11"/>
      <c r="L26" s="11"/>
      <c r="M26" s="11"/>
      <c r="N26" s="11"/>
      <c r="O26" s="11"/>
      <c r="P26" s="11"/>
      <c r="Q26" s="16" t="s">
        <v>41</v>
      </c>
      <c r="R26" s="17" t="s">
        <v>42</v>
      </c>
      <c r="S26" s="16" t="s">
        <v>4292</v>
      </c>
      <c r="T26" s="11"/>
      <c r="U26" s="11"/>
      <c r="V26" s="11"/>
      <c r="W26" s="11"/>
      <c r="X26" s="11"/>
      <c r="Y26" s="11"/>
      <c r="Z26" s="11"/>
      <c r="AA26" s="11"/>
      <c r="AB26" s="11"/>
      <c r="AC26" s="11"/>
      <c r="AD26" s="11"/>
      <c r="AE26" s="11"/>
      <c r="AF26" s="12"/>
    </row>
    <row r="27" spans="1:32">
      <c r="B27" s="8"/>
      <c r="C27" s="11"/>
      <c r="D27" s="11"/>
      <c r="E27" s="11"/>
      <c r="F27" s="11"/>
      <c r="G27" s="11"/>
      <c r="H27" s="11"/>
      <c r="I27" s="18" t="s">
        <v>43</v>
      </c>
      <c r="J27" s="18">
        <v>10.9</v>
      </c>
      <c r="K27" s="11"/>
      <c r="L27" s="11"/>
      <c r="M27" s="11"/>
      <c r="N27" s="11"/>
      <c r="O27" s="11"/>
      <c r="P27" s="11"/>
      <c r="Q27" s="16" t="s">
        <v>44</v>
      </c>
      <c r="R27" s="16" t="s">
        <v>45</v>
      </c>
      <c r="S27" s="16" t="s">
        <v>4293</v>
      </c>
      <c r="T27" s="11"/>
      <c r="U27" s="11"/>
      <c r="V27" s="11"/>
      <c r="W27" s="11"/>
      <c r="X27" s="11"/>
      <c r="Y27" s="11"/>
      <c r="Z27" s="11"/>
      <c r="AA27" s="11"/>
      <c r="AB27" s="11"/>
      <c r="AC27" s="11"/>
      <c r="AD27" s="11"/>
      <c r="AE27" s="11"/>
      <c r="AF27" s="12"/>
    </row>
    <row r="28" spans="1:32">
      <c r="B28" s="8"/>
      <c r="C28" s="11"/>
      <c r="D28" s="11"/>
      <c r="E28" s="11"/>
      <c r="F28" s="11"/>
      <c r="G28" s="11"/>
      <c r="H28" s="11"/>
      <c r="I28" s="18" t="s">
        <v>46</v>
      </c>
      <c r="J28" s="18">
        <v>10.9</v>
      </c>
      <c r="K28" s="11"/>
      <c r="L28" s="11"/>
      <c r="M28" s="11"/>
      <c r="N28" s="11"/>
      <c r="O28" s="11"/>
      <c r="P28" s="11"/>
      <c r="Q28" s="16" t="s">
        <v>47</v>
      </c>
      <c r="R28" s="16" t="s">
        <v>45</v>
      </c>
      <c r="S28" s="16" t="s">
        <v>4293</v>
      </c>
      <c r="T28" s="11"/>
      <c r="U28" s="11"/>
      <c r="V28" s="11"/>
      <c r="W28" s="11"/>
      <c r="X28" s="11"/>
      <c r="Y28" s="11"/>
      <c r="Z28" s="11"/>
      <c r="AA28" s="11"/>
      <c r="AB28" s="11"/>
      <c r="AC28" s="11"/>
      <c r="AD28" s="11"/>
      <c r="AE28" s="11"/>
      <c r="AF28" s="12"/>
    </row>
    <row r="29" spans="1:32" ht="15.75" thickBot="1">
      <c r="B29" s="19"/>
      <c r="C29" s="20"/>
      <c r="D29" s="20"/>
      <c r="E29" s="20"/>
      <c r="F29" s="20"/>
      <c r="G29" s="20"/>
      <c r="H29" s="20"/>
      <c r="I29" s="18" t="s">
        <v>48</v>
      </c>
      <c r="J29" s="18">
        <v>10.9</v>
      </c>
      <c r="K29" s="20"/>
      <c r="L29" s="20"/>
      <c r="M29" s="20"/>
      <c r="N29" s="20"/>
      <c r="O29" s="20"/>
      <c r="P29" s="20"/>
      <c r="Q29" s="16" t="s">
        <v>49</v>
      </c>
      <c r="R29" s="16" t="s">
        <v>50</v>
      </c>
      <c r="S29" s="16" t="s">
        <v>4294</v>
      </c>
      <c r="T29" s="20"/>
      <c r="U29" s="20"/>
      <c r="V29" s="20"/>
      <c r="W29" s="20"/>
      <c r="X29" s="20"/>
      <c r="Y29" s="20"/>
      <c r="Z29" s="20"/>
      <c r="AA29" s="20"/>
      <c r="AB29" s="20"/>
      <c r="AC29" s="20"/>
      <c r="AD29" s="20"/>
      <c r="AE29" s="20"/>
      <c r="AF29" s="21"/>
    </row>
    <row r="30" spans="1:32">
      <c r="I30" s="18" t="s">
        <v>51</v>
      </c>
      <c r="J30" s="18">
        <v>9.6999999999999993</v>
      </c>
      <c r="Q30" s="16" t="s">
        <v>52</v>
      </c>
      <c r="R30" s="16" t="s">
        <v>53</v>
      </c>
      <c r="S30" s="16" t="s">
        <v>4294</v>
      </c>
    </row>
    <row r="31" spans="1:32">
      <c r="I31" s="18" t="s">
        <v>54</v>
      </c>
      <c r="J31" s="18">
        <v>10.199999999999999</v>
      </c>
      <c r="Q31" s="16" t="s">
        <v>55</v>
      </c>
      <c r="R31" s="16" t="s">
        <v>56</v>
      </c>
      <c r="S31" s="16" t="s">
        <v>4293</v>
      </c>
    </row>
    <row r="32" spans="1:32">
      <c r="I32" s="18" t="s">
        <v>57</v>
      </c>
      <c r="J32" s="18">
        <v>6.1</v>
      </c>
      <c r="Q32" s="16" t="s">
        <v>4397</v>
      </c>
      <c r="R32" s="16" t="s">
        <v>56</v>
      </c>
      <c r="S32" s="16" t="s">
        <v>4293</v>
      </c>
    </row>
    <row r="33" spans="9:19">
      <c r="I33" s="18" t="s">
        <v>58</v>
      </c>
      <c r="J33" s="18">
        <v>9</v>
      </c>
      <c r="Q33" s="16" t="s">
        <v>4395</v>
      </c>
      <c r="R33" s="16" t="s">
        <v>56</v>
      </c>
      <c r="S33" s="16" t="s">
        <v>4293</v>
      </c>
    </row>
    <row r="34" spans="9:19">
      <c r="I34" s="18" t="s">
        <v>59</v>
      </c>
      <c r="J34" s="18">
        <v>7.2</v>
      </c>
      <c r="Q34" s="16" t="s">
        <v>4410</v>
      </c>
      <c r="R34" s="16" t="s">
        <v>60</v>
      </c>
      <c r="S34" s="16" t="s">
        <v>4293</v>
      </c>
    </row>
    <row r="35" spans="9:19">
      <c r="I35" s="18" t="s">
        <v>61</v>
      </c>
      <c r="J35" s="18">
        <v>10.1</v>
      </c>
      <c r="Q35" s="16" t="s">
        <v>62</v>
      </c>
      <c r="R35" s="16" t="s">
        <v>4412</v>
      </c>
      <c r="S35" s="16" t="s">
        <v>4294</v>
      </c>
    </row>
    <row r="36" spans="9:19">
      <c r="I36" s="18" t="s">
        <v>63</v>
      </c>
      <c r="J36" s="18">
        <v>9.6999999999999993</v>
      </c>
      <c r="Q36" s="16" t="s">
        <v>64</v>
      </c>
      <c r="R36" s="16" t="s">
        <v>65</v>
      </c>
      <c r="S36" s="16" t="s">
        <v>4294</v>
      </c>
    </row>
    <row r="37" spans="9:19">
      <c r="I37" s="18" t="s">
        <v>66</v>
      </c>
      <c r="J37" s="18">
        <v>11.3</v>
      </c>
      <c r="Q37" s="16" t="s">
        <v>4396</v>
      </c>
      <c r="R37" s="16" t="s">
        <v>67</v>
      </c>
      <c r="S37" s="16" t="s">
        <v>4293</v>
      </c>
    </row>
    <row r="38" spans="9:19">
      <c r="I38" s="18" t="s">
        <v>68</v>
      </c>
      <c r="J38" s="18">
        <v>9.4</v>
      </c>
      <c r="Q38" s="16" t="s">
        <v>4398</v>
      </c>
      <c r="R38" s="16" t="s">
        <v>69</v>
      </c>
      <c r="S38" s="16" t="s">
        <v>4293</v>
      </c>
    </row>
    <row r="39" spans="9:19">
      <c r="I39" s="18" t="s">
        <v>70</v>
      </c>
      <c r="J39" s="18">
        <v>12.8</v>
      </c>
      <c r="Q39" s="16" t="s">
        <v>4399</v>
      </c>
      <c r="R39" s="16" t="s">
        <v>71</v>
      </c>
      <c r="S39" s="16" t="s">
        <v>4293</v>
      </c>
    </row>
    <row r="40" spans="9:19">
      <c r="I40" s="18" t="s">
        <v>72</v>
      </c>
      <c r="J40" s="18">
        <v>12.6</v>
      </c>
      <c r="Q40" s="16" t="s">
        <v>73</v>
      </c>
      <c r="R40" s="16" t="s">
        <v>74</v>
      </c>
      <c r="S40" s="16" t="s">
        <v>4294</v>
      </c>
    </row>
    <row r="41" spans="9:19">
      <c r="I41" s="22" t="s">
        <v>75</v>
      </c>
      <c r="J41" s="18">
        <v>8.1999999999999993</v>
      </c>
      <c r="Q41" s="16" t="s">
        <v>4400</v>
      </c>
      <c r="R41" s="16" t="s">
        <v>76</v>
      </c>
      <c r="S41" s="16" t="s">
        <v>4294</v>
      </c>
    </row>
    <row r="42" spans="9:19">
      <c r="I42" s="22" t="s">
        <v>77</v>
      </c>
      <c r="J42" s="18">
        <v>5.5</v>
      </c>
      <c r="Q42" s="16" t="s">
        <v>4401</v>
      </c>
      <c r="R42" s="16" t="s">
        <v>76</v>
      </c>
      <c r="S42" s="16" t="s">
        <v>4294</v>
      </c>
    </row>
    <row r="43" spans="9:19">
      <c r="I43" s="18" t="s">
        <v>78</v>
      </c>
      <c r="J43" s="18">
        <v>11</v>
      </c>
      <c r="Q43" s="16" t="s">
        <v>4402</v>
      </c>
      <c r="R43" s="16" t="s">
        <v>79</v>
      </c>
      <c r="S43" s="16" t="s">
        <v>4294</v>
      </c>
    </row>
    <row r="44" spans="9:19">
      <c r="I44" s="18" t="s">
        <v>80</v>
      </c>
      <c r="J44" s="18">
        <v>8.8000000000000007</v>
      </c>
      <c r="Q44" s="16" t="s">
        <v>81</v>
      </c>
      <c r="R44" s="16" t="s">
        <v>82</v>
      </c>
      <c r="S44" s="16" t="s">
        <v>4293</v>
      </c>
    </row>
    <row r="45" spans="9:19">
      <c r="I45" s="18" t="s">
        <v>83</v>
      </c>
      <c r="J45" s="18">
        <v>8.6999999999999993</v>
      </c>
      <c r="Q45" s="16" t="s">
        <v>84</v>
      </c>
      <c r="R45" s="16" t="s">
        <v>82</v>
      </c>
      <c r="S45" s="16" t="s">
        <v>4293</v>
      </c>
    </row>
    <row r="46" spans="9:19">
      <c r="I46" s="22" t="s">
        <v>85</v>
      </c>
      <c r="J46" s="18">
        <v>14.9</v>
      </c>
      <c r="Q46" s="3" t="s">
        <v>5</v>
      </c>
      <c r="R46" s="3" t="s">
        <v>5</v>
      </c>
    </row>
    <row r="47" spans="9:19">
      <c r="I47" s="18" t="s">
        <v>86</v>
      </c>
      <c r="J47" s="18">
        <v>9.4</v>
      </c>
    </row>
    <row r="48" spans="9:19">
      <c r="I48" s="18" t="s">
        <v>87</v>
      </c>
      <c r="J48" s="18">
        <v>9.4</v>
      </c>
    </row>
    <row r="49" spans="9:17">
      <c r="I49" s="22" t="s">
        <v>88</v>
      </c>
      <c r="J49" s="18">
        <v>10.8</v>
      </c>
    </row>
    <row r="50" spans="9:17">
      <c r="I50" s="18" t="s">
        <v>89</v>
      </c>
      <c r="J50" s="18">
        <v>13.5</v>
      </c>
    </row>
    <row r="51" spans="9:17" ht="40.5">
      <c r="I51" s="18" t="s">
        <v>90</v>
      </c>
      <c r="J51" s="18">
        <v>9.4</v>
      </c>
      <c r="M51" s="23" t="s">
        <v>91</v>
      </c>
      <c r="N51" s="23" t="s">
        <v>92</v>
      </c>
      <c r="O51" s="23" t="s">
        <v>10</v>
      </c>
      <c r="P51" s="23" t="s">
        <v>93</v>
      </c>
      <c r="Q51" s="23" t="s">
        <v>94</v>
      </c>
    </row>
    <row r="52" spans="9:17" ht="15.75">
      <c r="I52" s="18" t="s">
        <v>95</v>
      </c>
      <c r="J52" s="18">
        <v>9.8000000000000007</v>
      </c>
      <c r="M52" s="239" t="s">
        <v>96</v>
      </c>
      <c r="N52" s="25" t="s">
        <v>97</v>
      </c>
      <c r="O52" s="26" t="s">
        <v>98</v>
      </c>
      <c r="P52" s="329" t="s">
        <v>99</v>
      </c>
      <c r="Q52" s="27" t="s">
        <v>100</v>
      </c>
    </row>
    <row r="53" spans="9:17">
      <c r="I53" s="22" t="s">
        <v>101</v>
      </c>
      <c r="J53" s="18">
        <v>2.2999999999999998</v>
      </c>
      <c r="M53" s="239" t="s">
        <v>102</v>
      </c>
      <c r="N53" s="25" t="s">
        <v>97</v>
      </c>
      <c r="O53" s="26" t="s">
        <v>98</v>
      </c>
      <c r="P53" s="330"/>
      <c r="Q53" s="192" t="s">
        <v>103</v>
      </c>
    </row>
    <row r="54" spans="9:17">
      <c r="I54" s="18" t="s">
        <v>104</v>
      </c>
      <c r="J54" s="18">
        <v>9.6</v>
      </c>
      <c r="M54" s="327" t="s">
        <v>105</v>
      </c>
      <c r="N54" s="29" t="s">
        <v>106</v>
      </c>
      <c r="O54" s="331" t="s">
        <v>107</v>
      </c>
      <c r="P54" s="329" t="s">
        <v>108</v>
      </c>
      <c r="Q54" s="192" t="s">
        <v>109</v>
      </c>
    </row>
    <row r="55" spans="9:17">
      <c r="I55" s="18" t="s">
        <v>110</v>
      </c>
      <c r="J55" s="18">
        <v>7.5</v>
      </c>
      <c r="M55" s="328"/>
      <c r="N55" s="30" t="s">
        <v>112</v>
      </c>
      <c r="O55" s="331"/>
      <c r="P55" s="330"/>
      <c r="Q55" s="27" t="s">
        <v>113</v>
      </c>
    </row>
    <row r="56" spans="9:17" ht="27">
      <c r="I56" s="18" t="s">
        <v>114</v>
      </c>
      <c r="J56" s="18">
        <v>7.1</v>
      </c>
      <c r="M56" s="240" t="s">
        <v>111</v>
      </c>
      <c r="N56" s="31"/>
      <c r="O56" s="331"/>
      <c r="P56" s="329" t="s">
        <v>116</v>
      </c>
      <c r="Q56" s="192" t="s">
        <v>117</v>
      </c>
    </row>
    <row r="57" spans="9:17" ht="27.75" thickBot="1">
      <c r="I57" s="32" t="s">
        <v>118</v>
      </c>
      <c r="J57" s="32">
        <v>12.8</v>
      </c>
      <c r="M57" s="240" t="s">
        <v>115</v>
      </c>
      <c r="N57" s="31"/>
      <c r="O57" s="331"/>
      <c r="P57" s="330"/>
      <c r="Q57" s="27" t="s">
        <v>120</v>
      </c>
    </row>
    <row r="58" spans="9:17" ht="35.1" customHeight="1">
      <c r="I58" s="234" t="s">
        <v>4311</v>
      </c>
      <c r="J58" s="233"/>
      <c r="K58" s="11"/>
      <c r="M58" s="240" t="s">
        <v>119</v>
      </c>
      <c r="N58" s="31"/>
      <c r="O58" s="331"/>
      <c r="P58" s="329" t="s">
        <v>122</v>
      </c>
      <c r="Q58" s="192" t="s">
        <v>117</v>
      </c>
    </row>
    <row r="59" spans="9:17" ht="27.75" thickBot="1">
      <c r="I59" s="246" t="s">
        <v>7</v>
      </c>
      <c r="J59" s="235" t="s">
        <v>37</v>
      </c>
      <c r="K59" s="11"/>
      <c r="M59" s="240" t="s">
        <v>121</v>
      </c>
      <c r="N59" s="31"/>
      <c r="O59" s="331"/>
      <c r="P59" s="330"/>
      <c r="Q59" s="27" t="s">
        <v>120</v>
      </c>
    </row>
    <row r="60" spans="9:17" ht="42" thickTop="1" thickBot="1">
      <c r="I60" s="232" t="s">
        <v>123</v>
      </c>
      <c r="J60" s="34">
        <v>1.06</v>
      </c>
      <c r="M60" s="240" t="s">
        <v>124</v>
      </c>
      <c r="N60" s="31"/>
      <c r="O60" s="331"/>
      <c r="P60" s="329" t="s">
        <v>127</v>
      </c>
      <c r="Q60" s="192" t="s">
        <v>128</v>
      </c>
    </row>
    <row r="61" spans="9:17" ht="41.25" thickTop="1">
      <c r="I61" s="35" t="s">
        <v>125</v>
      </c>
      <c r="J61" s="34">
        <v>1.06</v>
      </c>
      <c r="M61" s="240" t="s">
        <v>126</v>
      </c>
      <c r="N61" s="31"/>
      <c r="O61" s="331"/>
      <c r="P61" s="330"/>
      <c r="Q61" s="27" t="s">
        <v>131</v>
      </c>
    </row>
    <row r="62" spans="9:17" ht="27.75" thickBot="1">
      <c r="I62" s="35" t="s">
        <v>129</v>
      </c>
      <c r="J62" s="36">
        <v>5.01</v>
      </c>
      <c r="M62" s="240" t="s">
        <v>130</v>
      </c>
      <c r="N62" s="31"/>
      <c r="O62" s="331"/>
      <c r="P62" s="329" t="s">
        <v>134</v>
      </c>
      <c r="Q62" s="192" t="s">
        <v>135</v>
      </c>
    </row>
    <row r="63" spans="9:17" ht="15.75" thickTop="1">
      <c r="I63" s="33" t="s">
        <v>132</v>
      </c>
      <c r="J63" s="34">
        <v>6.8</v>
      </c>
      <c r="M63" s="240" t="s">
        <v>133</v>
      </c>
      <c r="N63" s="31"/>
      <c r="O63" s="331"/>
      <c r="P63" s="330"/>
      <c r="Q63" s="27" t="s">
        <v>138</v>
      </c>
    </row>
    <row r="64" spans="9:17">
      <c r="I64" s="35" t="s">
        <v>136</v>
      </c>
      <c r="J64" s="36">
        <v>8.9</v>
      </c>
      <c r="M64" s="240" t="s">
        <v>137</v>
      </c>
      <c r="N64" s="31"/>
      <c r="O64" s="331"/>
      <c r="P64" s="329" t="s">
        <v>141</v>
      </c>
      <c r="Q64" s="192" t="s">
        <v>142</v>
      </c>
    </row>
    <row r="65" spans="9:17" ht="27">
      <c r="I65" s="35" t="s">
        <v>139</v>
      </c>
      <c r="J65" s="36">
        <v>7</v>
      </c>
      <c r="M65" s="239" t="s">
        <v>140</v>
      </c>
      <c r="N65" s="37"/>
      <c r="O65" s="331"/>
      <c r="P65" s="330"/>
      <c r="Q65" s="27" t="s">
        <v>145</v>
      </c>
    </row>
    <row r="66" spans="9:17" ht="27">
      <c r="I66" s="38" t="s">
        <v>143</v>
      </c>
      <c r="J66" s="36">
        <v>12.3</v>
      </c>
      <c r="M66" s="240" t="s">
        <v>144</v>
      </c>
      <c r="N66" s="332" t="s">
        <v>148</v>
      </c>
      <c r="O66" s="331"/>
      <c r="P66" s="329" t="s">
        <v>149</v>
      </c>
      <c r="Q66" s="192" t="s">
        <v>150</v>
      </c>
    </row>
    <row r="67" spans="9:17">
      <c r="I67" s="35" t="s">
        <v>146</v>
      </c>
      <c r="J67" s="36">
        <v>3</v>
      </c>
      <c r="M67" s="240" t="s">
        <v>147</v>
      </c>
      <c r="N67" s="333"/>
      <c r="O67" s="331"/>
      <c r="P67" s="330"/>
      <c r="Q67" s="27" t="s">
        <v>153</v>
      </c>
    </row>
    <row r="68" spans="9:17" ht="27">
      <c r="I68" s="38" t="s">
        <v>151</v>
      </c>
      <c r="J68" s="36">
        <v>26.2</v>
      </c>
      <c r="M68" s="239" t="s">
        <v>152</v>
      </c>
      <c r="N68" s="333"/>
      <c r="O68" s="331"/>
      <c r="P68" s="329" t="s">
        <v>156</v>
      </c>
      <c r="Q68" s="192" t="s">
        <v>157</v>
      </c>
    </row>
    <row r="69" spans="9:17">
      <c r="I69" s="38" t="s">
        <v>154</v>
      </c>
      <c r="J69" s="36">
        <v>16.5</v>
      </c>
      <c r="M69" s="239" t="s">
        <v>155</v>
      </c>
      <c r="N69" s="334"/>
      <c r="O69" s="331"/>
      <c r="P69" s="330"/>
      <c r="Q69" s="27" t="s">
        <v>160</v>
      </c>
    </row>
    <row r="70" spans="9:17">
      <c r="I70" s="35" t="s">
        <v>158</v>
      </c>
      <c r="J70" s="36">
        <v>4.5999999999999996</v>
      </c>
      <c r="M70" s="239" t="s">
        <v>159</v>
      </c>
      <c r="N70" s="332" t="s">
        <v>163</v>
      </c>
      <c r="O70" s="331" t="s">
        <v>107</v>
      </c>
      <c r="P70" s="329" t="s">
        <v>108</v>
      </c>
      <c r="Q70" s="27" t="s">
        <v>164</v>
      </c>
    </row>
    <row r="71" spans="9:17">
      <c r="I71" s="35" t="s">
        <v>161</v>
      </c>
      <c r="J71" s="36">
        <v>4.5999999999999996</v>
      </c>
      <c r="M71" s="239" t="s">
        <v>162</v>
      </c>
      <c r="N71" s="333"/>
      <c r="O71" s="331"/>
      <c r="P71" s="335"/>
      <c r="Q71" s="27" t="s">
        <v>167</v>
      </c>
    </row>
    <row r="72" spans="9:17" ht="27">
      <c r="I72" s="38" t="s">
        <v>165</v>
      </c>
      <c r="J72" s="39">
        <v>10.9</v>
      </c>
      <c r="M72" s="239" t="s">
        <v>166</v>
      </c>
      <c r="N72" s="333"/>
      <c r="O72" s="331"/>
      <c r="P72" s="335"/>
      <c r="Q72" s="27" t="s">
        <v>170</v>
      </c>
    </row>
    <row r="73" spans="9:17">
      <c r="I73" s="35" t="s">
        <v>168</v>
      </c>
      <c r="J73" s="36">
        <v>14.5</v>
      </c>
      <c r="M73" s="239" t="s">
        <v>169</v>
      </c>
      <c r="N73" s="333"/>
      <c r="O73" s="331"/>
      <c r="P73" s="330"/>
      <c r="Q73" s="27" t="s">
        <v>173</v>
      </c>
    </row>
    <row r="74" spans="9:17">
      <c r="I74" s="35" t="s">
        <v>171</v>
      </c>
      <c r="J74" s="36">
        <v>13.4</v>
      </c>
      <c r="M74" s="239" t="s">
        <v>172</v>
      </c>
      <c r="N74" s="333"/>
      <c r="O74" s="331"/>
      <c r="P74" s="329" t="s">
        <v>116</v>
      </c>
      <c r="Q74" s="27" t="s">
        <v>176</v>
      </c>
    </row>
    <row r="75" spans="9:17" ht="27">
      <c r="I75" s="35" t="s">
        <v>174</v>
      </c>
      <c r="J75" s="36">
        <v>18.399999999999999</v>
      </c>
      <c r="M75" s="239" t="s">
        <v>175</v>
      </c>
      <c r="N75" s="333"/>
      <c r="O75" s="331"/>
      <c r="P75" s="335"/>
      <c r="Q75" s="27" t="s">
        <v>167</v>
      </c>
    </row>
    <row r="76" spans="9:17" ht="40.5">
      <c r="I76" s="35" t="s">
        <v>177</v>
      </c>
      <c r="J76" s="36">
        <v>13.3</v>
      </c>
      <c r="M76" s="240" t="s">
        <v>178</v>
      </c>
      <c r="N76" s="333"/>
      <c r="O76" s="331"/>
      <c r="P76" s="335"/>
      <c r="Q76" s="27" t="s">
        <v>170</v>
      </c>
    </row>
    <row r="77" spans="9:17" ht="27">
      <c r="I77" s="35" t="s">
        <v>179</v>
      </c>
      <c r="J77" s="36">
        <v>8.8000000000000007</v>
      </c>
      <c r="M77" s="240" t="s">
        <v>180</v>
      </c>
      <c r="N77" s="333"/>
      <c r="O77" s="331"/>
      <c r="P77" s="330"/>
      <c r="Q77" s="27" t="s">
        <v>183</v>
      </c>
    </row>
    <row r="78" spans="9:17" ht="27">
      <c r="I78" s="35" t="s">
        <v>181</v>
      </c>
      <c r="J78" s="36">
        <v>7.8</v>
      </c>
      <c r="M78" s="240" t="s">
        <v>182</v>
      </c>
      <c r="N78" s="333"/>
      <c r="O78" s="331"/>
      <c r="P78" s="329" t="s">
        <v>122</v>
      </c>
      <c r="Q78" s="27" t="s">
        <v>186</v>
      </c>
    </row>
    <row r="79" spans="9:17" ht="40.5">
      <c r="I79" s="35" t="s">
        <v>184</v>
      </c>
      <c r="J79" s="36">
        <v>10.7</v>
      </c>
      <c r="M79" s="240" t="s">
        <v>185</v>
      </c>
      <c r="N79" s="333"/>
      <c r="O79" s="331"/>
      <c r="P79" s="335"/>
      <c r="Q79" s="27" t="s">
        <v>189</v>
      </c>
    </row>
    <row r="80" spans="9:17" ht="27">
      <c r="I80" s="35" t="s">
        <v>187</v>
      </c>
      <c r="J80" s="36">
        <v>4.4000000000000004</v>
      </c>
      <c r="M80" s="239" t="s">
        <v>188</v>
      </c>
      <c r="N80" s="333"/>
      <c r="O80" s="331"/>
      <c r="P80" s="333"/>
      <c r="Q80" s="185" t="s">
        <v>192</v>
      </c>
    </row>
    <row r="81" spans="9:17" ht="27">
      <c r="I81" s="38" t="s">
        <v>190</v>
      </c>
      <c r="J81" s="36">
        <v>9.9</v>
      </c>
      <c r="M81" s="239" t="s">
        <v>191</v>
      </c>
      <c r="N81" s="333"/>
      <c r="O81" s="331"/>
      <c r="P81" s="334"/>
      <c r="Q81" s="184" t="s">
        <v>195</v>
      </c>
    </row>
    <row r="82" spans="9:17">
      <c r="I82" s="35" t="s">
        <v>193</v>
      </c>
      <c r="J82" s="36">
        <v>7.1</v>
      </c>
      <c r="M82" s="240" t="s">
        <v>194</v>
      </c>
      <c r="N82" s="333"/>
      <c r="O82" s="331"/>
      <c r="P82" s="332" t="s">
        <v>127</v>
      </c>
      <c r="Q82" s="183" t="s">
        <v>198</v>
      </c>
    </row>
    <row r="83" spans="9:17">
      <c r="I83" s="35" t="s">
        <v>196</v>
      </c>
      <c r="J83" s="36">
        <v>18.600000000000001</v>
      </c>
      <c r="M83" s="240" t="s">
        <v>197</v>
      </c>
      <c r="N83" s="333"/>
      <c r="O83" s="331"/>
      <c r="P83" s="333"/>
      <c r="Q83" s="185" t="s">
        <v>189</v>
      </c>
    </row>
    <row r="84" spans="9:17" ht="27">
      <c r="I84" s="35" t="s">
        <v>199</v>
      </c>
      <c r="J84" s="36">
        <v>11.6</v>
      </c>
      <c r="M84" s="240" t="s">
        <v>200</v>
      </c>
      <c r="N84" s="333"/>
      <c r="O84" s="331"/>
      <c r="P84" s="333"/>
      <c r="Q84" s="185" t="s">
        <v>192</v>
      </c>
    </row>
    <row r="85" spans="9:17" ht="27">
      <c r="I85" s="35" t="s">
        <v>201</v>
      </c>
      <c r="J85" s="36">
        <v>7</v>
      </c>
      <c r="M85" s="240" t="s">
        <v>202</v>
      </c>
      <c r="N85" s="333"/>
      <c r="O85" s="331"/>
      <c r="P85" s="334"/>
      <c r="Q85" s="184" t="s">
        <v>205</v>
      </c>
    </row>
    <row r="86" spans="9:17" ht="27">
      <c r="I86" s="35" t="s">
        <v>203</v>
      </c>
      <c r="J86" s="36">
        <v>9.6</v>
      </c>
      <c r="M86" s="240" t="s">
        <v>204</v>
      </c>
      <c r="N86" s="333"/>
      <c r="O86" s="331"/>
      <c r="P86" s="332" t="s">
        <v>208</v>
      </c>
      <c r="Q86" s="183" t="s">
        <v>209</v>
      </c>
    </row>
    <row r="87" spans="9:17">
      <c r="I87" s="35" t="s">
        <v>206</v>
      </c>
      <c r="J87" s="36">
        <v>10.3</v>
      </c>
      <c r="M87" s="240" t="s">
        <v>207</v>
      </c>
      <c r="N87" s="333"/>
      <c r="O87" s="331"/>
      <c r="P87" s="333"/>
      <c r="Q87" s="185" t="s">
        <v>212</v>
      </c>
    </row>
    <row r="88" spans="9:17" ht="40.5">
      <c r="I88" s="38" t="s">
        <v>210</v>
      </c>
      <c r="J88" s="36">
        <v>28.5</v>
      </c>
      <c r="M88" s="239" t="s">
        <v>211</v>
      </c>
      <c r="N88" s="333"/>
      <c r="O88" s="331"/>
      <c r="P88" s="333"/>
      <c r="Q88" s="185" t="s">
        <v>215</v>
      </c>
    </row>
    <row r="89" spans="9:17" ht="27">
      <c r="I89" s="35" t="s">
        <v>213</v>
      </c>
      <c r="J89" s="36">
        <v>7</v>
      </c>
      <c r="M89" s="240" t="s">
        <v>214</v>
      </c>
      <c r="N89" s="333"/>
      <c r="O89" s="331"/>
      <c r="P89" s="334"/>
      <c r="Q89" s="184" t="s">
        <v>218</v>
      </c>
    </row>
    <row r="90" spans="9:17">
      <c r="I90" s="38" t="s">
        <v>216</v>
      </c>
      <c r="J90" s="39">
        <v>6.6</v>
      </c>
      <c r="M90" s="241" t="s">
        <v>217</v>
      </c>
      <c r="N90" s="333"/>
      <c r="O90" s="331"/>
      <c r="P90" s="332" t="s">
        <v>221</v>
      </c>
      <c r="Q90" s="183" t="s">
        <v>222</v>
      </c>
    </row>
    <row r="91" spans="9:17">
      <c r="I91" s="35" t="s">
        <v>219</v>
      </c>
      <c r="J91" s="36">
        <v>4.5999999999999996</v>
      </c>
      <c r="M91" s="242" t="s">
        <v>220</v>
      </c>
      <c r="N91" s="333"/>
      <c r="O91" s="331"/>
      <c r="P91" s="333"/>
      <c r="Q91" s="185" t="s">
        <v>212</v>
      </c>
    </row>
    <row r="92" spans="9:17">
      <c r="I92" s="35" t="s">
        <v>223</v>
      </c>
      <c r="J92" s="36">
        <v>6.1</v>
      </c>
      <c r="M92" s="242" t="s">
        <v>224</v>
      </c>
      <c r="N92" s="333"/>
      <c r="O92" s="331"/>
      <c r="P92" s="333"/>
      <c r="Q92" s="185" t="s">
        <v>215</v>
      </c>
    </row>
    <row r="93" spans="9:17">
      <c r="I93" s="35" t="s">
        <v>225</v>
      </c>
      <c r="J93" s="36">
        <v>13.1</v>
      </c>
      <c r="M93" s="242" t="s">
        <v>226</v>
      </c>
      <c r="N93" s="334"/>
      <c r="O93" s="331"/>
      <c r="P93" s="334"/>
      <c r="Q93" s="184" t="s">
        <v>229</v>
      </c>
    </row>
    <row r="94" spans="9:17" ht="27">
      <c r="I94" s="35" t="s">
        <v>227</v>
      </c>
      <c r="J94" s="36">
        <v>5.0999999999999996</v>
      </c>
      <c r="M94" s="242" t="s">
        <v>228</v>
      </c>
      <c r="N94" s="332" t="s">
        <v>99</v>
      </c>
      <c r="O94" s="40" t="s">
        <v>232</v>
      </c>
      <c r="P94" s="41" t="s">
        <v>233</v>
      </c>
      <c r="Q94" s="192" t="s">
        <v>234</v>
      </c>
    </row>
    <row r="95" spans="9:17">
      <c r="I95" s="35" t="s">
        <v>230</v>
      </c>
      <c r="J95" s="36">
        <v>15.5</v>
      </c>
      <c r="M95" s="240" t="s">
        <v>231</v>
      </c>
      <c r="N95" s="333"/>
      <c r="O95" s="331" t="s">
        <v>107</v>
      </c>
      <c r="P95" s="41" t="s">
        <v>237</v>
      </c>
      <c r="Q95" s="192" t="s">
        <v>238</v>
      </c>
    </row>
    <row r="96" spans="9:17">
      <c r="I96" s="35" t="s">
        <v>235</v>
      </c>
      <c r="J96" s="36">
        <v>19.5</v>
      </c>
      <c r="M96" s="239" t="s">
        <v>236</v>
      </c>
      <c r="N96" s="334"/>
      <c r="O96" s="331"/>
      <c r="P96" s="41" t="s">
        <v>241</v>
      </c>
      <c r="Q96" s="192" t="s">
        <v>242</v>
      </c>
    </row>
    <row r="97" spans="9:17" ht="27">
      <c r="I97" s="35" t="s">
        <v>239</v>
      </c>
      <c r="J97" s="36">
        <v>6.5</v>
      </c>
      <c r="M97" s="239" t="s">
        <v>240</v>
      </c>
      <c r="N97" s="332" t="s">
        <v>99</v>
      </c>
      <c r="O97" s="40" t="s">
        <v>232</v>
      </c>
      <c r="P97" s="41" t="s">
        <v>233</v>
      </c>
      <c r="Q97" s="192" t="s">
        <v>245</v>
      </c>
    </row>
    <row r="98" spans="9:17" ht="27">
      <c r="I98" s="35" t="s">
        <v>243</v>
      </c>
      <c r="J98" s="36">
        <v>5.0999999999999996</v>
      </c>
      <c r="M98" s="239" t="s">
        <v>244</v>
      </c>
      <c r="N98" s="333"/>
      <c r="O98" s="331" t="s">
        <v>107</v>
      </c>
      <c r="P98" s="41" t="s">
        <v>237</v>
      </c>
      <c r="Q98" s="192" t="s">
        <v>248</v>
      </c>
    </row>
    <row r="99" spans="9:17">
      <c r="I99" s="35" t="s">
        <v>246</v>
      </c>
      <c r="J99" s="36">
        <v>7</v>
      </c>
      <c r="M99" s="240" t="s">
        <v>247</v>
      </c>
      <c r="N99" s="334"/>
      <c r="O99" s="331"/>
      <c r="P99" s="41" t="s">
        <v>241</v>
      </c>
      <c r="Q99" s="192" t="s">
        <v>251</v>
      </c>
    </row>
    <row r="100" spans="9:17" ht="27">
      <c r="I100" s="35" t="s">
        <v>249</v>
      </c>
      <c r="J100" s="36">
        <v>11.5</v>
      </c>
      <c r="M100" s="239" t="s">
        <v>250</v>
      </c>
      <c r="N100" s="332" t="s">
        <v>97</v>
      </c>
      <c r="O100" s="40" t="s">
        <v>253</v>
      </c>
      <c r="P100" s="332" t="s">
        <v>233</v>
      </c>
      <c r="Q100" s="332" t="s">
        <v>254</v>
      </c>
    </row>
    <row r="101" spans="9:17" ht="27">
      <c r="I101" s="38" t="s">
        <v>252</v>
      </c>
      <c r="J101" s="36">
        <v>6.4</v>
      </c>
      <c r="M101" s="243"/>
      <c r="N101" s="334"/>
      <c r="O101" s="42" t="s">
        <v>256</v>
      </c>
      <c r="P101" s="334"/>
      <c r="Q101" s="333"/>
    </row>
    <row r="102" spans="9:17">
      <c r="I102" s="38" t="s">
        <v>255</v>
      </c>
      <c r="J102" s="36">
        <v>21.6</v>
      </c>
      <c r="M102" s="241"/>
      <c r="N102" s="332" t="s">
        <v>258</v>
      </c>
      <c r="O102" s="336" t="s">
        <v>259</v>
      </c>
      <c r="P102" s="329" t="s">
        <v>108</v>
      </c>
      <c r="Q102" s="192" t="s">
        <v>260</v>
      </c>
    </row>
    <row r="103" spans="9:17" ht="26.25">
      <c r="I103" s="38" t="s">
        <v>257</v>
      </c>
      <c r="J103" s="36">
        <v>19.399999999999999</v>
      </c>
      <c r="M103" s="243"/>
      <c r="N103" s="333"/>
      <c r="O103" s="337"/>
      <c r="P103" s="335"/>
      <c r="Q103" s="27" t="s">
        <v>262</v>
      </c>
    </row>
    <row r="104" spans="9:17">
      <c r="I104" s="35" t="s">
        <v>261</v>
      </c>
      <c r="J104" s="36">
        <v>9.6999999999999993</v>
      </c>
      <c r="M104" s="244"/>
      <c r="N104" s="333"/>
      <c r="O104" s="337"/>
      <c r="P104" s="330"/>
      <c r="Q104" s="27" t="s">
        <v>264</v>
      </c>
    </row>
    <row r="105" spans="9:17">
      <c r="I105" s="35" t="s">
        <v>263</v>
      </c>
      <c r="J105" s="36">
        <v>8.1</v>
      </c>
      <c r="M105" s="244"/>
      <c r="N105" s="333"/>
      <c r="O105" s="337"/>
      <c r="P105" s="329" t="s">
        <v>116</v>
      </c>
      <c r="Q105" s="192" t="s">
        <v>266</v>
      </c>
    </row>
    <row r="106" spans="9:17">
      <c r="I106" s="35" t="s">
        <v>265</v>
      </c>
      <c r="J106" s="36">
        <v>10</v>
      </c>
      <c r="M106" s="244"/>
      <c r="N106" s="333"/>
      <c r="O106" s="337"/>
      <c r="P106" s="335"/>
      <c r="Q106" s="27" t="s">
        <v>268</v>
      </c>
    </row>
    <row r="107" spans="9:17">
      <c r="I107" s="35" t="s">
        <v>267</v>
      </c>
      <c r="J107" s="36">
        <v>7.9</v>
      </c>
      <c r="M107" s="244"/>
      <c r="N107" s="333"/>
      <c r="O107" s="337"/>
      <c r="P107" s="330"/>
      <c r="Q107" s="27" t="s">
        <v>269</v>
      </c>
    </row>
    <row r="108" spans="9:17">
      <c r="I108" s="35"/>
      <c r="J108" s="36"/>
      <c r="M108" s="244"/>
      <c r="N108" s="333"/>
      <c r="O108" s="337"/>
      <c r="P108" s="329" t="s">
        <v>122</v>
      </c>
      <c r="Q108" s="192" t="s">
        <v>117</v>
      </c>
    </row>
    <row r="109" spans="9:17">
      <c r="I109" s="35" t="s">
        <v>4379</v>
      </c>
      <c r="J109" s="36">
        <v>12</v>
      </c>
      <c r="M109" s="244"/>
      <c r="N109" s="333"/>
      <c r="O109" s="337"/>
      <c r="P109" s="335"/>
      <c r="Q109" s="27" t="s">
        <v>120</v>
      </c>
    </row>
    <row r="110" spans="9:17">
      <c r="I110" s="35" t="s">
        <v>4380</v>
      </c>
      <c r="J110" s="36">
        <v>12</v>
      </c>
      <c r="M110" s="244"/>
      <c r="N110" s="333"/>
      <c r="O110" s="337"/>
      <c r="P110" s="330"/>
      <c r="Q110" s="27" t="s">
        <v>272</v>
      </c>
    </row>
    <row r="111" spans="9:17">
      <c r="I111" s="35" t="s">
        <v>270</v>
      </c>
      <c r="J111" s="36">
        <v>10.6</v>
      </c>
      <c r="M111" s="244"/>
      <c r="N111" s="333"/>
      <c r="O111" s="337"/>
      <c r="P111" s="329" t="s">
        <v>127</v>
      </c>
      <c r="Q111" s="192" t="s">
        <v>128</v>
      </c>
    </row>
    <row r="112" spans="9:17">
      <c r="I112" s="35" t="s">
        <v>271</v>
      </c>
      <c r="J112" s="36">
        <v>18.100000000000001</v>
      </c>
      <c r="M112" s="244"/>
      <c r="N112" s="333"/>
      <c r="O112" s="337"/>
      <c r="P112" s="335"/>
      <c r="Q112" s="27" t="s">
        <v>131</v>
      </c>
    </row>
    <row r="113" spans="9:17">
      <c r="I113" s="35" t="s">
        <v>273</v>
      </c>
      <c r="J113" s="36">
        <v>15.5</v>
      </c>
      <c r="M113" s="244"/>
      <c r="N113" s="334"/>
      <c r="O113" s="338"/>
      <c r="P113" s="330"/>
      <c r="Q113" s="27" t="s">
        <v>277</v>
      </c>
    </row>
    <row r="114" spans="9:17" ht="27">
      <c r="I114" s="35" t="s">
        <v>274</v>
      </c>
      <c r="J114" s="36">
        <v>5.9</v>
      </c>
      <c r="M114" s="241"/>
      <c r="N114" s="332" t="s">
        <v>279</v>
      </c>
      <c r="O114" s="40" t="s">
        <v>280</v>
      </c>
      <c r="P114" s="329" t="s">
        <v>208</v>
      </c>
      <c r="Q114" s="192" t="s">
        <v>117</v>
      </c>
    </row>
    <row r="115" spans="9:17" ht="102">
      <c r="I115" s="35" t="s">
        <v>275</v>
      </c>
      <c r="J115" s="36" t="s">
        <v>276</v>
      </c>
      <c r="M115" s="243"/>
      <c r="N115" s="333"/>
      <c r="O115" s="43" t="s">
        <v>256</v>
      </c>
      <c r="P115" s="335"/>
      <c r="Q115" s="27" t="s">
        <v>282</v>
      </c>
    </row>
    <row r="116" spans="9:17">
      <c r="I116" s="35" t="s">
        <v>278</v>
      </c>
      <c r="J116" s="36">
        <v>7.4</v>
      </c>
      <c r="M116" s="244"/>
      <c r="N116" s="333"/>
      <c r="O116" s="31"/>
      <c r="P116" s="330"/>
      <c r="Q116" s="27" t="s">
        <v>283</v>
      </c>
    </row>
    <row r="117" spans="9:17">
      <c r="I117" s="38" t="s">
        <v>281</v>
      </c>
      <c r="J117" s="39">
        <v>2.1</v>
      </c>
      <c r="M117" s="244"/>
      <c r="N117" s="333"/>
      <c r="O117" s="31"/>
      <c r="P117" s="329" t="s">
        <v>221</v>
      </c>
      <c r="Q117" s="192" t="s">
        <v>128</v>
      </c>
    </row>
    <row r="118" spans="9:17">
      <c r="I118" s="35" t="s">
        <v>4381</v>
      </c>
      <c r="J118" s="36">
        <v>13.3</v>
      </c>
      <c r="M118" s="244"/>
      <c r="N118" s="333"/>
      <c r="O118" s="31"/>
      <c r="P118" s="335"/>
      <c r="Q118" s="27" t="s">
        <v>284</v>
      </c>
    </row>
    <row r="119" spans="9:17">
      <c r="I119" s="35" t="s">
        <v>4382</v>
      </c>
      <c r="J119" s="36">
        <v>6.8</v>
      </c>
      <c r="M119" s="244"/>
      <c r="N119" s="334"/>
      <c r="O119" s="37"/>
      <c r="P119" s="330"/>
      <c r="Q119" s="27" t="s">
        <v>285</v>
      </c>
    </row>
    <row r="120" spans="9:17">
      <c r="I120" s="35" t="s">
        <v>4383</v>
      </c>
      <c r="J120" s="36">
        <v>6.8</v>
      </c>
      <c r="M120" s="241"/>
      <c r="N120" s="332" t="s">
        <v>258</v>
      </c>
      <c r="O120" s="331" t="s">
        <v>107</v>
      </c>
      <c r="P120" s="332" t="s">
        <v>99</v>
      </c>
      <c r="Q120" s="183" t="s">
        <v>287</v>
      </c>
    </row>
    <row r="121" spans="9:17">
      <c r="I121" s="35" t="s">
        <v>286</v>
      </c>
      <c r="J121" s="36">
        <v>7.3</v>
      </c>
      <c r="M121" s="243"/>
      <c r="N121" s="334"/>
      <c r="O121" s="331"/>
      <c r="P121" s="334"/>
      <c r="Q121" s="184" t="s">
        <v>289</v>
      </c>
    </row>
    <row r="122" spans="9:17" ht="26.25">
      <c r="I122" s="38" t="s">
        <v>288</v>
      </c>
      <c r="J122" s="36">
        <v>13.1</v>
      </c>
      <c r="M122" s="243"/>
      <c r="N122" s="332" t="s">
        <v>279</v>
      </c>
      <c r="O122" s="331" t="s">
        <v>291</v>
      </c>
      <c r="P122" s="332" t="s">
        <v>292</v>
      </c>
      <c r="Q122" s="183" t="s">
        <v>293</v>
      </c>
    </row>
    <row r="123" spans="9:17">
      <c r="I123" s="35" t="s">
        <v>290</v>
      </c>
      <c r="J123" s="36">
        <v>10.5</v>
      </c>
      <c r="M123" s="243"/>
      <c r="N123" s="333"/>
      <c r="O123" s="331"/>
      <c r="P123" s="333"/>
      <c r="Q123" s="184" t="s">
        <v>294</v>
      </c>
    </row>
    <row r="124" spans="9:17">
      <c r="I124" s="35" t="s">
        <v>118</v>
      </c>
      <c r="J124" s="36">
        <v>17.2</v>
      </c>
      <c r="M124" s="243"/>
      <c r="N124" s="333"/>
      <c r="O124" s="336" t="s">
        <v>256</v>
      </c>
      <c r="P124" s="333"/>
      <c r="Q124" s="183" t="s">
        <v>296</v>
      </c>
    </row>
    <row r="125" spans="9:17">
      <c r="I125" s="35" t="s">
        <v>295</v>
      </c>
      <c r="J125" s="36">
        <v>15.7</v>
      </c>
      <c r="M125" s="243"/>
      <c r="N125" s="334"/>
      <c r="O125" s="338"/>
      <c r="P125" s="334"/>
      <c r="Q125" s="184" t="s">
        <v>298</v>
      </c>
    </row>
    <row r="126" spans="9:17" ht="27">
      <c r="I126" s="35" t="s">
        <v>297</v>
      </c>
      <c r="J126" s="36">
        <v>4.2</v>
      </c>
      <c r="M126" s="243"/>
      <c r="N126" s="25" t="s">
        <v>300</v>
      </c>
      <c r="O126" s="40" t="s">
        <v>301</v>
      </c>
      <c r="P126" s="41" t="s">
        <v>99</v>
      </c>
      <c r="Q126" s="192" t="s">
        <v>302</v>
      </c>
    </row>
    <row r="127" spans="9:17" ht="27">
      <c r="I127" s="35" t="s">
        <v>299</v>
      </c>
      <c r="J127" s="36">
        <v>2.4</v>
      </c>
      <c r="M127" s="243"/>
      <c r="N127" s="332" t="s">
        <v>304</v>
      </c>
      <c r="O127" s="331" t="s">
        <v>305</v>
      </c>
      <c r="P127" s="41" t="s">
        <v>306</v>
      </c>
      <c r="Q127" s="27" t="s">
        <v>307</v>
      </c>
    </row>
    <row r="128" spans="9:17" ht="27">
      <c r="I128" s="35" t="s">
        <v>303</v>
      </c>
      <c r="J128" s="36">
        <v>7.8</v>
      </c>
      <c r="M128" s="243"/>
      <c r="N128" s="334"/>
      <c r="O128" s="331"/>
      <c r="P128" s="41" t="s">
        <v>309</v>
      </c>
      <c r="Q128" s="27" t="s">
        <v>310</v>
      </c>
    </row>
    <row r="129" spans="9:17">
      <c r="I129" s="35" t="s">
        <v>308</v>
      </c>
      <c r="J129" s="36">
        <v>13</v>
      </c>
      <c r="M129" s="241"/>
      <c r="N129" s="332" t="s">
        <v>97</v>
      </c>
      <c r="O129" s="336" t="s">
        <v>312</v>
      </c>
      <c r="P129" s="329" t="s">
        <v>233</v>
      </c>
      <c r="Q129" s="192" t="s">
        <v>313</v>
      </c>
    </row>
    <row r="130" spans="9:17">
      <c r="I130" s="35" t="s">
        <v>311</v>
      </c>
      <c r="J130" s="36">
        <v>18</v>
      </c>
      <c r="M130" s="243"/>
      <c r="N130" s="334"/>
      <c r="O130" s="338"/>
      <c r="P130" s="330"/>
      <c r="Q130" s="27" t="s">
        <v>315</v>
      </c>
    </row>
    <row r="131" spans="9:17">
      <c r="I131" s="35" t="s">
        <v>314</v>
      </c>
      <c r="J131" s="36">
        <v>16.3</v>
      </c>
      <c r="M131" s="244"/>
      <c r="N131" s="332" t="s">
        <v>163</v>
      </c>
      <c r="O131" s="336" t="s">
        <v>317</v>
      </c>
      <c r="P131" s="329" t="s">
        <v>318</v>
      </c>
      <c r="Q131" s="192" t="s">
        <v>260</v>
      </c>
    </row>
    <row r="132" spans="9:17">
      <c r="I132" s="245" t="s">
        <v>316</v>
      </c>
      <c r="J132" s="44">
        <v>8</v>
      </c>
      <c r="M132" s="244"/>
      <c r="N132" s="333"/>
      <c r="O132" s="337"/>
      <c r="P132" s="330"/>
      <c r="Q132" s="27" t="s">
        <v>262</v>
      </c>
    </row>
    <row r="133" spans="9:17">
      <c r="I133" s="35" t="s">
        <v>319</v>
      </c>
      <c r="J133" s="36">
        <v>9.5</v>
      </c>
      <c r="M133" s="244"/>
      <c r="N133" s="333"/>
      <c r="O133" s="337"/>
      <c r="P133" s="329" t="s">
        <v>116</v>
      </c>
      <c r="Q133" s="192" t="s">
        <v>266</v>
      </c>
    </row>
    <row r="134" spans="9:17">
      <c r="I134" s="35" t="s">
        <v>320</v>
      </c>
      <c r="J134" s="36">
        <v>7.6</v>
      </c>
      <c r="M134" s="244"/>
      <c r="N134" s="333"/>
      <c r="O134" s="337"/>
      <c r="P134" s="330"/>
      <c r="Q134" s="27" t="s">
        <v>268</v>
      </c>
    </row>
    <row r="135" spans="9:17">
      <c r="I135" s="35" t="s">
        <v>321</v>
      </c>
      <c r="J135" s="36">
        <v>26.8</v>
      </c>
      <c r="M135" s="244"/>
      <c r="N135" s="333"/>
      <c r="O135" s="337"/>
      <c r="P135" s="329" t="s">
        <v>323</v>
      </c>
      <c r="Q135" s="192" t="s">
        <v>117</v>
      </c>
    </row>
    <row r="136" spans="9:17">
      <c r="I136" s="35" t="s">
        <v>322</v>
      </c>
      <c r="J136" s="36">
        <v>6.7</v>
      </c>
      <c r="M136" s="244"/>
      <c r="N136" s="333"/>
      <c r="O136" s="337"/>
      <c r="P136" s="330"/>
      <c r="Q136" s="27" t="s">
        <v>120</v>
      </c>
    </row>
    <row r="137" spans="9:17">
      <c r="I137" s="35" t="s">
        <v>324</v>
      </c>
      <c r="J137" s="36">
        <v>9.9</v>
      </c>
      <c r="M137" s="244"/>
      <c r="N137" s="333"/>
      <c r="O137" s="337"/>
      <c r="P137" s="329" t="s">
        <v>127</v>
      </c>
      <c r="Q137" s="192" t="s">
        <v>128</v>
      </c>
    </row>
    <row r="138" spans="9:17">
      <c r="I138" s="35" t="s">
        <v>325</v>
      </c>
      <c r="J138" s="36">
        <v>12.4</v>
      </c>
      <c r="M138" s="244"/>
      <c r="N138" s="333"/>
      <c r="O138" s="337"/>
      <c r="P138" s="330"/>
      <c r="Q138" s="27" t="s">
        <v>131</v>
      </c>
    </row>
    <row r="139" spans="9:17">
      <c r="I139" s="35" t="s">
        <v>326</v>
      </c>
      <c r="J139" s="36">
        <v>11.5</v>
      </c>
      <c r="M139" s="244"/>
      <c r="N139" s="333"/>
      <c r="O139" s="337"/>
      <c r="P139" s="329" t="s">
        <v>328</v>
      </c>
      <c r="Q139" s="192" t="s">
        <v>117</v>
      </c>
    </row>
    <row r="140" spans="9:17">
      <c r="I140" s="35" t="s">
        <v>327</v>
      </c>
      <c r="J140" s="36">
        <v>18.399999999999999</v>
      </c>
      <c r="M140" s="244"/>
      <c r="N140" s="333"/>
      <c r="O140" s="337"/>
      <c r="P140" s="330"/>
      <c r="Q140" s="27" t="s">
        <v>282</v>
      </c>
    </row>
    <row r="141" spans="9:17">
      <c r="I141" s="35" t="s">
        <v>329</v>
      </c>
      <c r="J141" s="36">
        <v>13.9</v>
      </c>
      <c r="M141" s="244"/>
      <c r="N141" s="333"/>
      <c r="O141" s="337"/>
      <c r="P141" s="329" t="s">
        <v>221</v>
      </c>
      <c r="Q141" s="192" t="s">
        <v>128</v>
      </c>
    </row>
    <row r="142" spans="9:17">
      <c r="I142" s="35" t="s">
        <v>330</v>
      </c>
      <c r="J142" s="36">
        <v>8</v>
      </c>
      <c r="M142" s="244"/>
      <c r="N142" s="334"/>
      <c r="O142" s="338"/>
      <c r="P142" s="334"/>
      <c r="Q142" s="184" t="s">
        <v>284</v>
      </c>
    </row>
    <row r="143" spans="9:17" ht="25.5">
      <c r="I143" s="35" t="s">
        <v>331</v>
      </c>
      <c r="J143" s="36">
        <v>11.3</v>
      </c>
      <c r="M143" s="241"/>
      <c r="N143" s="25" t="s">
        <v>333</v>
      </c>
      <c r="O143" s="26" t="s">
        <v>334</v>
      </c>
      <c r="P143" s="41" t="s">
        <v>99</v>
      </c>
      <c r="Q143" s="27" t="s">
        <v>335</v>
      </c>
    </row>
    <row r="144" spans="9:17" ht="25.5">
      <c r="I144" s="35" t="s">
        <v>332</v>
      </c>
      <c r="J144" s="36">
        <v>13.3</v>
      </c>
      <c r="M144" s="243"/>
      <c r="N144" s="332" t="s">
        <v>337</v>
      </c>
      <c r="O144" s="331" t="s">
        <v>338</v>
      </c>
      <c r="P144" s="41" t="s">
        <v>339</v>
      </c>
      <c r="Q144" s="192" t="s">
        <v>340</v>
      </c>
    </row>
    <row r="145" spans="9:17" ht="25.5">
      <c r="I145" s="35" t="s">
        <v>336</v>
      </c>
      <c r="J145" s="36">
        <v>12.9</v>
      </c>
      <c r="M145" s="243"/>
      <c r="N145" s="333"/>
      <c r="O145" s="331"/>
      <c r="P145" s="41" t="s">
        <v>339</v>
      </c>
      <c r="Q145" s="192" t="s">
        <v>342</v>
      </c>
    </row>
    <row r="146" spans="9:17">
      <c r="I146" s="35" t="s">
        <v>341</v>
      </c>
      <c r="J146" s="36">
        <v>11.4</v>
      </c>
      <c r="M146" s="243"/>
      <c r="N146" s="334"/>
      <c r="O146" s="331"/>
      <c r="P146" s="41" t="s">
        <v>339</v>
      </c>
      <c r="Q146" s="192" t="s">
        <v>344</v>
      </c>
    </row>
    <row r="147" spans="9:17">
      <c r="I147" s="35" t="s">
        <v>343</v>
      </c>
      <c r="J147" s="36">
        <v>11</v>
      </c>
      <c r="M147" s="243"/>
      <c r="N147" s="332" t="s">
        <v>346</v>
      </c>
      <c r="O147" s="336" t="s">
        <v>347</v>
      </c>
      <c r="P147" s="329" t="s">
        <v>99</v>
      </c>
      <c r="Q147" s="27"/>
    </row>
    <row r="148" spans="9:17">
      <c r="I148" s="35" t="s">
        <v>345</v>
      </c>
      <c r="J148" s="36">
        <v>10.199999999999999</v>
      </c>
      <c r="M148" s="243"/>
      <c r="N148" s="333"/>
      <c r="O148" s="337"/>
      <c r="P148" s="335"/>
      <c r="Q148" s="192" t="s">
        <v>349</v>
      </c>
    </row>
    <row r="149" spans="9:17">
      <c r="I149" s="35" t="s">
        <v>348</v>
      </c>
      <c r="J149" s="36">
        <v>6.9</v>
      </c>
      <c r="M149" s="243"/>
      <c r="N149" s="333"/>
      <c r="O149" s="337"/>
      <c r="P149" s="335"/>
      <c r="Q149" s="192" t="s">
        <v>351</v>
      </c>
    </row>
    <row r="150" spans="9:17">
      <c r="I150" s="35" t="s">
        <v>350</v>
      </c>
      <c r="J150" s="36">
        <v>16.5</v>
      </c>
      <c r="M150" s="243"/>
      <c r="N150" s="334"/>
      <c r="O150" s="338"/>
      <c r="P150" s="330"/>
      <c r="Q150" s="192" t="s">
        <v>302</v>
      </c>
    </row>
    <row r="151" spans="9:17">
      <c r="I151" s="35" t="s">
        <v>352</v>
      </c>
      <c r="J151" s="36">
        <v>7.7</v>
      </c>
      <c r="M151" s="243"/>
      <c r="N151" s="25" t="s">
        <v>354</v>
      </c>
      <c r="O151" s="336" t="s">
        <v>347</v>
      </c>
      <c r="P151" s="41" t="s">
        <v>355</v>
      </c>
      <c r="Q151" s="192" t="s">
        <v>150</v>
      </c>
    </row>
    <row r="152" spans="9:17" ht="27">
      <c r="I152" s="35" t="s">
        <v>353</v>
      </c>
      <c r="J152" s="36">
        <v>11.9</v>
      </c>
      <c r="M152" s="243"/>
      <c r="N152" s="25" t="s">
        <v>357</v>
      </c>
      <c r="O152" s="337"/>
      <c r="P152" s="41" t="s">
        <v>358</v>
      </c>
      <c r="Q152" s="192" t="s">
        <v>150</v>
      </c>
    </row>
    <row r="153" spans="9:17" ht="27">
      <c r="I153" s="35" t="s">
        <v>356</v>
      </c>
      <c r="J153" s="36">
        <v>23.8</v>
      </c>
      <c r="M153" s="244"/>
      <c r="N153" s="25" t="s">
        <v>360</v>
      </c>
      <c r="O153" s="337"/>
      <c r="P153" s="41" t="s">
        <v>361</v>
      </c>
      <c r="Q153" s="192" t="s">
        <v>142</v>
      </c>
    </row>
    <row r="154" spans="9:17" ht="27">
      <c r="I154" s="35" t="s">
        <v>359</v>
      </c>
      <c r="J154" s="36">
        <v>25.9</v>
      </c>
      <c r="M154" s="244"/>
      <c r="N154" s="25" t="s">
        <v>363</v>
      </c>
      <c r="O154" s="337"/>
      <c r="P154" s="41" t="s">
        <v>364</v>
      </c>
      <c r="Q154" s="192" t="s">
        <v>150</v>
      </c>
    </row>
    <row r="155" spans="9:17">
      <c r="I155" s="35" t="s">
        <v>362</v>
      </c>
      <c r="J155" s="36">
        <v>39.700000000000003</v>
      </c>
      <c r="M155" s="244"/>
      <c r="N155" s="25" t="s">
        <v>366</v>
      </c>
      <c r="O155" s="337"/>
      <c r="P155" s="41" t="s">
        <v>367</v>
      </c>
      <c r="Q155" s="192" t="s">
        <v>368</v>
      </c>
    </row>
    <row r="156" spans="9:17">
      <c r="I156" s="38" t="s">
        <v>365</v>
      </c>
      <c r="J156" s="36">
        <v>25.9</v>
      </c>
      <c r="M156" s="241"/>
      <c r="N156" s="25" t="s">
        <v>370</v>
      </c>
      <c r="O156" s="337"/>
      <c r="P156" s="41" t="s">
        <v>371</v>
      </c>
      <c r="Q156" s="192" t="s">
        <v>372</v>
      </c>
    </row>
    <row r="157" spans="9:17" ht="27">
      <c r="I157" s="38" t="s">
        <v>369</v>
      </c>
      <c r="J157" s="36">
        <v>19.399999999999999</v>
      </c>
      <c r="M157" s="243"/>
      <c r="N157" s="25" t="s">
        <v>374</v>
      </c>
      <c r="O157" s="337"/>
      <c r="P157" s="41" t="s">
        <v>375</v>
      </c>
      <c r="Q157" s="27" t="s">
        <v>376</v>
      </c>
    </row>
    <row r="158" spans="9:17">
      <c r="I158" s="38" t="s">
        <v>373</v>
      </c>
      <c r="J158" s="36">
        <v>13</v>
      </c>
      <c r="M158" s="244"/>
      <c r="N158" s="25" t="s">
        <v>366</v>
      </c>
      <c r="O158" s="337"/>
      <c r="P158" s="41" t="s">
        <v>367</v>
      </c>
      <c r="Q158" s="192" t="s">
        <v>368</v>
      </c>
    </row>
    <row r="159" spans="9:17">
      <c r="I159" s="35" t="s">
        <v>377</v>
      </c>
      <c r="J159" s="36">
        <v>3.9</v>
      </c>
      <c r="M159" s="243"/>
      <c r="N159" s="25" t="s">
        <v>379</v>
      </c>
      <c r="O159" s="337"/>
      <c r="P159" s="41" t="s">
        <v>380</v>
      </c>
      <c r="Q159" s="192" t="s">
        <v>381</v>
      </c>
    </row>
    <row r="160" spans="9:17">
      <c r="I160" s="35" t="s">
        <v>378</v>
      </c>
      <c r="J160" s="36">
        <v>5.7</v>
      </c>
      <c r="M160" s="243"/>
      <c r="N160" s="25" t="s">
        <v>366</v>
      </c>
      <c r="O160" s="337"/>
      <c r="P160" s="41" t="s">
        <v>367</v>
      </c>
      <c r="Q160" s="192" t="s">
        <v>368</v>
      </c>
    </row>
    <row r="161" spans="9:17">
      <c r="I161" s="35" t="s">
        <v>382</v>
      </c>
      <c r="J161" s="36">
        <v>8.6999999999999993</v>
      </c>
      <c r="M161" s="241"/>
      <c r="N161" s="25" t="s">
        <v>384</v>
      </c>
      <c r="O161" s="337"/>
      <c r="P161" s="41" t="s">
        <v>385</v>
      </c>
      <c r="Q161" s="192" t="s">
        <v>368</v>
      </c>
    </row>
    <row r="162" spans="9:17">
      <c r="I162" s="35" t="s">
        <v>383</v>
      </c>
      <c r="J162" s="36">
        <v>6.2</v>
      </c>
      <c r="M162" s="243"/>
      <c r="N162" s="25" t="s">
        <v>387</v>
      </c>
      <c r="O162" s="337"/>
      <c r="P162" s="41" t="s">
        <v>388</v>
      </c>
      <c r="Q162" s="192" t="s">
        <v>389</v>
      </c>
    </row>
    <row r="163" spans="9:17">
      <c r="I163" s="38" t="s">
        <v>386</v>
      </c>
      <c r="J163" s="36">
        <v>10.199999999999999</v>
      </c>
      <c r="M163" s="243"/>
      <c r="N163" s="25" t="s">
        <v>337</v>
      </c>
      <c r="O163" s="337"/>
      <c r="P163" s="41" t="s">
        <v>337</v>
      </c>
      <c r="Q163" s="192" t="s">
        <v>390</v>
      </c>
    </row>
    <row r="164" spans="9:17">
      <c r="I164" s="45"/>
      <c r="J164" s="46"/>
      <c r="M164" s="243"/>
      <c r="N164" s="25" t="s">
        <v>337</v>
      </c>
      <c r="O164" s="338"/>
      <c r="P164" s="41" t="s">
        <v>337</v>
      </c>
      <c r="Q164" s="192" t="s">
        <v>157</v>
      </c>
    </row>
    <row r="165" spans="9:17">
      <c r="M165" s="243"/>
      <c r="N165" s="25" t="s">
        <v>97</v>
      </c>
      <c r="O165" s="331" t="s">
        <v>391</v>
      </c>
      <c r="P165" s="332" t="s">
        <v>99</v>
      </c>
      <c r="Q165" s="25" t="s">
        <v>392</v>
      </c>
    </row>
    <row r="166" spans="9:17" ht="27">
      <c r="M166" s="243"/>
      <c r="N166" s="25" t="s">
        <v>258</v>
      </c>
      <c r="O166" s="331"/>
      <c r="P166" s="333"/>
      <c r="Q166" s="25" t="s">
        <v>393</v>
      </c>
    </row>
    <row r="167" spans="9:17">
      <c r="M167" s="244"/>
      <c r="N167" s="25" t="s">
        <v>279</v>
      </c>
      <c r="O167" s="331"/>
      <c r="P167" s="333"/>
      <c r="Q167" s="25" t="s">
        <v>394</v>
      </c>
    </row>
    <row r="168" spans="9:17">
      <c r="M168" s="241"/>
      <c r="N168" s="25" t="s">
        <v>97</v>
      </c>
      <c r="O168" s="331"/>
      <c r="P168" s="333"/>
      <c r="Q168" s="25" t="s">
        <v>395</v>
      </c>
    </row>
    <row r="169" spans="9:17" ht="27">
      <c r="M169" s="243"/>
      <c r="N169" s="25" t="s">
        <v>258</v>
      </c>
      <c r="O169" s="331"/>
      <c r="P169" s="333"/>
      <c r="Q169" s="25" t="s">
        <v>396</v>
      </c>
    </row>
    <row r="170" spans="9:17">
      <c r="M170" s="244"/>
      <c r="N170" s="25" t="s">
        <v>279</v>
      </c>
      <c r="O170" s="331"/>
      <c r="P170" s="333"/>
      <c r="Q170" s="25" t="s">
        <v>397</v>
      </c>
    </row>
    <row r="171" spans="9:17">
      <c r="M171" s="243"/>
      <c r="N171" s="25" t="s">
        <v>97</v>
      </c>
      <c r="O171" s="331"/>
      <c r="P171" s="333"/>
      <c r="Q171" s="25" t="s">
        <v>398</v>
      </c>
    </row>
    <row r="172" spans="9:17" ht="27">
      <c r="M172" s="243"/>
      <c r="N172" s="25" t="s">
        <v>258</v>
      </c>
      <c r="O172" s="331"/>
      <c r="P172" s="333"/>
      <c r="Q172" s="25" t="s">
        <v>399</v>
      </c>
    </row>
    <row r="173" spans="9:17">
      <c r="M173" s="243"/>
      <c r="N173" s="25" t="s">
        <v>279</v>
      </c>
      <c r="O173" s="331"/>
      <c r="P173" s="334"/>
      <c r="Q173" s="25" t="s">
        <v>400</v>
      </c>
    </row>
    <row r="174" spans="9:17">
      <c r="M174" s="243"/>
      <c r="N174" s="25" t="s">
        <v>97</v>
      </c>
      <c r="O174" s="331"/>
      <c r="P174" s="332" t="s">
        <v>401</v>
      </c>
      <c r="Q174" s="25" t="s">
        <v>396</v>
      </c>
    </row>
    <row r="175" spans="9:17" ht="27">
      <c r="M175" s="243"/>
      <c r="N175" s="25" t="s">
        <v>258</v>
      </c>
      <c r="O175" s="331"/>
      <c r="P175" s="333"/>
      <c r="Q175" s="25" t="s">
        <v>402</v>
      </c>
    </row>
    <row r="176" spans="9:17">
      <c r="M176" s="244"/>
      <c r="N176" s="25" t="s">
        <v>279</v>
      </c>
      <c r="O176" s="331"/>
      <c r="P176" s="333"/>
      <c r="Q176" s="25" t="s">
        <v>393</v>
      </c>
    </row>
    <row r="177" spans="13:17">
      <c r="M177" s="241"/>
      <c r="N177" s="25" t="s">
        <v>97</v>
      </c>
      <c r="O177" s="331"/>
      <c r="P177" s="333"/>
      <c r="Q177" s="25" t="s">
        <v>399</v>
      </c>
    </row>
    <row r="178" spans="13:17" ht="27">
      <c r="M178" s="243"/>
      <c r="N178" s="25" t="s">
        <v>258</v>
      </c>
      <c r="O178" s="331"/>
      <c r="P178" s="333"/>
      <c r="Q178" s="25" t="s">
        <v>393</v>
      </c>
    </row>
    <row r="179" spans="13:17">
      <c r="M179" s="244"/>
      <c r="N179" s="25" t="s">
        <v>279</v>
      </c>
      <c r="O179" s="331"/>
      <c r="P179" s="334"/>
      <c r="Q179" s="25" t="s">
        <v>403</v>
      </c>
    </row>
    <row r="180" spans="13:17">
      <c r="M180" s="243"/>
      <c r="N180" s="25" t="s">
        <v>97</v>
      </c>
      <c r="O180" s="331"/>
      <c r="P180" s="332" t="s">
        <v>99</v>
      </c>
      <c r="Q180" s="25" t="s">
        <v>404</v>
      </c>
    </row>
    <row r="181" spans="13:17" ht="27">
      <c r="M181" s="243"/>
      <c r="N181" s="25" t="s">
        <v>258</v>
      </c>
      <c r="O181" s="331"/>
      <c r="P181" s="333"/>
      <c r="Q181" s="25" t="s">
        <v>405</v>
      </c>
    </row>
    <row r="182" spans="13:17">
      <c r="M182" s="243"/>
      <c r="N182" s="25" t="s">
        <v>279</v>
      </c>
      <c r="O182" s="331"/>
      <c r="P182" s="334"/>
      <c r="Q182" s="25" t="s">
        <v>406</v>
      </c>
    </row>
    <row r="183" spans="13:17">
      <c r="M183" s="243"/>
      <c r="N183" s="332" t="s">
        <v>407</v>
      </c>
      <c r="O183" s="331" t="s">
        <v>408</v>
      </c>
      <c r="P183" s="329" t="s">
        <v>99</v>
      </c>
      <c r="Q183" s="339" t="s">
        <v>409</v>
      </c>
    </row>
    <row r="184" spans="13:17">
      <c r="M184" s="243"/>
      <c r="N184" s="333"/>
      <c r="O184" s="331"/>
      <c r="P184" s="335"/>
      <c r="Q184" s="339"/>
    </row>
    <row r="185" spans="13:17">
      <c r="M185" s="243"/>
      <c r="N185" s="334"/>
      <c r="O185" s="331"/>
      <c r="P185" s="330"/>
      <c r="Q185" s="339"/>
    </row>
    <row r="186" spans="13:17" ht="15.75">
      <c r="M186" s="243"/>
      <c r="N186" s="25" t="s">
        <v>99</v>
      </c>
      <c r="O186" s="25" t="s">
        <v>99</v>
      </c>
      <c r="P186" s="25" t="s">
        <v>99</v>
      </c>
      <c r="Q186" s="47">
        <v>-5</v>
      </c>
    </row>
    <row r="187" spans="13:17" ht="40.5">
      <c r="M187" s="243"/>
      <c r="N187" s="25" t="s">
        <v>410</v>
      </c>
      <c r="O187" s="40" t="s">
        <v>411</v>
      </c>
      <c r="P187" s="41" t="s">
        <v>99</v>
      </c>
      <c r="Q187" s="192" t="s">
        <v>412</v>
      </c>
    </row>
    <row r="188" spans="13:17" ht="27">
      <c r="M188" s="243"/>
      <c r="N188" s="25" t="s">
        <v>413</v>
      </c>
      <c r="O188" s="336" t="s">
        <v>414</v>
      </c>
      <c r="P188" s="41" t="s">
        <v>99</v>
      </c>
      <c r="Q188" s="27" t="s">
        <v>415</v>
      </c>
    </row>
    <row r="189" spans="13:17">
      <c r="M189" s="242"/>
      <c r="N189" s="25" t="s">
        <v>416</v>
      </c>
      <c r="O189" s="338"/>
      <c r="P189" s="41" t="s">
        <v>99</v>
      </c>
      <c r="Q189" s="27" t="s">
        <v>417</v>
      </c>
    </row>
    <row r="190" spans="13:17">
      <c r="M190" s="242"/>
      <c r="N190" s="25" t="s">
        <v>410</v>
      </c>
      <c r="O190" s="336" t="s">
        <v>418</v>
      </c>
      <c r="P190" s="329" t="s">
        <v>99</v>
      </c>
      <c r="Q190" s="192" t="s">
        <v>419</v>
      </c>
    </row>
    <row r="191" spans="13:17" ht="27">
      <c r="M191" s="243"/>
      <c r="N191" s="25" t="s">
        <v>413</v>
      </c>
      <c r="O191" s="337"/>
      <c r="P191" s="335"/>
      <c r="Q191" s="27" t="s">
        <v>420</v>
      </c>
    </row>
    <row r="192" spans="13:17">
      <c r="M192" s="242"/>
      <c r="N192" s="25" t="s">
        <v>416</v>
      </c>
      <c r="O192" s="338"/>
      <c r="P192" s="330"/>
      <c r="Q192" s="27" t="s">
        <v>421</v>
      </c>
    </row>
    <row r="193" spans="13:17">
      <c r="M193" s="243"/>
      <c r="N193" s="25" t="s">
        <v>410</v>
      </c>
      <c r="O193" s="26" t="s">
        <v>422</v>
      </c>
      <c r="P193" s="329" t="s">
        <v>99</v>
      </c>
      <c r="Q193" s="192" t="s">
        <v>419</v>
      </c>
    </row>
    <row r="194" spans="13:17" ht="27">
      <c r="M194" s="243"/>
      <c r="N194" s="25" t="s">
        <v>413</v>
      </c>
      <c r="O194" s="336" t="s">
        <v>423</v>
      </c>
      <c r="P194" s="335"/>
      <c r="Q194" s="27" t="s">
        <v>420</v>
      </c>
    </row>
    <row r="195" spans="13:17">
      <c r="M195" s="243"/>
      <c r="N195" s="25" t="s">
        <v>416</v>
      </c>
      <c r="O195" s="338"/>
      <c r="P195" s="334"/>
      <c r="Q195" s="184" t="s">
        <v>424</v>
      </c>
    </row>
    <row r="196" spans="13:17">
      <c r="M196" s="243"/>
      <c r="N196" s="25" t="s">
        <v>425</v>
      </c>
      <c r="O196" s="26" t="s">
        <v>422</v>
      </c>
      <c r="P196" s="41" t="s">
        <v>99</v>
      </c>
      <c r="Q196" s="192" t="s">
        <v>426</v>
      </c>
    </row>
    <row r="197" spans="13:17" ht="27">
      <c r="M197" s="243"/>
      <c r="N197" s="25" t="s">
        <v>427</v>
      </c>
      <c r="O197" s="40" t="s">
        <v>428</v>
      </c>
      <c r="P197" s="41" t="s">
        <v>429</v>
      </c>
      <c r="Q197" s="27" t="s">
        <v>430</v>
      </c>
    </row>
    <row r="198" spans="13:17">
      <c r="M198" s="243"/>
      <c r="N198" s="332" t="s">
        <v>431</v>
      </c>
      <c r="O198" s="331" t="s">
        <v>432</v>
      </c>
      <c r="P198" s="329" t="s">
        <v>99</v>
      </c>
      <c r="Q198" s="27" t="s">
        <v>430</v>
      </c>
    </row>
    <row r="199" spans="13:17">
      <c r="M199" s="243"/>
      <c r="N199" s="334"/>
      <c r="O199" s="331"/>
      <c r="P199" s="335"/>
      <c r="Q199" s="192" t="s">
        <v>433</v>
      </c>
    </row>
    <row r="200" spans="13:17" ht="40.5">
      <c r="M200" s="243"/>
      <c r="N200" s="25" t="s">
        <v>434</v>
      </c>
      <c r="O200" s="40" t="s">
        <v>435</v>
      </c>
      <c r="P200" s="335"/>
      <c r="Q200" s="27" t="s">
        <v>69</v>
      </c>
    </row>
    <row r="201" spans="13:17">
      <c r="M201" s="243"/>
      <c r="N201" s="332" t="s">
        <v>425</v>
      </c>
      <c r="O201" s="336" t="s">
        <v>422</v>
      </c>
      <c r="P201" s="335"/>
      <c r="Q201" s="192" t="s">
        <v>436</v>
      </c>
    </row>
    <row r="202" spans="13:17">
      <c r="M202" s="243"/>
      <c r="N202" s="334"/>
      <c r="O202" s="337"/>
      <c r="P202" s="335"/>
      <c r="Q202" s="27" t="s">
        <v>437</v>
      </c>
    </row>
    <row r="203" spans="13:17">
      <c r="M203" s="244"/>
      <c r="N203" s="41" t="s">
        <v>427</v>
      </c>
      <c r="O203" s="342" t="s">
        <v>438</v>
      </c>
      <c r="P203" s="340"/>
      <c r="Q203" s="27" t="s">
        <v>439</v>
      </c>
    </row>
    <row r="204" spans="13:17">
      <c r="M204" s="241"/>
      <c r="N204" s="41" t="s">
        <v>99</v>
      </c>
      <c r="O204" s="342"/>
      <c r="P204" s="341"/>
      <c r="Q204" s="27" t="s">
        <v>430</v>
      </c>
    </row>
    <row r="205" spans="13:17">
      <c r="M205" s="3"/>
      <c r="N205" s="3"/>
      <c r="O205" s="3"/>
      <c r="P205" s="3"/>
      <c r="Q205" s="3"/>
    </row>
    <row r="206" spans="13:17">
      <c r="M206" s="3"/>
      <c r="N206" s="3"/>
      <c r="O206" s="3"/>
      <c r="P206" s="3"/>
      <c r="Q206" s="3"/>
    </row>
    <row r="207" spans="13:17">
      <c r="M207" s="3" t="s">
        <v>440</v>
      </c>
      <c r="N207" s="3"/>
      <c r="O207" s="3"/>
      <c r="P207" s="3"/>
      <c r="Q207" s="3"/>
    </row>
    <row r="208" spans="13:17">
      <c r="M208" s="3" t="s">
        <v>441</v>
      </c>
      <c r="N208" s="3"/>
      <c r="O208" s="3"/>
      <c r="P208" s="3"/>
      <c r="Q208" s="3"/>
    </row>
    <row r="209" spans="13:17">
      <c r="M209" s="3" t="s">
        <v>442</v>
      </c>
      <c r="N209" s="3"/>
      <c r="O209" s="3"/>
      <c r="P209" s="3"/>
      <c r="Q209" s="3"/>
    </row>
    <row r="210" spans="13:17">
      <c r="M210" s="3" t="s">
        <v>443</v>
      </c>
      <c r="N210" s="3"/>
      <c r="O210" s="3"/>
      <c r="P210" s="3"/>
      <c r="Q210" s="3"/>
    </row>
    <row r="211" spans="13:17">
      <c r="M211" s="3" t="s">
        <v>444</v>
      </c>
      <c r="N211" s="3"/>
      <c r="O211" s="3"/>
      <c r="P211" s="3"/>
      <c r="Q211" s="3"/>
    </row>
    <row r="212" spans="13:17">
      <c r="M212" s="3" t="s">
        <v>445</v>
      </c>
      <c r="N212" s="3"/>
      <c r="O212" s="3"/>
      <c r="P212" s="3"/>
      <c r="Q212" s="3"/>
    </row>
    <row r="213" spans="13:17">
      <c r="M213" s="3" t="s">
        <v>446</v>
      </c>
      <c r="N213" s="3"/>
      <c r="O213" s="3"/>
      <c r="P213" s="3"/>
      <c r="Q213" s="3"/>
    </row>
    <row r="214" spans="13:17">
      <c r="M214" s="3" t="s">
        <v>447</v>
      </c>
    </row>
  </sheetData>
  <mergeCells count="81">
    <mergeCell ref="N198:N199"/>
    <mergeCell ref="O198:O199"/>
    <mergeCell ref="P198:P204"/>
    <mergeCell ref="N201:N202"/>
    <mergeCell ref="O201:O202"/>
    <mergeCell ref="O203:O204"/>
    <mergeCell ref="Q183:Q185"/>
    <mergeCell ref="O188:O189"/>
    <mergeCell ref="O190:O192"/>
    <mergeCell ref="P190:P192"/>
    <mergeCell ref="P193:P195"/>
    <mergeCell ref="O194:O195"/>
    <mergeCell ref="N183:N185"/>
    <mergeCell ref="O183:O185"/>
    <mergeCell ref="P183:P185"/>
    <mergeCell ref="P141:P142"/>
    <mergeCell ref="N144:N146"/>
    <mergeCell ref="O144:O146"/>
    <mergeCell ref="N147:N150"/>
    <mergeCell ref="O147:O150"/>
    <mergeCell ref="P147:P150"/>
    <mergeCell ref="O151:O164"/>
    <mergeCell ref="O165:O182"/>
    <mergeCell ref="P165:P173"/>
    <mergeCell ref="P174:P179"/>
    <mergeCell ref="P180:P182"/>
    <mergeCell ref="N129:N130"/>
    <mergeCell ref="O129:O130"/>
    <mergeCell ref="P129:P130"/>
    <mergeCell ref="N131:N142"/>
    <mergeCell ref="O131:O142"/>
    <mergeCell ref="P131:P132"/>
    <mergeCell ref="P133:P134"/>
    <mergeCell ref="P135:P136"/>
    <mergeCell ref="P137:P138"/>
    <mergeCell ref="P139:P140"/>
    <mergeCell ref="N122:N125"/>
    <mergeCell ref="O122:O123"/>
    <mergeCell ref="P122:P125"/>
    <mergeCell ref="O124:O125"/>
    <mergeCell ref="N127:N128"/>
    <mergeCell ref="O127:O128"/>
    <mergeCell ref="N114:N119"/>
    <mergeCell ref="P114:P116"/>
    <mergeCell ref="P117:P119"/>
    <mergeCell ref="N120:N121"/>
    <mergeCell ref="O120:O121"/>
    <mergeCell ref="P120:P121"/>
    <mergeCell ref="N102:N113"/>
    <mergeCell ref="O102:O113"/>
    <mergeCell ref="P102:P104"/>
    <mergeCell ref="P105:P107"/>
    <mergeCell ref="P108:P110"/>
    <mergeCell ref="P111:P113"/>
    <mergeCell ref="N94:N96"/>
    <mergeCell ref="O95:O96"/>
    <mergeCell ref="N97:N99"/>
    <mergeCell ref="O98:O99"/>
    <mergeCell ref="Q100:Q101"/>
    <mergeCell ref="N100:N101"/>
    <mergeCell ref="P100:P101"/>
    <mergeCell ref="N70:N93"/>
    <mergeCell ref="O70:O93"/>
    <mergeCell ref="P70:P73"/>
    <mergeCell ref="P74:P77"/>
    <mergeCell ref="P78:P81"/>
    <mergeCell ref="P82:P85"/>
    <mergeCell ref="P86:P89"/>
    <mergeCell ref="P90:P93"/>
    <mergeCell ref="M54:M55"/>
    <mergeCell ref="P52:P53"/>
    <mergeCell ref="O54:O69"/>
    <mergeCell ref="P54:P55"/>
    <mergeCell ref="P56:P57"/>
    <mergeCell ref="P58:P59"/>
    <mergeCell ref="P60:P61"/>
    <mergeCell ref="P62:P63"/>
    <mergeCell ref="P64:P65"/>
    <mergeCell ref="N66:N69"/>
    <mergeCell ref="P66:P67"/>
    <mergeCell ref="P68:P6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945"/>
  <sheetViews>
    <sheetView showGridLines="0" tabSelected="1" zoomScaleNormal="100" workbookViewId="0">
      <selection activeCell="A9" sqref="A9"/>
    </sheetView>
  </sheetViews>
  <sheetFormatPr defaultRowHeight="12.75"/>
  <cols>
    <col min="1" max="1" width="2.7109375" style="49" customWidth="1"/>
    <col min="2" max="2" width="0.7109375" style="49" customWidth="1"/>
    <col min="3" max="3" width="3.7109375" style="49" customWidth="1"/>
    <col min="4" max="17" width="3.28515625" style="49" customWidth="1"/>
    <col min="18" max="18" width="3.7109375" style="49" customWidth="1"/>
    <col min="19" max="34" width="3.28515625" style="49" customWidth="1"/>
    <col min="35" max="36" width="0.7109375" style="49" customWidth="1"/>
    <col min="37" max="73" width="3.28515625" style="49" customWidth="1"/>
    <col min="74" max="256" width="9" style="49"/>
    <col min="257" max="257" width="2.7109375" style="49" customWidth="1"/>
    <col min="258" max="258" width="0.7109375" style="49" customWidth="1"/>
    <col min="259" max="259" width="3.7109375" style="49" customWidth="1"/>
    <col min="260" max="273" width="3.28515625" style="49" customWidth="1"/>
    <col min="274" max="274" width="3.7109375" style="49" customWidth="1"/>
    <col min="275" max="290" width="3.28515625" style="49" customWidth="1"/>
    <col min="291" max="292" width="0.7109375" style="49" customWidth="1"/>
    <col min="293" max="329" width="3.28515625" style="49" customWidth="1"/>
    <col min="330" max="512" width="9" style="49"/>
    <col min="513" max="513" width="2.7109375" style="49" customWidth="1"/>
    <col min="514" max="514" width="0.7109375" style="49" customWidth="1"/>
    <col min="515" max="515" width="3.7109375" style="49" customWidth="1"/>
    <col min="516" max="529" width="3.28515625" style="49" customWidth="1"/>
    <col min="530" max="530" width="3.7109375" style="49" customWidth="1"/>
    <col min="531" max="546" width="3.28515625" style="49" customWidth="1"/>
    <col min="547" max="548" width="0.7109375" style="49" customWidth="1"/>
    <col min="549" max="585" width="3.28515625" style="49" customWidth="1"/>
    <col min="586" max="768" width="9" style="49"/>
    <col min="769" max="769" width="2.7109375" style="49" customWidth="1"/>
    <col min="770" max="770" width="0.7109375" style="49" customWidth="1"/>
    <col min="771" max="771" width="3.7109375" style="49" customWidth="1"/>
    <col min="772" max="785" width="3.28515625" style="49" customWidth="1"/>
    <col min="786" max="786" width="3.7109375" style="49" customWidth="1"/>
    <col min="787" max="802" width="3.28515625" style="49" customWidth="1"/>
    <col min="803" max="804" width="0.7109375" style="49" customWidth="1"/>
    <col min="805" max="841" width="3.28515625" style="49" customWidth="1"/>
    <col min="842" max="1024" width="9" style="49"/>
    <col min="1025" max="1025" width="2.7109375" style="49" customWidth="1"/>
    <col min="1026" max="1026" width="0.7109375" style="49" customWidth="1"/>
    <col min="1027" max="1027" width="3.7109375" style="49" customWidth="1"/>
    <col min="1028" max="1041" width="3.28515625" style="49" customWidth="1"/>
    <col min="1042" max="1042" width="3.7109375" style="49" customWidth="1"/>
    <col min="1043" max="1058" width="3.28515625" style="49" customWidth="1"/>
    <col min="1059" max="1060" width="0.7109375" style="49" customWidth="1"/>
    <col min="1061" max="1097" width="3.28515625" style="49" customWidth="1"/>
    <col min="1098" max="1280" width="9" style="49"/>
    <col min="1281" max="1281" width="2.7109375" style="49" customWidth="1"/>
    <col min="1282" max="1282" width="0.7109375" style="49" customWidth="1"/>
    <col min="1283" max="1283" width="3.7109375" style="49" customWidth="1"/>
    <col min="1284" max="1297" width="3.28515625" style="49" customWidth="1"/>
    <col min="1298" max="1298" width="3.7109375" style="49" customWidth="1"/>
    <col min="1299" max="1314" width="3.28515625" style="49" customWidth="1"/>
    <col min="1315" max="1316" width="0.7109375" style="49" customWidth="1"/>
    <col min="1317" max="1353" width="3.28515625" style="49" customWidth="1"/>
    <col min="1354" max="1536" width="9" style="49"/>
    <col min="1537" max="1537" width="2.7109375" style="49" customWidth="1"/>
    <col min="1538" max="1538" width="0.7109375" style="49" customWidth="1"/>
    <col min="1539" max="1539" width="3.7109375" style="49" customWidth="1"/>
    <col min="1540" max="1553" width="3.28515625" style="49" customWidth="1"/>
    <col min="1554" max="1554" width="3.7109375" style="49" customWidth="1"/>
    <col min="1555" max="1570" width="3.28515625" style="49" customWidth="1"/>
    <col min="1571" max="1572" width="0.7109375" style="49" customWidth="1"/>
    <col min="1573" max="1609" width="3.28515625" style="49" customWidth="1"/>
    <col min="1610" max="1792" width="9" style="49"/>
    <col min="1793" max="1793" width="2.7109375" style="49" customWidth="1"/>
    <col min="1794" max="1794" width="0.7109375" style="49" customWidth="1"/>
    <col min="1795" max="1795" width="3.7109375" style="49" customWidth="1"/>
    <col min="1796" max="1809" width="3.28515625" style="49" customWidth="1"/>
    <col min="1810" max="1810" width="3.7109375" style="49" customWidth="1"/>
    <col min="1811" max="1826" width="3.28515625" style="49" customWidth="1"/>
    <col min="1827" max="1828" width="0.7109375" style="49" customWidth="1"/>
    <col min="1829" max="1865" width="3.28515625" style="49" customWidth="1"/>
    <col min="1866" max="2048" width="9" style="49"/>
    <col min="2049" max="2049" width="2.7109375" style="49" customWidth="1"/>
    <col min="2050" max="2050" width="0.7109375" style="49" customWidth="1"/>
    <col min="2051" max="2051" width="3.7109375" style="49" customWidth="1"/>
    <col min="2052" max="2065" width="3.28515625" style="49" customWidth="1"/>
    <col min="2066" max="2066" width="3.7109375" style="49" customWidth="1"/>
    <col min="2067" max="2082" width="3.28515625" style="49" customWidth="1"/>
    <col min="2083" max="2084" width="0.7109375" style="49" customWidth="1"/>
    <col min="2085" max="2121" width="3.28515625" style="49" customWidth="1"/>
    <col min="2122" max="2304" width="9" style="49"/>
    <col min="2305" max="2305" width="2.7109375" style="49" customWidth="1"/>
    <col min="2306" max="2306" width="0.7109375" style="49" customWidth="1"/>
    <col min="2307" max="2307" width="3.7109375" style="49" customWidth="1"/>
    <col min="2308" max="2321" width="3.28515625" style="49" customWidth="1"/>
    <col min="2322" max="2322" width="3.7109375" style="49" customWidth="1"/>
    <col min="2323" max="2338" width="3.28515625" style="49" customWidth="1"/>
    <col min="2339" max="2340" width="0.7109375" style="49" customWidth="1"/>
    <col min="2341" max="2377" width="3.28515625" style="49" customWidth="1"/>
    <col min="2378" max="2560" width="9" style="49"/>
    <col min="2561" max="2561" width="2.7109375" style="49" customWidth="1"/>
    <col min="2562" max="2562" width="0.7109375" style="49" customWidth="1"/>
    <col min="2563" max="2563" width="3.7109375" style="49" customWidth="1"/>
    <col min="2564" max="2577" width="3.28515625" style="49" customWidth="1"/>
    <col min="2578" max="2578" width="3.7109375" style="49" customWidth="1"/>
    <col min="2579" max="2594" width="3.28515625" style="49" customWidth="1"/>
    <col min="2595" max="2596" width="0.7109375" style="49" customWidth="1"/>
    <col min="2597" max="2633" width="3.28515625" style="49" customWidth="1"/>
    <col min="2634" max="2816" width="9" style="49"/>
    <col min="2817" max="2817" width="2.7109375" style="49" customWidth="1"/>
    <col min="2818" max="2818" width="0.7109375" style="49" customWidth="1"/>
    <col min="2819" max="2819" width="3.7109375" style="49" customWidth="1"/>
    <col min="2820" max="2833" width="3.28515625" style="49" customWidth="1"/>
    <col min="2834" max="2834" width="3.7109375" style="49" customWidth="1"/>
    <col min="2835" max="2850" width="3.28515625" style="49" customWidth="1"/>
    <col min="2851" max="2852" width="0.7109375" style="49" customWidth="1"/>
    <col min="2853" max="2889" width="3.28515625" style="49" customWidth="1"/>
    <col min="2890" max="3072" width="9" style="49"/>
    <col min="3073" max="3073" width="2.7109375" style="49" customWidth="1"/>
    <col min="3074" max="3074" width="0.7109375" style="49" customWidth="1"/>
    <col min="3075" max="3075" width="3.7109375" style="49" customWidth="1"/>
    <col min="3076" max="3089" width="3.28515625" style="49" customWidth="1"/>
    <col min="3090" max="3090" width="3.7109375" style="49" customWidth="1"/>
    <col min="3091" max="3106" width="3.28515625" style="49" customWidth="1"/>
    <col min="3107" max="3108" width="0.7109375" style="49" customWidth="1"/>
    <col min="3109" max="3145" width="3.28515625" style="49" customWidth="1"/>
    <col min="3146" max="3328" width="9" style="49"/>
    <col min="3329" max="3329" width="2.7109375" style="49" customWidth="1"/>
    <col min="3330" max="3330" width="0.7109375" style="49" customWidth="1"/>
    <col min="3331" max="3331" width="3.7109375" style="49" customWidth="1"/>
    <col min="3332" max="3345" width="3.28515625" style="49" customWidth="1"/>
    <col min="3346" max="3346" width="3.7109375" style="49" customWidth="1"/>
    <col min="3347" max="3362" width="3.28515625" style="49" customWidth="1"/>
    <col min="3363" max="3364" width="0.7109375" style="49" customWidth="1"/>
    <col min="3365" max="3401" width="3.28515625" style="49" customWidth="1"/>
    <col min="3402" max="3584" width="9" style="49"/>
    <col min="3585" max="3585" width="2.7109375" style="49" customWidth="1"/>
    <col min="3586" max="3586" width="0.7109375" style="49" customWidth="1"/>
    <col min="3587" max="3587" width="3.7109375" style="49" customWidth="1"/>
    <col min="3588" max="3601" width="3.28515625" style="49" customWidth="1"/>
    <col min="3602" max="3602" width="3.7109375" style="49" customWidth="1"/>
    <col min="3603" max="3618" width="3.28515625" style="49" customWidth="1"/>
    <col min="3619" max="3620" width="0.7109375" style="49" customWidth="1"/>
    <col min="3621" max="3657" width="3.28515625" style="49" customWidth="1"/>
    <col min="3658" max="3840" width="9" style="49"/>
    <col min="3841" max="3841" width="2.7109375" style="49" customWidth="1"/>
    <col min="3842" max="3842" width="0.7109375" style="49" customWidth="1"/>
    <col min="3843" max="3843" width="3.7109375" style="49" customWidth="1"/>
    <col min="3844" max="3857" width="3.28515625" style="49" customWidth="1"/>
    <col min="3858" max="3858" width="3.7109375" style="49" customWidth="1"/>
    <col min="3859" max="3874" width="3.28515625" style="49" customWidth="1"/>
    <col min="3875" max="3876" width="0.7109375" style="49" customWidth="1"/>
    <col min="3877" max="3913" width="3.28515625" style="49" customWidth="1"/>
    <col min="3914" max="4096" width="9" style="49"/>
    <col min="4097" max="4097" width="2.7109375" style="49" customWidth="1"/>
    <col min="4098" max="4098" width="0.7109375" style="49" customWidth="1"/>
    <col min="4099" max="4099" width="3.7109375" style="49" customWidth="1"/>
    <col min="4100" max="4113" width="3.28515625" style="49" customWidth="1"/>
    <col min="4114" max="4114" width="3.7109375" style="49" customWidth="1"/>
    <col min="4115" max="4130" width="3.28515625" style="49" customWidth="1"/>
    <col min="4131" max="4132" width="0.7109375" style="49" customWidth="1"/>
    <col min="4133" max="4169" width="3.28515625" style="49" customWidth="1"/>
    <col min="4170" max="4352" width="9" style="49"/>
    <col min="4353" max="4353" width="2.7109375" style="49" customWidth="1"/>
    <col min="4354" max="4354" width="0.7109375" style="49" customWidth="1"/>
    <col min="4355" max="4355" width="3.7109375" style="49" customWidth="1"/>
    <col min="4356" max="4369" width="3.28515625" style="49" customWidth="1"/>
    <col min="4370" max="4370" width="3.7109375" style="49" customWidth="1"/>
    <col min="4371" max="4386" width="3.28515625" style="49" customWidth="1"/>
    <col min="4387" max="4388" width="0.7109375" style="49" customWidth="1"/>
    <col min="4389" max="4425" width="3.28515625" style="49" customWidth="1"/>
    <col min="4426" max="4608" width="9" style="49"/>
    <col min="4609" max="4609" width="2.7109375" style="49" customWidth="1"/>
    <col min="4610" max="4610" width="0.7109375" style="49" customWidth="1"/>
    <col min="4611" max="4611" width="3.7109375" style="49" customWidth="1"/>
    <col min="4612" max="4625" width="3.28515625" style="49" customWidth="1"/>
    <col min="4626" max="4626" width="3.7109375" style="49" customWidth="1"/>
    <col min="4627" max="4642" width="3.28515625" style="49" customWidth="1"/>
    <col min="4643" max="4644" width="0.7109375" style="49" customWidth="1"/>
    <col min="4645" max="4681" width="3.28515625" style="49" customWidth="1"/>
    <col min="4682" max="4864" width="9" style="49"/>
    <col min="4865" max="4865" width="2.7109375" style="49" customWidth="1"/>
    <col min="4866" max="4866" width="0.7109375" style="49" customWidth="1"/>
    <col min="4867" max="4867" width="3.7109375" style="49" customWidth="1"/>
    <col min="4868" max="4881" width="3.28515625" style="49" customWidth="1"/>
    <col min="4882" max="4882" width="3.7109375" style="49" customWidth="1"/>
    <col min="4883" max="4898" width="3.28515625" style="49" customWidth="1"/>
    <col min="4899" max="4900" width="0.7109375" style="49" customWidth="1"/>
    <col min="4901" max="4937" width="3.28515625" style="49" customWidth="1"/>
    <col min="4938" max="5120" width="9" style="49"/>
    <col min="5121" max="5121" width="2.7109375" style="49" customWidth="1"/>
    <col min="5122" max="5122" width="0.7109375" style="49" customWidth="1"/>
    <col min="5123" max="5123" width="3.7109375" style="49" customWidth="1"/>
    <col min="5124" max="5137" width="3.28515625" style="49" customWidth="1"/>
    <col min="5138" max="5138" width="3.7109375" style="49" customWidth="1"/>
    <col min="5139" max="5154" width="3.28515625" style="49" customWidth="1"/>
    <col min="5155" max="5156" width="0.7109375" style="49" customWidth="1"/>
    <col min="5157" max="5193" width="3.28515625" style="49" customWidth="1"/>
    <col min="5194" max="5376" width="9" style="49"/>
    <col min="5377" max="5377" width="2.7109375" style="49" customWidth="1"/>
    <col min="5378" max="5378" width="0.7109375" style="49" customWidth="1"/>
    <col min="5379" max="5379" width="3.7109375" style="49" customWidth="1"/>
    <col min="5380" max="5393" width="3.28515625" style="49" customWidth="1"/>
    <col min="5394" max="5394" width="3.7109375" style="49" customWidth="1"/>
    <col min="5395" max="5410" width="3.28515625" style="49" customWidth="1"/>
    <col min="5411" max="5412" width="0.7109375" style="49" customWidth="1"/>
    <col min="5413" max="5449" width="3.28515625" style="49" customWidth="1"/>
    <col min="5450" max="5632" width="9" style="49"/>
    <col min="5633" max="5633" width="2.7109375" style="49" customWidth="1"/>
    <col min="5634" max="5634" width="0.7109375" style="49" customWidth="1"/>
    <col min="5635" max="5635" width="3.7109375" style="49" customWidth="1"/>
    <col min="5636" max="5649" width="3.28515625" style="49" customWidth="1"/>
    <col min="5650" max="5650" width="3.7109375" style="49" customWidth="1"/>
    <col min="5651" max="5666" width="3.28515625" style="49" customWidth="1"/>
    <col min="5667" max="5668" width="0.7109375" style="49" customWidth="1"/>
    <col min="5669" max="5705" width="3.28515625" style="49" customWidth="1"/>
    <col min="5706" max="5888" width="9" style="49"/>
    <col min="5889" max="5889" width="2.7109375" style="49" customWidth="1"/>
    <col min="5890" max="5890" width="0.7109375" style="49" customWidth="1"/>
    <col min="5891" max="5891" width="3.7109375" style="49" customWidth="1"/>
    <col min="5892" max="5905" width="3.28515625" style="49" customWidth="1"/>
    <col min="5906" max="5906" width="3.7109375" style="49" customWidth="1"/>
    <col min="5907" max="5922" width="3.28515625" style="49" customWidth="1"/>
    <col min="5923" max="5924" width="0.7109375" style="49" customWidth="1"/>
    <col min="5925" max="5961" width="3.28515625" style="49" customWidth="1"/>
    <col min="5962" max="6144" width="9" style="49"/>
    <col min="6145" max="6145" width="2.7109375" style="49" customWidth="1"/>
    <col min="6146" max="6146" width="0.7109375" style="49" customWidth="1"/>
    <col min="6147" max="6147" width="3.7109375" style="49" customWidth="1"/>
    <col min="6148" max="6161" width="3.28515625" style="49" customWidth="1"/>
    <col min="6162" max="6162" width="3.7109375" style="49" customWidth="1"/>
    <col min="6163" max="6178" width="3.28515625" style="49" customWidth="1"/>
    <col min="6179" max="6180" width="0.7109375" style="49" customWidth="1"/>
    <col min="6181" max="6217" width="3.28515625" style="49" customWidth="1"/>
    <col min="6218" max="6400" width="9" style="49"/>
    <col min="6401" max="6401" width="2.7109375" style="49" customWidth="1"/>
    <col min="6402" max="6402" width="0.7109375" style="49" customWidth="1"/>
    <col min="6403" max="6403" width="3.7109375" style="49" customWidth="1"/>
    <col min="6404" max="6417" width="3.28515625" style="49" customWidth="1"/>
    <col min="6418" max="6418" width="3.7109375" style="49" customWidth="1"/>
    <col min="6419" max="6434" width="3.28515625" style="49" customWidth="1"/>
    <col min="6435" max="6436" width="0.7109375" style="49" customWidth="1"/>
    <col min="6437" max="6473" width="3.28515625" style="49" customWidth="1"/>
    <col min="6474" max="6656" width="9" style="49"/>
    <col min="6657" max="6657" width="2.7109375" style="49" customWidth="1"/>
    <col min="6658" max="6658" width="0.7109375" style="49" customWidth="1"/>
    <col min="6659" max="6659" width="3.7109375" style="49" customWidth="1"/>
    <col min="6660" max="6673" width="3.28515625" style="49" customWidth="1"/>
    <col min="6674" max="6674" width="3.7109375" style="49" customWidth="1"/>
    <col min="6675" max="6690" width="3.28515625" style="49" customWidth="1"/>
    <col min="6691" max="6692" width="0.7109375" style="49" customWidth="1"/>
    <col min="6693" max="6729" width="3.28515625" style="49" customWidth="1"/>
    <col min="6730" max="6912" width="9" style="49"/>
    <col min="6913" max="6913" width="2.7109375" style="49" customWidth="1"/>
    <col min="6914" max="6914" width="0.7109375" style="49" customWidth="1"/>
    <col min="6915" max="6915" width="3.7109375" style="49" customWidth="1"/>
    <col min="6916" max="6929" width="3.28515625" style="49" customWidth="1"/>
    <col min="6930" max="6930" width="3.7109375" style="49" customWidth="1"/>
    <col min="6931" max="6946" width="3.28515625" style="49" customWidth="1"/>
    <col min="6947" max="6948" width="0.7109375" style="49" customWidth="1"/>
    <col min="6949" max="6985" width="3.28515625" style="49" customWidth="1"/>
    <col min="6986" max="7168" width="9" style="49"/>
    <col min="7169" max="7169" width="2.7109375" style="49" customWidth="1"/>
    <col min="7170" max="7170" width="0.7109375" style="49" customWidth="1"/>
    <col min="7171" max="7171" width="3.7109375" style="49" customWidth="1"/>
    <col min="7172" max="7185" width="3.28515625" style="49" customWidth="1"/>
    <col min="7186" max="7186" width="3.7109375" style="49" customWidth="1"/>
    <col min="7187" max="7202" width="3.28515625" style="49" customWidth="1"/>
    <col min="7203" max="7204" width="0.7109375" style="49" customWidth="1"/>
    <col min="7205" max="7241" width="3.28515625" style="49" customWidth="1"/>
    <col min="7242" max="7424" width="9" style="49"/>
    <col min="7425" max="7425" width="2.7109375" style="49" customWidth="1"/>
    <col min="7426" max="7426" width="0.7109375" style="49" customWidth="1"/>
    <col min="7427" max="7427" width="3.7109375" style="49" customWidth="1"/>
    <col min="7428" max="7441" width="3.28515625" style="49" customWidth="1"/>
    <col min="7442" max="7442" width="3.7109375" style="49" customWidth="1"/>
    <col min="7443" max="7458" width="3.28515625" style="49" customWidth="1"/>
    <col min="7459" max="7460" width="0.7109375" style="49" customWidth="1"/>
    <col min="7461" max="7497" width="3.28515625" style="49" customWidth="1"/>
    <col min="7498" max="7680" width="9" style="49"/>
    <col min="7681" max="7681" width="2.7109375" style="49" customWidth="1"/>
    <col min="7682" max="7682" width="0.7109375" style="49" customWidth="1"/>
    <col min="7683" max="7683" width="3.7109375" style="49" customWidth="1"/>
    <col min="7684" max="7697" width="3.28515625" style="49" customWidth="1"/>
    <col min="7698" max="7698" width="3.7109375" style="49" customWidth="1"/>
    <col min="7699" max="7714" width="3.28515625" style="49" customWidth="1"/>
    <col min="7715" max="7716" width="0.7109375" style="49" customWidth="1"/>
    <col min="7717" max="7753" width="3.28515625" style="49" customWidth="1"/>
    <col min="7754" max="7936" width="9" style="49"/>
    <col min="7937" max="7937" width="2.7109375" style="49" customWidth="1"/>
    <col min="7938" max="7938" width="0.7109375" style="49" customWidth="1"/>
    <col min="7939" max="7939" width="3.7109375" style="49" customWidth="1"/>
    <col min="7940" max="7953" width="3.28515625" style="49" customWidth="1"/>
    <col min="7954" max="7954" width="3.7109375" style="49" customWidth="1"/>
    <col min="7955" max="7970" width="3.28515625" style="49" customWidth="1"/>
    <col min="7971" max="7972" width="0.7109375" style="49" customWidth="1"/>
    <col min="7973" max="8009" width="3.28515625" style="49" customWidth="1"/>
    <col min="8010" max="8192" width="9" style="49"/>
    <col min="8193" max="8193" width="2.7109375" style="49" customWidth="1"/>
    <col min="8194" max="8194" width="0.7109375" style="49" customWidth="1"/>
    <col min="8195" max="8195" width="3.7109375" style="49" customWidth="1"/>
    <col min="8196" max="8209" width="3.28515625" style="49" customWidth="1"/>
    <col min="8210" max="8210" width="3.7109375" style="49" customWidth="1"/>
    <col min="8211" max="8226" width="3.28515625" style="49" customWidth="1"/>
    <col min="8227" max="8228" width="0.7109375" style="49" customWidth="1"/>
    <col min="8229" max="8265" width="3.28515625" style="49" customWidth="1"/>
    <col min="8266" max="8448" width="9" style="49"/>
    <col min="8449" max="8449" width="2.7109375" style="49" customWidth="1"/>
    <col min="8450" max="8450" width="0.7109375" style="49" customWidth="1"/>
    <col min="8451" max="8451" width="3.7109375" style="49" customWidth="1"/>
    <col min="8452" max="8465" width="3.28515625" style="49" customWidth="1"/>
    <col min="8466" max="8466" width="3.7109375" style="49" customWidth="1"/>
    <col min="8467" max="8482" width="3.28515625" style="49" customWidth="1"/>
    <col min="8483" max="8484" width="0.7109375" style="49" customWidth="1"/>
    <col min="8485" max="8521" width="3.28515625" style="49" customWidth="1"/>
    <col min="8522" max="8704" width="9" style="49"/>
    <col min="8705" max="8705" width="2.7109375" style="49" customWidth="1"/>
    <col min="8706" max="8706" width="0.7109375" style="49" customWidth="1"/>
    <col min="8707" max="8707" width="3.7109375" style="49" customWidth="1"/>
    <col min="8708" max="8721" width="3.28515625" style="49" customWidth="1"/>
    <col min="8722" max="8722" width="3.7109375" style="49" customWidth="1"/>
    <col min="8723" max="8738" width="3.28515625" style="49" customWidth="1"/>
    <col min="8739" max="8740" width="0.7109375" style="49" customWidth="1"/>
    <col min="8741" max="8777" width="3.28515625" style="49" customWidth="1"/>
    <col min="8778" max="8960" width="9" style="49"/>
    <col min="8961" max="8961" width="2.7109375" style="49" customWidth="1"/>
    <col min="8962" max="8962" width="0.7109375" style="49" customWidth="1"/>
    <col min="8963" max="8963" width="3.7109375" style="49" customWidth="1"/>
    <col min="8964" max="8977" width="3.28515625" style="49" customWidth="1"/>
    <col min="8978" max="8978" width="3.7109375" style="49" customWidth="1"/>
    <col min="8979" max="8994" width="3.28515625" style="49" customWidth="1"/>
    <col min="8995" max="8996" width="0.7109375" style="49" customWidth="1"/>
    <col min="8997" max="9033" width="3.28515625" style="49" customWidth="1"/>
    <col min="9034" max="9216" width="9" style="49"/>
    <col min="9217" max="9217" width="2.7109375" style="49" customWidth="1"/>
    <col min="9218" max="9218" width="0.7109375" style="49" customWidth="1"/>
    <col min="9219" max="9219" width="3.7109375" style="49" customWidth="1"/>
    <col min="9220" max="9233" width="3.28515625" style="49" customWidth="1"/>
    <col min="9234" max="9234" width="3.7109375" style="49" customWidth="1"/>
    <col min="9235" max="9250" width="3.28515625" style="49" customWidth="1"/>
    <col min="9251" max="9252" width="0.7109375" style="49" customWidth="1"/>
    <col min="9253" max="9289" width="3.28515625" style="49" customWidth="1"/>
    <col min="9290" max="9472" width="9" style="49"/>
    <col min="9473" max="9473" width="2.7109375" style="49" customWidth="1"/>
    <col min="9474" max="9474" width="0.7109375" style="49" customWidth="1"/>
    <col min="9475" max="9475" width="3.7109375" style="49" customWidth="1"/>
    <col min="9476" max="9489" width="3.28515625" style="49" customWidth="1"/>
    <col min="9490" max="9490" width="3.7109375" style="49" customWidth="1"/>
    <col min="9491" max="9506" width="3.28515625" style="49" customWidth="1"/>
    <col min="9507" max="9508" width="0.7109375" style="49" customWidth="1"/>
    <col min="9509" max="9545" width="3.28515625" style="49" customWidth="1"/>
    <col min="9546" max="9728" width="9" style="49"/>
    <col min="9729" max="9729" width="2.7109375" style="49" customWidth="1"/>
    <col min="9730" max="9730" width="0.7109375" style="49" customWidth="1"/>
    <col min="9731" max="9731" width="3.7109375" style="49" customWidth="1"/>
    <col min="9732" max="9745" width="3.28515625" style="49" customWidth="1"/>
    <col min="9746" max="9746" width="3.7109375" style="49" customWidth="1"/>
    <col min="9747" max="9762" width="3.28515625" style="49" customWidth="1"/>
    <col min="9763" max="9764" width="0.7109375" style="49" customWidth="1"/>
    <col min="9765" max="9801" width="3.28515625" style="49" customWidth="1"/>
    <col min="9802" max="9984" width="9" style="49"/>
    <col min="9985" max="9985" width="2.7109375" style="49" customWidth="1"/>
    <col min="9986" max="9986" width="0.7109375" style="49" customWidth="1"/>
    <col min="9987" max="9987" width="3.7109375" style="49" customWidth="1"/>
    <col min="9988" max="10001" width="3.28515625" style="49" customWidth="1"/>
    <col min="10002" max="10002" width="3.7109375" style="49" customWidth="1"/>
    <col min="10003" max="10018" width="3.28515625" style="49" customWidth="1"/>
    <col min="10019" max="10020" width="0.7109375" style="49" customWidth="1"/>
    <col min="10021" max="10057" width="3.28515625" style="49" customWidth="1"/>
    <col min="10058" max="10240" width="9" style="49"/>
    <col min="10241" max="10241" width="2.7109375" style="49" customWidth="1"/>
    <col min="10242" max="10242" width="0.7109375" style="49" customWidth="1"/>
    <col min="10243" max="10243" width="3.7109375" style="49" customWidth="1"/>
    <col min="10244" max="10257" width="3.28515625" style="49" customWidth="1"/>
    <col min="10258" max="10258" width="3.7109375" style="49" customWidth="1"/>
    <col min="10259" max="10274" width="3.28515625" style="49" customWidth="1"/>
    <col min="10275" max="10276" width="0.7109375" style="49" customWidth="1"/>
    <col min="10277" max="10313" width="3.28515625" style="49" customWidth="1"/>
    <col min="10314" max="10496" width="9" style="49"/>
    <col min="10497" max="10497" width="2.7109375" style="49" customWidth="1"/>
    <col min="10498" max="10498" width="0.7109375" style="49" customWidth="1"/>
    <col min="10499" max="10499" width="3.7109375" style="49" customWidth="1"/>
    <col min="10500" max="10513" width="3.28515625" style="49" customWidth="1"/>
    <col min="10514" max="10514" width="3.7109375" style="49" customWidth="1"/>
    <col min="10515" max="10530" width="3.28515625" style="49" customWidth="1"/>
    <col min="10531" max="10532" width="0.7109375" style="49" customWidth="1"/>
    <col min="10533" max="10569" width="3.28515625" style="49" customWidth="1"/>
    <col min="10570" max="10752" width="9" style="49"/>
    <col min="10753" max="10753" width="2.7109375" style="49" customWidth="1"/>
    <col min="10754" max="10754" width="0.7109375" style="49" customWidth="1"/>
    <col min="10755" max="10755" width="3.7109375" style="49" customWidth="1"/>
    <col min="10756" max="10769" width="3.28515625" style="49" customWidth="1"/>
    <col min="10770" max="10770" width="3.7109375" style="49" customWidth="1"/>
    <col min="10771" max="10786" width="3.28515625" style="49" customWidth="1"/>
    <col min="10787" max="10788" width="0.7109375" style="49" customWidth="1"/>
    <col min="10789" max="10825" width="3.28515625" style="49" customWidth="1"/>
    <col min="10826" max="11008" width="9" style="49"/>
    <col min="11009" max="11009" width="2.7109375" style="49" customWidth="1"/>
    <col min="11010" max="11010" width="0.7109375" style="49" customWidth="1"/>
    <col min="11011" max="11011" width="3.7109375" style="49" customWidth="1"/>
    <col min="11012" max="11025" width="3.28515625" style="49" customWidth="1"/>
    <col min="11026" max="11026" width="3.7109375" style="49" customWidth="1"/>
    <col min="11027" max="11042" width="3.28515625" style="49" customWidth="1"/>
    <col min="11043" max="11044" width="0.7109375" style="49" customWidth="1"/>
    <col min="11045" max="11081" width="3.28515625" style="49" customWidth="1"/>
    <col min="11082" max="11264" width="9" style="49"/>
    <col min="11265" max="11265" width="2.7109375" style="49" customWidth="1"/>
    <col min="11266" max="11266" width="0.7109375" style="49" customWidth="1"/>
    <col min="11267" max="11267" width="3.7109375" style="49" customWidth="1"/>
    <col min="11268" max="11281" width="3.28515625" style="49" customWidth="1"/>
    <col min="11282" max="11282" width="3.7109375" style="49" customWidth="1"/>
    <col min="11283" max="11298" width="3.28515625" style="49" customWidth="1"/>
    <col min="11299" max="11300" width="0.7109375" style="49" customWidth="1"/>
    <col min="11301" max="11337" width="3.28515625" style="49" customWidth="1"/>
    <col min="11338" max="11520" width="9" style="49"/>
    <col min="11521" max="11521" width="2.7109375" style="49" customWidth="1"/>
    <col min="11522" max="11522" width="0.7109375" style="49" customWidth="1"/>
    <col min="11523" max="11523" width="3.7109375" style="49" customWidth="1"/>
    <col min="11524" max="11537" width="3.28515625" style="49" customWidth="1"/>
    <col min="11538" max="11538" width="3.7109375" style="49" customWidth="1"/>
    <col min="11539" max="11554" width="3.28515625" style="49" customWidth="1"/>
    <col min="11555" max="11556" width="0.7109375" style="49" customWidth="1"/>
    <col min="11557" max="11593" width="3.28515625" style="49" customWidth="1"/>
    <col min="11594" max="11776" width="9" style="49"/>
    <col min="11777" max="11777" width="2.7109375" style="49" customWidth="1"/>
    <col min="11778" max="11778" width="0.7109375" style="49" customWidth="1"/>
    <col min="11779" max="11779" width="3.7109375" style="49" customWidth="1"/>
    <col min="11780" max="11793" width="3.28515625" style="49" customWidth="1"/>
    <col min="11794" max="11794" width="3.7109375" style="49" customWidth="1"/>
    <col min="11795" max="11810" width="3.28515625" style="49" customWidth="1"/>
    <col min="11811" max="11812" width="0.7109375" style="49" customWidth="1"/>
    <col min="11813" max="11849" width="3.28515625" style="49" customWidth="1"/>
    <col min="11850" max="12032" width="9" style="49"/>
    <col min="12033" max="12033" width="2.7109375" style="49" customWidth="1"/>
    <col min="12034" max="12034" width="0.7109375" style="49" customWidth="1"/>
    <col min="12035" max="12035" width="3.7109375" style="49" customWidth="1"/>
    <col min="12036" max="12049" width="3.28515625" style="49" customWidth="1"/>
    <col min="12050" max="12050" width="3.7109375" style="49" customWidth="1"/>
    <col min="12051" max="12066" width="3.28515625" style="49" customWidth="1"/>
    <col min="12067" max="12068" width="0.7109375" style="49" customWidth="1"/>
    <col min="12069" max="12105" width="3.28515625" style="49" customWidth="1"/>
    <col min="12106" max="12288" width="9" style="49"/>
    <col min="12289" max="12289" width="2.7109375" style="49" customWidth="1"/>
    <col min="12290" max="12290" width="0.7109375" style="49" customWidth="1"/>
    <col min="12291" max="12291" width="3.7109375" style="49" customWidth="1"/>
    <col min="12292" max="12305" width="3.28515625" style="49" customWidth="1"/>
    <col min="12306" max="12306" width="3.7109375" style="49" customWidth="1"/>
    <col min="12307" max="12322" width="3.28515625" style="49" customWidth="1"/>
    <col min="12323" max="12324" width="0.7109375" style="49" customWidth="1"/>
    <col min="12325" max="12361" width="3.28515625" style="49" customWidth="1"/>
    <col min="12362" max="12544" width="9" style="49"/>
    <col min="12545" max="12545" width="2.7109375" style="49" customWidth="1"/>
    <col min="12546" max="12546" width="0.7109375" style="49" customWidth="1"/>
    <col min="12547" max="12547" width="3.7109375" style="49" customWidth="1"/>
    <col min="12548" max="12561" width="3.28515625" style="49" customWidth="1"/>
    <col min="12562" max="12562" width="3.7109375" style="49" customWidth="1"/>
    <col min="12563" max="12578" width="3.28515625" style="49" customWidth="1"/>
    <col min="12579" max="12580" width="0.7109375" style="49" customWidth="1"/>
    <col min="12581" max="12617" width="3.28515625" style="49" customWidth="1"/>
    <col min="12618" max="12800" width="9" style="49"/>
    <col min="12801" max="12801" width="2.7109375" style="49" customWidth="1"/>
    <col min="12802" max="12802" width="0.7109375" style="49" customWidth="1"/>
    <col min="12803" max="12803" width="3.7109375" style="49" customWidth="1"/>
    <col min="12804" max="12817" width="3.28515625" style="49" customWidth="1"/>
    <col min="12818" max="12818" width="3.7109375" style="49" customWidth="1"/>
    <col min="12819" max="12834" width="3.28515625" style="49" customWidth="1"/>
    <col min="12835" max="12836" width="0.7109375" style="49" customWidth="1"/>
    <col min="12837" max="12873" width="3.28515625" style="49" customWidth="1"/>
    <col min="12874" max="13056" width="9" style="49"/>
    <col min="13057" max="13057" width="2.7109375" style="49" customWidth="1"/>
    <col min="13058" max="13058" width="0.7109375" style="49" customWidth="1"/>
    <col min="13059" max="13059" width="3.7109375" style="49" customWidth="1"/>
    <col min="13060" max="13073" width="3.28515625" style="49" customWidth="1"/>
    <col min="13074" max="13074" width="3.7109375" style="49" customWidth="1"/>
    <col min="13075" max="13090" width="3.28515625" style="49" customWidth="1"/>
    <col min="13091" max="13092" width="0.7109375" style="49" customWidth="1"/>
    <col min="13093" max="13129" width="3.28515625" style="49" customWidth="1"/>
    <col min="13130" max="13312" width="9" style="49"/>
    <col min="13313" max="13313" width="2.7109375" style="49" customWidth="1"/>
    <col min="13314" max="13314" width="0.7109375" style="49" customWidth="1"/>
    <col min="13315" max="13315" width="3.7109375" style="49" customWidth="1"/>
    <col min="13316" max="13329" width="3.28515625" style="49" customWidth="1"/>
    <col min="13330" max="13330" width="3.7109375" style="49" customWidth="1"/>
    <col min="13331" max="13346" width="3.28515625" style="49" customWidth="1"/>
    <col min="13347" max="13348" width="0.7109375" style="49" customWidth="1"/>
    <col min="13349" max="13385" width="3.28515625" style="49" customWidth="1"/>
    <col min="13386" max="13568" width="9" style="49"/>
    <col min="13569" max="13569" width="2.7109375" style="49" customWidth="1"/>
    <col min="13570" max="13570" width="0.7109375" style="49" customWidth="1"/>
    <col min="13571" max="13571" width="3.7109375" style="49" customWidth="1"/>
    <col min="13572" max="13585" width="3.28515625" style="49" customWidth="1"/>
    <col min="13586" max="13586" width="3.7109375" style="49" customWidth="1"/>
    <col min="13587" max="13602" width="3.28515625" style="49" customWidth="1"/>
    <col min="13603" max="13604" width="0.7109375" style="49" customWidth="1"/>
    <col min="13605" max="13641" width="3.28515625" style="49" customWidth="1"/>
    <col min="13642" max="13824" width="9" style="49"/>
    <col min="13825" max="13825" width="2.7109375" style="49" customWidth="1"/>
    <col min="13826" max="13826" width="0.7109375" style="49" customWidth="1"/>
    <col min="13827" max="13827" width="3.7109375" style="49" customWidth="1"/>
    <col min="13828" max="13841" width="3.28515625" style="49" customWidth="1"/>
    <col min="13842" max="13842" width="3.7109375" style="49" customWidth="1"/>
    <col min="13843" max="13858" width="3.28515625" style="49" customWidth="1"/>
    <col min="13859" max="13860" width="0.7109375" style="49" customWidth="1"/>
    <col min="13861" max="13897" width="3.28515625" style="49" customWidth="1"/>
    <col min="13898" max="14080" width="9" style="49"/>
    <col min="14081" max="14081" width="2.7109375" style="49" customWidth="1"/>
    <col min="14082" max="14082" width="0.7109375" style="49" customWidth="1"/>
    <col min="14083" max="14083" width="3.7109375" style="49" customWidth="1"/>
    <col min="14084" max="14097" width="3.28515625" style="49" customWidth="1"/>
    <col min="14098" max="14098" width="3.7109375" style="49" customWidth="1"/>
    <col min="14099" max="14114" width="3.28515625" style="49" customWidth="1"/>
    <col min="14115" max="14116" width="0.7109375" style="49" customWidth="1"/>
    <col min="14117" max="14153" width="3.28515625" style="49" customWidth="1"/>
    <col min="14154" max="14336" width="9" style="49"/>
    <col min="14337" max="14337" width="2.7109375" style="49" customWidth="1"/>
    <col min="14338" max="14338" width="0.7109375" style="49" customWidth="1"/>
    <col min="14339" max="14339" width="3.7109375" style="49" customWidth="1"/>
    <col min="14340" max="14353" width="3.28515625" style="49" customWidth="1"/>
    <col min="14354" max="14354" width="3.7109375" style="49" customWidth="1"/>
    <col min="14355" max="14370" width="3.28515625" style="49" customWidth="1"/>
    <col min="14371" max="14372" width="0.7109375" style="49" customWidth="1"/>
    <col min="14373" max="14409" width="3.28515625" style="49" customWidth="1"/>
    <col min="14410" max="14592" width="9" style="49"/>
    <col min="14593" max="14593" width="2.7109375" style="49" customWidth="1"/>
    <col min="14594" max="14594" width="0.7109375" style="49" customWidth="1"/>
    <col min="14595" max="14595" width="3.7109375" style="49" customWidth="1"/>
    <col min="14596" max="14609" width="3.28515625" style="49" customWidth="1"/>
    <col min="14610" max="14610" width="3.7109375" style="49" customWidth="1"/>
    <col min="14611" max="14626" width="3.28515625" style="49" customWidth="1"/>
    <col min="14627" max="14628" width="0.7109375" style="49" customWidth="1"/>
    <col min="14629" max="14665" width="3.28515625" style="49" customWidth="1"/>
    <col min="14666" max="14848" width="9" style="49"/>
    <col min="14849" max="14849" width="2.7109375" style="49" customWidth="1"/>
    <col min="14850" max="14850" width="0.7109375" style="49" customWidth="1"/>
    <col min="14851" max="14851" width="3.7109375" style="49" customWidth="1"/>
    <col min="14852" max="14865" width="3.28515625" style="49" customWidth="1"/>
    <col min="14866" max="14866" width="3.7109375" style="49" customWidth="1"/>
    <col min="14867" max="14882" width="3.28515625" style="49" customWidth="1"/>
    <col min="14883" max="14884" width="0.7109375" style="49" customWidth="1"/>
    <col min="14885" max="14921" width="3.28515625" style="49" customWidth="1"/>
    <col min="14922" max="15104" width="9" style="49"/>
    <col min="15105" max="15105" width="2.7109375" style="49" customWidth="1"/>
    <col min="15106" max="15106" width="0.7109375" style="49" customWidth="1"/>
    <col min="15107" max="15107" width="3.7109375" style="49" customWidth="1"/>
    <col min="15108" max="15121" width="3.28515625" style="49" customWidth="1"/>
    <col min="15122" max="15122" width="3.7109375" style="49" customWidth="1"/>
    <col min="15123" max="15138" width="3.28515625" style="49" customWidth="1"/>
    <col min="15139" max="15140" width="0.7109375" style="49" customWidth="1"/>
    <col min="15141" max="15177" width="3.28515625" style="49" customWidth="1"/>
    <col min="15178" max="15360" width="9" style="49"/>
    <col min="15361" max="15361" width="2.7109375" style="49" customWidth="1"/>
    <col min="15362" max="15362" width="0.7109375" style="49" customWidth="1"/>
    <col min="15363" max="15363" width="3.7109375" style="49" customWidth="1"/>
    <col min="15364" max="15377" width="3.28515625" style="49" customWidth="1"/>
    <col min="15378" max="15378" width="3.7109375" style="49" customWidth="1"/>
    <col min="15379" max="15394" width="3.28515625" style="49" customWidth="1"/>
    <col min="15395" max="15396" width="0.7109375" style="49" customWidth="1"/>
    <col min="15397" max="15433" width="3.28515625" style="49" customWidth="1"/>
    <col min="15434" max="15616" width="9" style="49"/>
    <col min="15617" max="15617" width="2.7109375" style="49" customWidth="1"/>
    <col min="15618" max="15618" width="0.7109375" style="49" customWidth="1"/>
    <col min="15619" max="15619" width="3.7109375" style="49" customWidth="1"/>
    <col min="15620" max="15633" width="3.28515625" style="49" customWidth="1"/>
    <col min="15634" max="15634" width="3.7109375" style="49" customWidth="1"/>
    <col min="15635" max="15650" width="3.28515625" style="49" customWidth="1"/>
    <col min="15651" max="15652" width="0.7109375" style="49" customWidth="1"/>
    <col min="15653" max="15689" width="3.28515625" style="49" customWidth="1"/>
    <col min="15690" max="15872" width="9" style="49"/>
    <col min="15873" max="15873" width="2.7109375" style="49" customWidth="1"/>
    <col min="15874" max="15874" width="0.7109375" style="49" customWidth="1"/>
    <col min="15875" max="15875" width="3.7109375" style="49" customWidth="1"/>
    <col min="15876" max="15889" width="3.28515625" style="49" customWidth="1"/>
    <col min="15890" max="15890" width="3.7109375" style="49" customWidth="1"/>
    <col min="15891" max="15906" width="3.28515625" style="49" customWidth="1"/>
    <col min="15907" max="15908" width="0.7109375" style="49" customWidth="1"/>
    <col min="15909" max="15945" width="3.28515625" style="49" customWidth="1"/>
    <col min="15946" max="16128" width="9" style="49"/>
    <col min="16129" max="16129" width="2.7109375" style="49" customWidth="1"/>
    <col min="16130" max="16130" width="0.7109375" style="49" customWidth="1"/>
    <col min="16131" max="16131" width="3.7109375" style="49" customWidth="1"/>
    <col min="16132" max="16145" width="3.28515625" style="49" customWidth="1"/>
    <col min="16146" max="16146" width="3.7109375" style="49" customWidth="1"/>
    <col min="16147" max="16162" width="3.28515625" style="49" customWidth="1"/>
    <col min="16163" max="16164" width="0.7109375" style="49" customWidth="1"/>
    <col min="16165" max="16201" width="3.28515625" style="49" customWidth="1"/>
    <col min="16202" max="16384" width="9" style="49"/>
  </cols>
  <sheetData>
    <row r="1" spans="1:78" ht="18" customHeight="1">
      <c r="A1" s="48"/>
      <c r="B1" s="363"/>
      <c r="C1" s="364"/>
      <c r="D1" s="364"/>
      <c r="E1" s="364"/>
      <c r="F1" s="364"/>
      <c r="G1" s="343" t="s">
        <v>4329</v>
      </c>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5"/>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row>
    <row r="2" spans="1:78" ht="12.95" customHeight="1" thickBot="1">
      <c r="A2" s="51"/>
      <c r="B2" s="365"/>
      <c r="C2" s="366"/>
      <c r="D2" s="366"/>
      <c r="E2" s="366"/>
      <c r="F2" s="366"/>
      <c r="G2" s="346" t="s">
        <v>4288</v>
      </c>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8"/>
      <c r="AK2" s="48"/>
      <c r="AL2" s="48"/>
      <c r="AM2" s="367" t="str">
        <f>VLOOKUP(H16,AA127:AK211,11,FALSE)</f>
        <v>Building Use description will appear here.</v>
      </c>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9"/>
      <c r="BM2" s="48"/>
      <c r="BN2" s="48"/>
      <c r="BO2" s="48"/>
      <c r="BP2" s="48"/>
      <c r="BQ2" s="48"/>
      <c r="BR2" s="48"/>
      <c r="BS2" s="48"/>
      <c r="BT2" s="48"/>
      <c r="BU2" s="48"/>
    </row>
    <row r="3" spans="1:78" ht="12.75" customHeight="1">
      <c r="A3" s="48"/>
      <c r="B3" s="376" t="s">
        <v>472</v>
      </c>
      <c r="C3" s="377"/>
      <c r="D3" s="377"/>
      <c r="E3" s="377"/>
      <c r="F3" s="377"/>
      <c r="G3" s="378"/>
      <c r="H3" s="379"/>
      <c r="I3" s="380"/>
      <c r="J3" s="381"/>
      <c r="K3" s="379">
        <v>4324</v>
      </c>
      <c r="L3" s="380"/>
      <c r="M3" s="380"/>
      <c r="N3" s="381"/>
      <c r="O3" s="379" t="s">
        <v>909</v>
      </c>
      <c r="P3" s="380"/>
      <c r="Q3" s="380"/>
      <c r="R3" s="380"/>
      <c r="S3" s="380"/>
      <c r="T3" s="380"/>
      <c r="U3" s="380"/>
      <c r="V3" s="380"/>
      <c r="W3" s="380"/>
      <c r="X3" s="380"/>
      <c r="Y3" s="381"/>
      <c r="Z3" s="382" t="s">
        <v>473</v>
      </c>
      <c r="AA3" s="383"/>
      <c r="AB3" s="383"/>
      <c r="AC3" s="383"/>
      <c r="AD3" s="384"/>
      <c r="AE3" s="388" t="s">
        <v>4334</v>
      </c>
      <c r="AF3" s="389"/>
      <c r="AG3" s="389"/>
      <c r="AH3" s="389"/>
      <c r="AI3" s="389"/>
      <c r="AJ3" s="390"/>
      <c r="AK3" s="48"/>
      <c r="AL3" s="48"/>
      <c r="AM3" s="370"/>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2"/>
      <c r="BM3" s="48"/>
      <c r="BN3" s="48"/>
      <c r="BO3" s="48"/>
      <c r="BP3" s="48"/>
      <c r="BQ3" s="48"/>
      <c r="BR3" s="48"/>
      <c r="BS3" s="48"/>
      <c r="BT3" s="48"/>
      <c r="BU3" s="48"/>
      <c r="BV3" s="48"/>
      <c r="BW3" s="48"/>
      <c r="BX3" s="48"/>
      <c r="BY3" s="48"/>
      <c r="BZ3" s="48"/>
    </row>
    <row r="4" spans="1:78" ht="13.5" thickBot="1">
      <c r="A4" s="48"/>
      <c r="B4" s="394" t="s">
        <v>474</v>
      </c>
      <c r="C4" s="395"/>
      <c r="D4" s="395"/>
      <c r="E4" s="395"/>
      <c r="F4" s="395"/>
      <c r="G4" s="396"/>
      <c r="H4" s="349"/>
      <c r="I4" s="350"/>
      <c r="J4" s="351"/>
      <c r="K4" s="349"/>
      <c r="L4" s="350"/>
      <c r="M4" s="350"/>
      <c r="N4" s="351"/>
      <c r="O4" s="350"/>
      <c r="P4" s="350"/>
      <c r="Q4" s="350"/>
      <c r="R4" s="350"/>
      <c r="S4" s="350"/>
      <c r="T4" s="350"/>
      <c r="U4" s="350"/>
      <c r="V4" s="350"/>
      <c r="W4" s="350"/>
      <c r="X4" s="350"/>
      <c r="Y4" s="351"/>
      <c r="Z4" s="385"/>
      <c r="AA4" s="386"/>
      <c r="AB4" s="386"/>
      <c r="AC4" s="386"/>
      <c r="AD4" s="387"/>
      <c r="AE4" s="391"/>
      <c r="AF4" s="392"/>
      <c r="AG4" s="392"/>
      <c r="AH4" s="392"/>
      <c r="AI4" s="392"/>
      <c r="AJ4" s="393"/>
      <c r="AK4" s="48"/>
      <c r="AL4" s="48"/>
      <c r="AM4" s="370"/>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2"/>
      <c r="BM4" s="48"/>
      <c r="BN4" s="48"/>
      <c r="BO4" s="48"/>
      <c r="BP4" s="48"/>
      <c r="BQ4" s="48"/>
      <c r="BR4" s="48"/>
      <c r="BS4" s="48"/>
      <c r="BT4" s="48"/>
      <c r="BU4" s="48"/>
      <c r="BV4" s="48"/>
      <c r="BW4" s="48"/>
      <c r="BX4" s="48"/>
      <c r="BY4" s="48"/>
      <c r="BZ4" s="48"/>
    </row>
    <row r="5" spans="1:78" ht="12" customHeight="1">
      <c r="A5" s="48"/>
      <c r="B5" s="52"/>
      <c r="C5" s="352" t="s">
        <v>475</v>
      </c>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53"/>
      <c r="AJ5" s="54"/>
      <c r="AK5" s="48"/>
      <c r="AL5" s="48"/>
      <c r="AM5" s="370"/>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2"/>
      <c r="BM5" s="48"/>
      <c r="BN5" s="48"/>
      <c r="BO5" s="48"/>
      <c r="BP5" s="48"/>
      <c r="BQ5" s="48"/>
      <c r="BR5" s="48"/>
      <c r="BS5" s="48"/>
      <c r="BT5" s="48"/>
      <c r="BU5" s="48"/>
      <c r="BV5" s="48"/>
      <c r="BW5" s="48"/>
      <c r="BX5" s="48"/>
      <c r="BY5" s="48"/>
      <c r="BZ5" s="48"/>
    </row>
    <row r="6" spans="1:78" ht="12" customHeight="1">
      <c r="A6" s="48"/>
      <c r="B6" s="55"/>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277"/>
      <c r="AJ6" s="56"/>
      <c r="AK6" s="48"/>
      <c r="AL6" s="48"/>
      <c r="AM6" s="370"/>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2"/>
      <c r="BM6" s="48"/>
      <c r="BN6" s="48"/>
      <c r="BO6" s="48"/>
      <c r="BP6" s="48"/>
      <c r="BQ6" s="48"/>
      <c r="BR6" s="48"/>
      <c r="BS6" s="48"/>
      <c r="BT6" s="48"/>
      <c r="BU6" s="48"/>
      <c r="BV6" s="48"/>
      <c r="BW6" s="48"/>
      <c r="BX6" s="48"/>
      <c r="BY6" s="48"/>
      <c r="BZ6" s="48"/>
    </row>
    <row r="7" spans="1:78">
      <c r="A7" s="57"/>
      <c r="B7" s="55"/>
      <c r="C7" s="58" t="s">
        <v>476</v>
      </c>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60"/>
      <c r="AK7" s="57"/>
      <c r="AL7" s="48"/>
      <c r="AM7" s="370"/>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2"/>
      <c r="BM7" s="48"/>
      <c r="BN7" s="48"/>
      <c r="BO7" s="48"/>
      <c r="BP7" s="48"/>
      <c r="BQ7" s="48"/>
      <c r="BR7" s="48"/>
      <c r="BS7" s="48"/>
      <c r="BT7" s="48"/>
      <c r="BU7" s="48"/>
      <c r="BV7" s="48"/>
      <c r="BW7" s="48"/>
      <c r="BX7" s="48"/>
      <c r="BY7" s="48"/>
      <c r="BZ7" s="48"/>
    </row>
    <row r="8" spans="1:78" ht="12.75" customHeight="1">
      <c r="A8" s="48"/>
      <c r="B8" s="55"/>
      <c r="C8" s="354" t="s">
        <v>4413</v>
      </c>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61"/>
      <c r="AJ8" s="60"/>
      <c r="AK8" s="57"/>
      <c r="AL8" s="48"/>
      <c r="AM8" s="370"/>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2"/>
      <c r="BM8" s="48"/>
      <c r="BN8" s="48"/>
      <c r="BO8" s="48"/>
      <c r="BP8" s="48"/>
      <c r="BQ8" s="48"/>
      <c r="BR8" s="48"/>
      <c r="BS8" s="48"/>
      <c r="BT8" s="48"/>
      <c r="BU8" s="48"/>
      <c r="BV8" s="48"/>
      <c r="BW8" s="48"/>
      <c r="BX8" s="48"/>
      <c r="BY8" s="48"/>
      <c r="BZ8" s="48"/>
    </row>
    <row r="9" spans="1:78">
      <c r="A9" s="48"/>
      <c r="B9" s="55"/>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61"/>
      <c r="AJ9" s="60"/>
      <c r="AK9" s="57"/>
      <c r="AL9" s="48"/>
      <c r="AM9" s="370"/>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2"/>
      <c r="BM9" s="48"/>
      <c r="BN9" s="48"/>
      <c r="BO9" s="48"/>
      <c r="BP9" s="48"/>
      <c r="BQ9" s="48"/>
      <c r="BR9" s="48"/>
      <c r="BS9" s="48"/>
      <c r="BT9" s="48"/>
      <c r="BU9" s="48"/>
      <c r="BV9" s="48"/>
      <c r="BW9" s="48"/>
      <c r="BX9" s="48"/>
      <c r="BY9" s="48"/>
      <c r="BZ9" s="48"/>
    </row>
    <row r="10" spans="1:78" ht="11.45" customHeight="1">
      <c r="A10" s="62"/>
      <c r="B10" s="63"/>
      <c r="C10" s="277"/>
      <c r="D10" s="277"/>
      <c r="E10" s="277"/>
      <c r="F10" s="277"/>
      <c r="G10" s="277"/>
      <c r="H10" s="277"/>
      <c r="I10" s="277"/>
      <c r="J10" s="277"/>
      <c r="K10" s="277"/>
      <c r="L10" s="277"/>
      <c r="M10" s="277"/>
      <c r="N10" s="61"/>
      <c r="O10" s="61"/>
      <c r="P10" s="61"/>
      <c r="Q10" s="61"/>
      <c r="R10" s="61"/>
      <c r="S10" s="61"/>
      <c r="T10" s="61"/>
      <c r="U10" s="61"/>
      <c r="V10" s="61"/>
      <c r="W10" s="61"/>
      <c r="X10" s="61"/>
      <c r="Y10" s="61"/>
      <c r="Z10" s="277"/>
      <c r="AA10" s="277"/>
      <c r="AB10" s="277"/>
      <c r="AC10" s="277"/>
      <c r="AD10" s="277"/>
      <c r="AE10" s="277"/>
      <c r="AF10" s="277"/>
      <c r="AG10" s="277"/>
      <c r="AH10" s="61"/>
      <c r="AI10" s="61"/>
      <c r="AJ10" s="60"/>
      <c r="AK10" s="57"/>
      <c r="AL10" s="48"/>
      <c r="AM10" s="370"/>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2"/>
      <c r="BM10" s="48"/>
      <c r="BN10" s="48"/>
      <c r="BO10" s="48"/>
      <c r="BP10" s="48"/>
      <c r="BQ10" s="48"/>
      <c r="BR10" s="48"/>
      <c r="BS10" s="48"/>
      <c r="BT10" s="48"/>
      <c r="BU10" s="48"/>
      <c r="BV10" s="48"/>
      <c r="BW10" s="48"/>
      <c r="BX10" s="48"/>
      <c r="BY10" s="48"/>
      <c r="BZ10" s="48"/>
    </row>
    <row r="11" spans="1:78">
      <c r="A11" s="48"/>
      <c r="B11" s="55"/>
      <c r="C11" s="355" t="s">
        <v>477</v>
      </c>
      <c r="D11" s="356"/>
      <c r="E11" s="356"/>
      <c r="F11" s="356"/>
      <c r="G11" s="356"/>
      <c r="H11" s="356"/>
      <c r="I11" s="356"/>
      <c r="J11" s="356"/>
      <c r="K11" s="356"/>
      <c r="L11" s="356"/>
      <c r="M11" s="356"/>
      <c r="N11" s="356"/>
      <c r="O11" s="357"/>
      <c r="P11" s="61"/>
      <c r="Q11" s="358" t="s">
        <v>478</v>
      </c>
      <c r="R11" s="358"/>
      <c r="S11" s="358"/>
      <c r="T11" s="358"/>
      <c r="U11" s="358"/>
      <c r="V11" s="359"/>
      <c r="W11" s="360" t="s">
        <v>548</v>
      </c>
      <c r="X11" s="361"/>
      <c r="Y11" s="361"/>
      <c r="Z11" s="361"/>
      <c r="AA11" s="362"/>
      <c r="AB11" s="360"/>
      <c r="AC11" s="361"/>
      <c r="AD11" s="361"/>
      <c r="AE11" s="362"/>
      <c r="AF11" s="360"/>
      <c r="AG11" s="361"/>
      <c r="AH11" s="362"/>
      <c r="AI11" s="61"/>
      <c r="AJ11" s="60"/>
      <c r="AK11" s="57"/>
      <c r="AL11" s="48"/>
      <c r="AM11" s="370"/>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2"/>
      <c r="BM11" s="48"/>
      <c r="BN11" s="48"/>
      <c r="BO11" s="48"/>
      <c r="BP11" s="48"/>
      <c r="BQ11" s="48"/>
      <c r="BR11" s="48"/>
      <c r="BS11" s="48"/>
      <c r="BT11" s="48"/>
      <c r="BU11" s="48"/>
      <c r="BV11" s="48"/>
      <c r="BW11" s="48"/>
      <c r="BX11" s="48"/>
      <c r="BY11" s="48"/>
      <c r="BZ11" s="48"/>
    </row>
    <row r="12" spans="1:78" ht="5.0999999999999996" customHeight="1">
      <c r="A12" s="62"/>
      <c r="B12" s="55"/>
      <c r="C12" s="61"/>
      <c r="D12" s="61"/>
      <c r="E12" s="61"/>
      <c r="F12" s="61"/>
      <c r="G12" s="61"/>
      <c r="H12" s="61"/>
      <c r="I12" s="61"/>
      <c r="J12" s="61"/>
      <c r="K12" s="61"/>
      <c r="L12" s="61"/>
      <c r="M12" s="61"/>
      <c r="N12" s="61"/>
      <c r="O12" s="280"/>
      <c r="P12" s="61"/>
      <c r="Q12" s="61"/>
      <c r="R12" s="61"/>
      <c r="S12" s="61"/>
      <c r="T12" s="61"/>
      <c r="U12" s="61"/>
      <c r="V12" s="61"/>
      <c r="W12" s="61"/>
      <c r="X12" s="61"/>
      <c r="Y12" s="61"/>
      <c r="Z12" s="61"/>
      <c r="AA12" s="61"/>
      <c r="AB12" s="61"/>
      <c r="AC12" s="61"/>
      <c r="AD12" s="61"/>
      <c r="AE12" s="61"/>
      <c r="AF12" s="61"/>
      <c r="AG12" s="61"/>
      <c r="AH12" s="61"/>
      <c r="AI12" s="61"/>
      <c r="AJ12" s="60"/>
      <c r="AK12" s="57"/>
      <c r="AL12" s="48"/>
      <c r="AM12" s="370"/>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2"/>
      <c r="BM12" s="48"/>
      <c r="BN12" s="48"/>
      <c r="BO12" s="48"/>
      <c r="BP12" s="48"/>
      <c r="BQ12" s="48"/>
      <c r="BR12" s="48"/>
      <c r="BS12" s="48"/>
      <c r="BT12" s="48"/>
      <c r="BU12" s="48"/>
      <c r="BV12" s="48"/>
      <c r="BW12" s="48"/>
      <c r="BX12" s="48"/>
      <c r="BY12" s="48"/>
      <c r="BZ12" s="48"/>
    </row>
    <row r="13" spans="1:78" ht="12.75" customHeight="1">
      <c r="A13" s="62"/>
      <c r="B13" s="55"/>
      <c r="C13" s="358" t="s">
        <v>479</v>
      </c>
      <c r="D13" s="358"/>
      <c r="E13" s="358"/>
      <c r="F13" s="358"/>
      <c r="G13" s="358"/>
      <c r="H13" s="404" t="s">
        <v>80</v>
      </c>
      <c r="I13" s="404"/>
      <c r="J13" s="404"/>
      <c r="K13" s="404"/>
      <c r="L13" s="404"/>
      <c r="M13" s="404"/>
      <c r="N13" s="404"/>
      <c r="O13" s="405">
        <v>6235</v>
      </c>
      <c r="P13" s="405"/>
      <c r="Q13" s="405"/>
      <c r="R13" s="406">
        <f>IF(O13="","",O13/O$16)</f>
        <v>0.86501109877913429</v>
      </c>
      <c r="S13" s="406"/>
      <c r="T13" s="417" t="s">
        <v>480</v>
      </c>
      <c r="U13" s="283" t="s">
        <v>4330</v>
      </c>
      <c r="V13" s="61"/>
      <c r="W13" s="61"/>
      <c r="X13" s="61"/>
      <c r="Y13" s="61"/>
      <c r="Z13" s="61"/>
      <c r="AA13" s="61"/>
      <c r="AB13" s="61"/>
      <c r="AC13" s="61"/>
      <c r="AD13" s="61"/>
      <c r="AE13" s="65"/>
      <c r="AF13" s="409">
        <v>1312</v>
      </c>
      <c r="AG13" s="410"/>
      <c r="AH13" s="411"/>
      <c r="AI13" s="61"/>
      <c r="AJ13" s="60"/>
      <c r="AK13" s="57"/>
      <c r="AL13" s="48"/>
      <c r="AM13" s="370"/>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2"/>
      <c r="BM13" s="48"/>
      <c r="BN13" s="48"/>
      <c r="BO13" s="48"/>
      <c r="BP13" s="48"/>
      <c r="BQ13" s="48"/>
      <c r="BR13" s="48"/>
      <c r="BS13" s="48"/>
      <c r="BT13" s="48"/>
      <c r="BU13" s="48"/>
      <c r="BV13" s="48"/>
      <c r="BW13" s="48"/>
      <c r="BX13" s="48"/>
      <c r="BY13" s="48"/>
      <c r="BZ13" s="48"/>
    </row>
    <row r="14" spans="1:78" ht="12.75" customHeight="1">
      <c r="A14" s="62"/>
      <c r="B14" s="55"/>
      <c r="C14" s="358" t="s">
        <v>481</v>
      </c>
      <c r="D14" s="358"/>
      <c r="E14" s="358"/>
      <c r="F14" s="358"/>
      <c r="G14" s="358"/>
      <c r="H14" s="404" t="s">
        <v>724</v>
      </c>
      <c r="I14" s="404"/>
      <c r="J14" s="404"/>
      <c r="K14" s="404"/>
      <c r="L14" s="404"/>
      <c r="M14" s="404"/>
      <c r="N14" s="404"/>
      <c r="O14" s="405">
        <v>973</v>
      </c>
      <c r="P14" s="405"/>
      <c r="Q14" s="405"/>
      <c r="R14" s="406">
        <f>IF(O14="","",O14/O$16)</f>
        <v>0.13498890122086571</v>
      </c>
      <c r="S14" s="406"/>
      <c r="T14" s="418"/>
      <c r="U14" s="283" t="s">
        <v>4331</v>
      </c>
      <c r="V14" s="48"/>
      <c r="W14" s="48"/>
      <c r="X14" s="48"/>
      <c r="Y14" s="48"/>
      <c r="Z14" s="48"/>
      <c r="AA14" s="48"/>
      <c r="AB14" s="48"/>
      <c r="AC14" s="48"/>
      <c r="AD14" s="48"/>
      <c r="AE14" s="48"/>
      <c r="AF14" s="414">
        <v>0</v>
      </c>
      <c r="AG14" s="415"/>
      <c r="AH14" s="416"/>
      <c r="AI14" s="61"/>
      <c r="AJ14" s="60"/>
      <c r="AK14" s="57"/>
      <c r="AL14" s="48"/>
      <c r="AM14" s="370"/>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2"/>
      <c r="BM14" s="48"/>
      <c r="BN14" s="48"/>
      <c r="BO14" s="48"/>
      <c r="BP14" s="48"/>
      <c r="BQ14" s="48"/>
      <c r="BR14" s="48"/>
      <c r="BS14" s="48"/>
      <c r="BT14" s="48"/>
      <c r="BU14" s="48"/>
      <c r="BV14" s="48"/>
      <c r="BW14" s="48"/>
      <c r="BX14" s="48"/>
      <c r="BY14" s="48"/>
      <c r="BZ14" s="48"/>
    </row>
    <row r="15" spans="1:78" ht="12.75" customHeight="1">
      <c r="A15" s="62"/>
      <c r="B15" s="55"/>
      <c r="C15" s="358" t="s">
        <v>482</v>
      </c>
      <c r="D15" s="358"/>
      <c r="E15" s="358"/>
      <c r="F15" s="358"/>
      <c r="G15" s="359"/>
      <c r="H15" s="404"/>
      <c r="I15" s="404"/>
      <c r="J15" s="404"/>
      <c r="K15" s="404"/>
      <c r="L15" s="404"/>
      <c r="M15" s="404"/>
      <c r="N15" s="404"/>
      <c r="O15" s="405"/>
      <c r="P15" s="405"/>
      <c r="Q15" s="405"/>
      <c r="R15" s="406" t="str">
        <f>IF(O15="","",O15/O$16)</f>
        <v/>
      </c>
      <c r="S15" s="406"/>
      <c r="T15" s="418"/>
      <c r="U15" s="284" t="s">
        <v>4332</v>
      </c>
      <c r="V15" s="285"/>
      <c r="W15" s="286"/>
      <c r="X15" s="286"/>
      <c r="Y15" s="286"/>
      <c r="Z15" s="286"/>
      <c r="AA15" s="286"/>
      <c r="AB15" s="286"/>
      <c r="AC15" s="286"/>
      <c r="AD15" s="286"/>
      <c r="AE15" s="194"/>
      <c r="AF15" s="414">
        <v>0</v>
      </c>
      <c r="AG15" s="415"/>
      <c r="AH15" s="416"/>
      <c r="AI15" s="61"/>
      <c r="AJ15" s="60"/>
      <c r="AK15" s="57"/>
      <c r="AL15" s="48"/>
      <c r="AM15" s="370"/>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2"/>
      <c r="BM15" s="48"/>
      <c r="BN15" s="48"/>
      <c r="BO15" s="48"/>
      <c r="BP15" s="48"/>
      <c r="BQ15" s="48"/>
      <c r="BR15" s="48"/>
      <c r="BS15" s="48"/>
      <c r="BT15" s="48"/>
      <c r="BU15" s="48"/>
      <c r="BV15" s="48"/>
      <c r="BW15" s="48"/>
      <c r="BX15" s="48"/>
      <c r="BY15" s="48"/>
      <c r="BZ15" s="48"/>
    </row>
    <row r="16" spans="1:78" ht="12.75" customHeight="1">
      <c r="A16" s="62"/>
      <c r="B16" s="68"/>
      <c r="C16" s="280" t="s">
        <v>484</v>
      </c>
      <c r="D16" s="61"/>
      <c r="E16" s="61"/>
      <c r="F16" s="61"/>
      <c r="G16" s="61"/>
      <c r="H16" s="407" t="s">
        <v>485</v>
      </c>
      <c r="I16" s="407"/>
      <c r="J16" s="407"/>
      <c r="K16" s="407"/>
      <c r="L16" s="407"/>
      <c r="M16" s="407"/>
      <c r="N16" s="407"/>
      <c r="O16" s="408">
        <f>IF(SUM(O13:Q15)=0,"",SUM(O13:Q15))</f>
        <v>7208</v>
      </c>
      <c r="P16" s="408"/>
      <c r="Q16" s="408"/>
      <c r="R16" s="275"/>
      <c r="S16" s="70"/>
      <c r="T16" s="418"/>
      <c r="U16" s="66" t="s">
        <v>483</v>
      </c>
      <c r="V16" s="67"/>
      <c r="W16" s="67"/>
      <c r="X16" s="67"/>
      <c r="Y16" s="67"/>
      <c r="Z16" s="67"/>
      <c r="AA16" s="67"/>
      <c r="AB16" s="67"/>
      <c r="AC16" s="67"/>
      <c r="AD16" s="67"/>
      <c r="AE16" s="277"/>
      <c r="AF16" s="277"/>
      <c r="AG16" s="360" t="s">
        <v>454</v>
      </c>
      <c r="AH16" s="362"/>
      <c r="AI16" s="71"/>
      <c r="AJ16" s="60"/>
      <c r="AK16" s="57"/>
      <c r="AL16" s="48"/>
      <c r="AM16" s="370"/>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2"/>
      <c r="BM16" s="48"/>
      <c r="BN16" s="48"/>
      <c r="BO16" s="48"/>
      <c r="BP16" s="48"/>
      <c r="BQ16" s="48"/>
      <c r="BR16" s="48"/>
      <c r="BS16" s="48"/>
      <c r="BT16" s="48"/>
      <c r="BU16" s="48"/>
      <c r="BV16" s="48"/>
      <c r="BW16" s="48"/>
      <c r="BX16" s="48"/>
      <c r="BY16" s="48"/>
      <c r="BZ16" s="48"/>
    </row>
    <row r="17" spans="1:78" ht="12.75" customHeight="1">
      <c r="A17" s="57"/>
      <c r="B17" s="63"/>
      <c r="C17" s="277"/>
      <c r="D17" s="61"/>
      <c r="E17" s="61"/>
      <c r="F17" s="61"/>
      <c r="G17" s="61"/>
      <c r="H17" s="61"/>
      <c r="I17" s="61"/>
      <c r="J17" s="277"/>
      <c r="K17" s="61"/>
      <c r="L17" s="61"/>
      <c r="M17" s="61"/>
      <c r="N17" s="277"/>
      <c r="O17" s="277"/>
      <c r="P17" s="277"/>
      <c r="Q17" s="277"/>
      <c r="R17" s="277"/>
      <c r="S17" s="277"/>
      <c r="T17" s="419"/>
      <c r="U17" s="66" t="s">
        <v>486</v>
      </c>
      <c r="V17" s="48"/>
      <c r="W17" s="48"/>
      <c r="X17" s="48"/>
      <c r="Y17" s="48"/>
      <c r="Z17" s="48"/>
      <c r="AA17" s="48"/>
      <c r="AB17" s="48"/>
      <c r="AC17" s="48"/>
      <c r="AD17" s="48"/>
      <c r="AE17" s="48"/>
      <c r="AF17" s="48"/>
      <c r="AG17" s="360" t="s">
        <v>454</v>
      </c>
      <c r="AH17" s="362"/>
      <c r="AI17" s="277"/>
      <c r="AJ17" s="60"/>
      <c r="AK17" s="57"/>
      <c r="AL17" s="48"/>
      <c r="AM17" s="370"/>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2"/>
      <c r="BM17" s="48"/>
      <c r="BN17" s="48"/>
      <c r="BO17" s="48"/>
      <c r="BP17" s="48"/>
      <c r="BQ17" s="48"/>
      <c r="BR17" s="48"/>
      <c r="BS17" s="48"/>
      <c r="BT17" s="48"/>
      <c r="BU17" s="48"/>
      <c r="BV17" s="48"/>
      <c r="BW17" s="48"/>
      <c r="BX17" s="48"/>
      <c r="BY17" s="48"/>
      <c r="BZ17" s="48"/>
    </row>
    <row r="18" spans="1:78" ht="12.75" customHeight="1">
      <c r="A18" s="57"/>
      <c r="B18" s="55"/>
      <c r="C18" s="355" t="s">
        <v>487</v>
      </c>
      <c r="D18" s="356"/>
      <c r="E18" s="356"/>
      <c r="F18" s="356"/>
      <c r="G18" s="356"/>
      <c r="H18" s="356"/>
      <c r="I18" s="356"/>
      <c r="J18" s="356"/>
      <c r="K18" s="356"/>
      <c r="L18" s="356"/>
      <c r="M18" s="356"/>
      <c r="N18" s="356"/>
      <c r="O18" s="357"/>
      <c r="P18" s="66"/>
      <c r="Q18" s="66"/>
      <c r="R18" s="66"/>
      <c r="S18" s="66"/>
      <c r="T18" s="66"/>
      <c r="U18" s="66"/>
      <c r="V18" s="66"/>
      <c r="W18" s="66"/>
      <c r="X18" s="66"/>
      <c r="Y18" s="66"/>
      <c r="Z18" s="66"/>
      <c r="AA18" s="66"/>
      <c r="AB18" s="66"/>
      <c r="AC18" s="66"/>
      <c r="AD18" s="66"/>
      <c r="AE18" s="66"/>
      <c r="AF18" s="66"/>
      <c r="AG18" s="66"/>
      <c r="AH18" s="66"/>
      <c r="AI18" s="277"/>
      <c r="AJ18" s="60"/>
      <c r="AK18" s="57"/>
      <c r="AL18" s="48"/>
      <c r="AM18" s="370"/>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2"/>
      <c r="BM18" s="48"/>
      <c r="BN18" s="48"/>
      <c r="BO18" s="48"/>
      <c r="BP18" s="48"/>
      <c r="BQ18" s="48"/>
      <c r="BR18" s="48"/>
      <c r="BS18" s="48"/>
      <c r="BT18" s="48"/>
      <c r="BU18" s="48"/>
      <c r="BV18" s="48"/>
      <c r="BW18" s="48"/>
      <c r="BX18" s="48"/>
      <c r="BY18" s="48"/>
      <c r="BZ18" s="48"/>
    </row>
    <row r="19" spans="1:78" ht="5.0999999999999996" hidden="1" customHeight="1">
      <c r="A19" s="57"/>
      <c r="B19" s="63"/>
      <c r="C19" s="61"/>
      <c r="D19" s="277"/>
      <c r="E19" s="61"/>
      <c r="F19" s="61"/>
      <c r="G19" s="61"/>
      <c r="H19" s="61"/>
      <c r="I19" s="61"/>
      <c r="J19" s="61"/>
      <c r="K19" s="277"/>
      <c r="L19" s="61"/>
      <c r="M19" s="61"/>
      <c r="N19" s="61"/>
      <c r="O19" s="72"/>
      <c r="P19" s="73"/>
      <c r="Q19" s="73"/>
      <c r="R19" s="61"/>
      <c r="S19" s="277"/>
      <c r="T19" s="277"/>
      <c r="U19" s="277"/>
      <c r="V19" s="277"/>
      <c r="W19" s="277"/>
      <c r="X19" s="277"/>
      <c r="Y19" s="277"/>
      <c r="Z19" s="277"/>
      <c r="AA19" s="277"/>
      <c r="AB19" s="277"/>
      <c r="AC19" s="277"/>
      <c r="AD19" s="277"/>
      <c r="AE19" s="277"/>
      <c r="AF19" s="277"/>
      <c r="AG19" s="277"/>
      <c r="AH19" s="277"/>
      <c r="AI19" s="277"/>
      <c r="AJ19" s="60"/>
      <c r="AK19" s="57"/>
      <c r="AL19" s="48"/>
      <c r="AM19" s="370"/>
      <c r="AN19" s="371"/>
      <c r="AO19" s="371"/>
      <c r="AP19" s="371"/>
      <c r="AQ19" s="371"/>
      <c r="AR19" s="371"/>
      <c r="AS19" s="371"/>
      <c r="AT19" s="371"/>
      <c r="AU19" s="371"/>
      <c r="AV19" s="371"/>
      <c r="AW19" s="371"/>
      <c r="AX19" s="371"/>
      <c r="AY19" s="371"/>
      <c r="AZ19" s="371"/>
      <c r="BA19" s="371"/>
      <c r="BB19" s="371"/>
      <c r="BC19" s="371"/>
      <c r="BD19" s="371"/>
      <c r="BE19" s="371"/>
      <c r="BF19" s="371"/>
      <c r="BG19" s="371"/>
      <c r="BH19" s="371"/>
      <c r="BI19" s="371"/>
      <c r="BJ19" s="371"/>
      <c r="BK19" s="371"/>
      <c r="BL19" s="372"/>
      <c r="BM19" s="48"/>
      <c r="BN19" s="48"/>
      <c r="BO19" s="48"/>
      <c r="BP19" s="48"/>
      <c r="BQ19" s="48"/>
      <c r="BR19" s="48"/>
      <c r="BS19" s="48"/>
      <c r="BT19" s="48"/>
      <c r="BU19" s="48"/>
      <c r="BV19" s="48"/>
      <c r="BW19" s="48"/>
      <c r="BX19" s="48"/>
      <c r="BY19" s="48"/>
      <c r="BZ19" s="48"/>
    </row>
    <row r="20" spans="1:78" ht="12.75" hidden="1" customHeight="1">
      <c r="A20" s="57"/>
      <c r="B20" s="63"/>
      <c r="C20" s="397" t="s">
        <v>488</v>
      </c>
      <c r="D20" s="397"/>
      <c r="E20" s="398" t="s">
        <v>489</v>
      </c>
      <c r="F20" s="398"/>
      <c r="G20" s="398"/>
      <c r="H20" s="398"/>
      <c r="I20" s="399"/>
      <c r="J20" s="400"/>
      <c r="K20" s="398" t="s">
        <v>490</v>
      </c>
      <c r="L20" s="398"/>
      <c r="M20" s="398"/>
      <c r="N20" s="398"/>
      <c r="O20" s="398"/>
      <c r="P20" s="401"/>
      <c r="Q20" s="402"/>
      <c r="R20" s="403"/>
      <c r="S20" s="398" t="s">
        <v>491</v>
      </c>
      <c r="T20" s="398"/>
      <c r="U20" s="398"/>
      <c r="V20" s="401"/>
      <c r="W20" s="360"/>
      <c r="X20" s="361"/>
      <c r="Y20" s="362"/>
      <c r="Z20" s="423" t="s">
        <v>492</v>
      </c>
      <c r="AA20" s="398"/>
      <c r="AB20" s="398"/>
      <c r="AC20" s="398"/>
      <c r="AD20" s="401"/>
      <c r="AE20" s="360"/>
      <c r="AF20" s="362"/>
      <c r="AG20" s="360"/>
      <c r="AH20" s="362"/>
      <c r="AI20" s="277"/>
      <c r="AJ20" s="60"/>
      <c r="AK20" s="57"/>
      <c r="AL20" s="48"/>
      <c r="AM20" s="370"/>
      <c r="AN20" s="371"/>
      <c r="AO20" s="371"/>
      <c r="AP20" s="371"/>
      <c r="AQ20" s="371"/>
      <c r="AR20" s="371"/>
      <c r="AS20" s="371"/>
      <c r="AT20" s="371"/>
      <c r="AU20" s="371"/>
      <c r="AV20" s="371"/>
      <c r="AW20" s="371"/>
      <c r="AX20" s="371"/>
      <c r="AY20" s="371"/>
      <c r="AZ20" s="371"/>
      <c r="BA20" s="371"/>
      <c r="BB20" s="371"/>
      <c r="BC20" s="371"/>
      <c r="BD20" s="371"/>
      <c r="BE20" s="371"/>
      <c r="BF20" s="371"/>
      <c r="BG20" s="371"/>
      <c r="BH20" s="371"/>
      <c r="BI20" s="371"/>
      <c r="BJ20" s="371"/>
      <c r="BK20" s="371"/>
      <c r="BL20" s="372"/>
      <c r="BM20" s="48"/>
      <c r="BN20" s="48"/>
      <c r="BO20" s="48"/>
      <c r="BP20" s="48"/>
      <c r="BQ20" s="48"/>
      <c r="BR20" s="48"/>
      <c r="BS20" s="48"/>
      <c r="BT20" s="48"/>
      <c r="BU20" s="48"/>
      <c r="BV20" s="48"/>
      <c r="BW20" s="48"/>
      <c r="BX20" s="48"/>
      <c r="BY20" s="48"/>
      <c r="BZ20" s="48"/>
    </row>
    <row r="21" spans="1:78" ht="12.75" hidden="1" customHeight="1">
      <c r="A21" s="57"/>
      <c r="B21" s="63"/>
      <c r="C21" s="397"/>
      <c r="D21" s="397"/>
      <c r="E21" s="398" t="s">
        <v>493</v>
      </c>
      <c r="F21" s="398"/>
      <c r="G21" s="398"/>
      <c r="H21" s="398"/>
      <c r="I21" s="399"/>
      <c r="J21" s="400"/>
      <c r="K21" s="48"/>
      <c r="L21" s="398" t="s">
        <v>493</v>
      </c>
      <c r="M21" s="398"/>
      <c r="N21" s="398"/>
      <c r="O21" s="398"/>
      <c r="P21" s="401"/>
      <c r="Q21" s="402"/>
      <c r="R21" s="403"/>
      <c r="S21" s="48"/>
      <c r="T21" s="360"/>
      <c r="U21" s="361"/>
      <c r="V21" s="361"/>
      <c r="W21" s="361"/>
      <c r="X21" s="361"/>
      <c r="Y21" s="362"/>
      <c r="Z21" s="48"/>
      <c r="AA21" s="398" t="s">
        <v>493</v>
      </c>
      <c r="AB21" s="398"/>
      <c r="AC21" s="398"/>
      <c r="AD21" s="401"/>
      <c r="AE21" s="360"/>
      <c r="AF21" s="362"/>
      <c r="AG21" s="360"/>
      <c r="AH21" s="362"/>
      <c r="AI21" s="277"/>
      <c r="AJ21" s="60"/>
      <c r="AK21" s="57"/>
      <c r="AL21" s="48"/>
      <c r="AM21" s="370"/>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2"/>
      <c r="BM21" s="48"/>
      <c r="BN21" s="48"/>
      <c r="BO21" s="48"/>
      <c r="BP21" s="48"/>
      <c r="BQ21" s="48"/>
      <c r="BR21" s="48"/>
      <c r="BS21" s="48"/>
      <c r="BT21" s="48"/>
      <c r="BU21" s="48"/>
      <c r="BV21" s="48"/>
      <c r="BW21" s="48"/>
      <c r="BX21" s="48"/>
      <c r="BY21" s="48"/>
      <c r="BZ21" s="48"/>
    </row>
    <row r="22" spans="1:78" ht="5.0999999999999996" hidden="1" customHeight="1">
      <c r="A22" s="57"/>
      <c r="B22" s="63"/>
      <c r="C22" s="277"/>
      <c r="D22" s="277"/>
      <c r="E22" s="61"/>
      <c r="F22" s="61"/>
      <c r="G22" s="277"/>
      <c r="H22" s="277"/>
      <c r="I22" s="61"/>
      <c r="J22" s="61"/>
      <c r="K22" s="61"/>
      <c r="L22" s="61"/>
      <c r="M22" s="61"/>
      <c r="N22" s="61"/>
      <c r="O22" s="61"/>
      <c r="P22" s="74"/>
      <c r="Q22" s="74"/>
      <c r="R22" s="277"/>
      <c r="S22" s="277"/>
      <c r="T22" s="277"/>
      <c r="U22" s="277"/>
      <c r="V22" s="277"/>
      <c r="W22" s="277"/>
      <c r="X22" s="277"/>
      <c r="Y22" s="277"/>
      <c r="Z22" s="277"/>
      <c r="AA22" s="277"/>
      <c r="AB22" s="277"/>
      <c r="AC22" s="277"/>
      <c r="AD22" s="277"/>
      <c r="AE22" s="277"/>
      <c r="AF22" s="277"/>
      <c r="AG22" s="277"/>
      <c r="AH22" s="277"/>
      <c r="AI22" s="277"/>
      <c r="AJ22" s="60"/>
      <c r="AK22" s="57"/>
      <c r="AL22" s="48"/>
      <c r="AM22" s="370"/>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2"/>
      <c r="BM22" s="48"/>
      <c r="BN22" s="48"/>
      <c r="BO22" s="48"/>
      <c r="BP22" s="48"/>
      <c r="BQ22" s="48"/>
      <c r="BR22" s="48"/>
      <c r="BS22" s="48"/>
      <c r="BT22" s="48"/>
      <c r="BU22" s="48"/>
      <c r="BV22" s="48"/>
      <c r="BW22" s="48"/>
      <c r="BX22" s="48"/>
      <c r="BY22" s="48"/>
      <c r="BZ22" s="48"/>
    </row>
    <row r="23" spans="1:78" ht="12.75" hidden="1" customHeight="1">
      <c r="A23" s="57"/>
      <c r="B23" s="63"/>
      <c r="C23" s="75" t="s">
        <v>494</v>
      </c>
      <c r="D23" s="75"/>
      <c r="E23" s="75"/>
      <c r="F23" s="75"/>
      <c r="G23" s="75"/>
      <c r="H23" s="75"/>
      <c r="I23" s="75"/>
      <c r="J23" s="75"/>
      <c r="K23" s="75"/>
      <c r="L23" s="75"/>
      <c r="M23" s="75"/>
      <c r="N23" s="75"/>
      <c r="O23" s="64"/>
      <c r="P23" s="75"/>
      <c r="Q23" s="75"/>
      <c r="R23" s="75"/>
      <c r="S23" s="75"/>
      <c r="T23" s="75"/>
      <c r="U23" s="75"/>
      <c r="V23" s="75"/>
      <c r="W23" s="75"/>
      <c r="X23" s="75"/>
      <c r="Y23" s="75"/>
      <c r="Z23" s="277"/>
      <c r="AA23" s="277"/>
      <c r="AB23" s="277"/>
      <c r="AC23" s="277"/>
      <c r="AD23" s="277"/>
      <c r="AE23" s="277"/>
      <c r="AF23" s="277"/>
      <c r="AG23" s="277"/>
      <c r="AH23" s="277"/>
      <c r="AI23" s="277"/>
      <c r="AJ23" s="60"/>
      <c r="AK23" s="57"/>
      <c r="AL23" s="48"/>
      <c r="AM23" s="370"/>
      <c r="AN23" s="371"/>
      <c r="AO23" s="371"/>
      <c r="AP23" s="371"/>
      <c r="AQ23" s="371"/>
      <c r="AR23" s="371"/>
      <c r="AS23" s="371"/>
      <c r="AT23" s="371"/>
      <c r="AU23" s="371"/>
      <c r="AV23" s="371"/>
      <c r="AW23" s="371"/>
      <c r="AX23" s="371"/>
      <c r="AY23" s="371"/>
      <c r="AZ23" s="371"/>
      <c r="BA23" s="371"/>
      <c r="BB23" s="371"/>
      <c r="BC23" s="371"/>
      <c r="BD23" s="371"/>
      <c r="BE23" s="371"/>
      <c r="BF23" s="371"/>
      <c r="BG23" s="371"/>
      <c r="BH23" s="371"/>
      <c r="BI23" s="371"/>
      <c r="BJ23" s="371"/>
      <c r="BK23" s="371"/>
      <c r="BL23" s="372"/>
      <c r="BM23" s="48"/>
      <c r="BN23" s="48"/>
      <c r="BO23" s="48"/>
      <c r="BP23" s="48"/>
      <c r="BQ23" s="48"/>
      <c r="BR23" s="48"/>
      <c r="BS23" s="48"/>
      <c r="BT23" s="48"/>
      <c r="BU23" s="48"/>
      <c r="BV23" s="48"/>
      <c r="BW23" s="48"/>
      <c r="BX23" s="48"/>
      <c r="BY23" s="48"/>
      <c r="BZ23" s="48"/>
    </row>
    <row r="24" spans="1:78" ht="12.75" hidden="1" customHeight="1">
      <c r="A24" s="57"/>
      <c r="B24" s="63"/>
      <c r="C24" s="412" t="s">
        <v>495</v>
      </c>
      <c r="D24" s="412"/>
      <c r="E24" s="412"/>
      <c r="F24" s="412"/>
      <c r="G24" s="412"/>
      <c r="H24" s="412"/>
      <c r="I24" s="412"/>
      <c r="J24" s="412"/>
      <c r="K24" s="413"/>
      <c r="L24" s="360"/>
      <c r="M24" s="361"/>
      <c r="N24" s="361"/>
      <c r="O24" s="361"/>
      <c r="P24" s="361"/>
      <c r="Q24" s="362"/>
      <c r="R24" s="360"/>
      <c r="S24" s="361"/>
      <c r="T24" s="361"/>
      <c r="U24" s="361"/>
      <c r="V24" s="361"/>
      <c r="W24" s="362"/>
      <c r="X24" s="360"/>
      <c r="Y24" s="361"/>
      <c r="Z24" s="361"/>
      <c r="AA24" s="361"/>
      <c r="AB24" s="361"/>
      <c r="AC24" s="362"/>
      <c r="AD24" s="360"/>
      <c r="AE24" s="361"/>
      <c r="AF24" s="361"/>
      <c r="AG24" s="361"/>
      <c r="AH24" s="362"/>
      <c r="AI24" s="277"/>
      <c r="AJ24" s="60"/>
      <c r="AK24" s="57"/>
      <c r="AL24" s="48"/>
      <c r="AM24" s="370"/>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2"/>
      <c r="BM24" s="48"/>
      <c r="BN24" s="48"/>
      <c r="BO24" s="48"/>
      <c r="BP24" s="48"/>
      <c r="BQ24" s="48"/>
      <c r="BR24" s="48"/>
      <c r="BS24" s="48"/>
      <c r="BT24" s="48"/>
      <c r="BU24" s="48"/>
      <c r="BV24" s="48"/>
      <c r="BW24" s="48"/>
      <c r="BX24" s="48"/>
      <c r="BY24" s="48"/>
      <c r="BZ24" s="48"/>
    </row>
    <row r="25" spans="1:78" ht="12.75" hidden="1" customHeight="1">
      <c r="A25" s="57"/>
      <c r="B25" s="63"/>
      <c r="C25" s="412" t="s">
        <v>496</v>
      </c>
      <c r="D25" s="412"/>
      <c r="E25" s="412"/>
      <c r="F25" s="412"/>
      <c r="G25" s="412"/>
      <c r="H25" s="412"/>
      <c r="I25" s="412"/>
      <c r="J25" s="412"/>
      <c r="K25" s="413"/>
      <c r="L25" s="360"/>
      <c r="M25" s="361"/>
      <c r="N25" s="361"/>
      <c r="O25" s="361"/>
      <c r="P25" s="361"/>
      <c r="Q25" s="361"/>
      <c r="R25" s="361"/>
      <c r="S25" s="362"/>
      <c r="T25" s="360"/>
      <c r="U25" s="361"/>
      <c r="V25" s="361"/>
      <c r="W25" s="361"/>
      <c r="X25" s="361"/>
      <c r="Y25" s="361"/>
      <c r="Z25" s="361"/>
      <c r="AA25" s="362"/>
      <c r="AB25" s="360"/>
      <c r="AC25" s="361"/>
      <c r="AD25" s="361"/>
      <c r="AE25" s="361"/>
      <c r="AF25" s="361"/>
      <c r="AG25" s="361"/>
      <c r="AH25" s="362"/>
      <c r="AI25" s="277"/>
      <c r="AJ25" s="60"/>
      <c r="AK25" s="57"/>
      <c r="AL25" s="48"/>
      <c r="AM25" s="370"/>
      <c r="AN25" s="371"/>
      <c r="AO25" s="371"/>
      <c r="AP25" s="371"/>
      <c r="AQ25" s="371"/>
      <c r="AR25" s="371"/>
      <c r="AS25" s="371"/>
      <c r="AT25" s="371"/>
      <c r="AU25" s="371"/>
      <c r="AV25" s="371"/>
      <c r="AW25" s="371"/>
      <c r="AX25" s="371"/>
      <c r="AY25" s="371"/>
      <c r="AZ25" s="371"/>
      <c r="BA25" s="371"/>
      <c r="BB25" s="371"/>
      <c r="BC25" s="371"/>
      <c r="BD25" s="371"/>
      <c r="BE25" s="371"/>
      <c r="BF25" s="371"/>
      <c r="BG25" s="371"/>
      <c r="BH25" s="371"/>
      <c r="BI25" s="371"/>
      <c r="BJ25" s="371"/>
      <c r="BK25" s="371"/>
      <c r="BL25" s="372"/>
      <c r="BM25" s="48"/>
      <c r="BN25" s="48"/>
      <c r="BO25" s="48"/>
      <c r="BP25" s="48"/>
      <c r="BQ25" s="48"/>
      <c r="BR25" s="48"/>
      <c r="BS25" s="48"/>
      <c r="BT25" s="48"/>
      <c r="BU25" s="48"/>
      <c r="BV25" s="48"/>
      <c r="BW25" s="48"/>
      <c r="BX25" s="48"/>
      <c r="BY25" s="48"/>
      <c r="BZ25" s="48"/>
    </row>
    <row r="26" spans="1:78" ht="5.0999999999999996" customHeight="1">
      <c r="A26" s="57"/>
      <c r="B26" s="63"/>
      <c r="C26" s="61"/>
      <c r="D26" s="277"/>
      <c r="E26" s="61"/>
      <c r="F26" s="61"/>
      <c r="G26" s="277"/>
      <c r="H26" s="277"/>
      <c r="I26" s="61"/>
      <c r="J26" s="61"/>
      <c r="K26" s="61"/>
      <c r="L26" s="61"/>
      <c r="M26" s="61"/>
      <c r="N26" s="61"/>
      <c r="O26" s="61"/>
      <c r="P26" s="277"/>
      <c r="Q26" s="277"/>
      <c r="R26" s="277"/>
      <c r="S26" s="277"/>
      <c r="T26" s="277"/>
      <c r="U26" s="277"/>
      <c r="V26" s="277"/>
      <c r="W26" s="277"/>
      <c r="X26" s="277"/>
      <c r="Y26" s="277"/>
      <c r="Z26" s="277"/>
      <c r="AA26" s="277"/>
      <c r="AB26" s="277"/>
      <c r="AC26" s="277"/>
      <c r="AD26" s="76"/>
      <c r="AE26" s="76"/>
      <c r="AF26" s="76"/>
      <c r="AG26" s="61"/>
      <c r="AH26" s="61"/>
      <c r="AI26" s="277"/>
      <c r="AJ26" s="60"/>
      <c r="AK26" s="57"/>
      <c r="AL26" s="48"/>
      <c r="AM26" s="370"/>
      <c r="AN26" s="371"/>
      <c r="AO26" s="371"/>
      <c r="AP26" s="371"/>
      <c r="AQ26" s="371"/>
      <c r="AR26" s="371"/>
      <c r="AS26" s="371"/>
      <c r="AT26" s="371"/>
      <c r="AU26" s="371"/>
      <c r="AV26" s="371"/>
      <c r="AW26" s="371"/>
      <c r="AX26" s="371"/>
      <c r="AY26" s="371"/>
      <c r="AZ26" s="371"/>
      <c r="BA26" s="371"/>
      <c r="BB26" s="371"/>
      <c r="BC26" s="371"/>
      <c r="BD26" s="371"/>
      <c r="BE26" s="371"/>
      <c r="BF26" s="371"/>
      <c r="BG26" s="371"/>
      <c r="BH26" s="371"/>
      <c r="BI26" s="371"/>
      <c r="BJ26" s="371"/>
      <c r="BK26" s="371"/>
      <c r="BL26" s="372"/>
      <c r="BM26" s="48"/>
      <c r="BN26" s="48"/>
      <c r="BO26" s="48"/>
      <c r="BP26" s="48"/>
      <c r="BQ26" s="48"/>
      <c r="BR26" s="48"/>
      <c r="BS26" s="48"/>
      <c r="BT26" s="48"/>
      <c r="BU26" s="48"/>
      <c r="BV26" s="48"/>
      <c r="BW26" s="48"/>
      <c r="BX26" s="48"/>
      <c r="BY26" s="48"/>
      <c r="BZ26" s="48"/>
    </row>
    <row r="27" spans="1:78" ht="12.75" customHeight="1">
      <c r="A27" s="57"/>
      <c r="B27" s="63"/>
      <c r="C27" s="280" t="s">
        <v>497</v>
      </c>
      <c r="D27" s="77"/>
      <c r="E27" s="77"/>
      <c r="F27" s="77"/>
      <c r="G27" s="77"/>
      <c r="H27" s="48"/>
      <c r="I27" s="277"/>
      <c r="J27" s="277"/>
      <c r="K27" s="277"/>
      <c r="L27" s="277"/>
      <c r="M27" s="277"/>
      <c r="N27" s="277"/>
      <c r="O27" s="277"/>
      <c r="P27" s="277"/>
      <c r="Q27" s="277"/>
      <c r="R27" s="277"/>
      <c r="S27" s="48"/>
      <c r="T27" s="78"/>
      <c r="U27" s="78"/>
      <c r="V27" s="79"/>
      <c r="W27" s="420" t="s">
        <v>668</v>
      </c>
      <c r="X27" s="421"/>
      <c r="Y27" s="421"/>
      <c r="Z27" s="421"/>
      <c r="AA27" s="421"/>
      <c r="AB27" s="421"/>
      <c r="AC27" s="421"/>
      <c r="AD27" s="421"/>
      <c r="AE27" s="421"/>
      <c r="AF27" s="421"/>
      <c r="AG27" s="421"/>
      <c r="AH27" s="422"/>
      <c r="AI27" s="277"/>
      <c r="AJ27" s="60"/>
      <c r="AK27" s="57"/>
      <c r="AL27" s="48"/>
      <c r="AM27" s="370"/>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371"/>
      <c r="BJ27" s="371"/>
      <c r="BK27" s="371"/>
      <c r="BL27" s="372"/>
      <c r="BM27" s="48"/>
      <c r="BN27" s="48"/>
      <c r="BO27" s="48"/>
      <c r="BP27" s="48"/>
      <c r="BQ27" s="48"/>
      <c r="BR27" s="48"/>
      <c r="BS27" s="48"/>
      <c r="BT27" s="48"/>
      <c r="BU27" s="48"/>
      <c r="BV27" s="48"/>
      <c r="BW27" s="48"/>
      <c r="BX27" s="48"/>
      <c r="BY27" s="48"/>
      <c r="BZ27" s="48"/>
    </row>
    <row r="28" spans="1:78">
      <c r="A28" s="57"/>
      <c r="B28" s="63"/>
      <c r="C28" s="48" t="s">
        <v>498</v>
      </c>
      <c r="D28" s="77"/>
      <c r="E28" s="77"/>
      <c r="F28" s="77"/>
      <c r="G28" s="77"/>
      <c r="H28" s="48"/>
      <c r="I28" s="277"/>
      <c r="J28" s="420" t="s">
        <v>645</v>
      </c>
      <c r="K28" s="421"/>
      <c r="L28" s="421"/>
      <c r="M28" s="421"/>
      <c r="N28" s="421"/>
      <c r="O28" s="421"/>
      <c r="P28" s="421"/>
      <c r="Q28" s="422"/>
      <c r="R28" s="66"/>
      <c r="S28" s="66"/>
      <c r="T28" s="277"/>
      <c r="U28" s="76"/>
      <c r="V28" s="76"/>
      <c r="W28" s="277"/>
      <c r="X28" s="277"/>
      <c r="Y28" s="277"/>
      <c r="Z28" s="277"/>
      <c r="AA28" s="278" t="s">
        <v>499</v>
      </c>
      <c r="AB28" s="420" t="str">
        <f>IF(J28="Connected to N/E System","Use Base Building N/E System","N/A")</f>
        <v>N/A</v>
      </c>
      <c r="AC28" s="421"/>
      <c r="AD28" s="421"/>
      <c r="AE28" s="421"/>
      <c r="AF28" s="421"/>
      <c r="AG28" s="421"/>
      <c r="AH28" s="422"/>
      <c r="AI28" s="277"/>
      <c r="AJ28" s="60"/>
      <c r="AK28" s="57"/>
      <c r="AL28" s="48"/>
      <c r="AM28" s="370"/>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1"/>
      <c r="BL28" s="372"/>
      <c r="BM28" s="48"/>
      <c r="BN28" s="48"/>
      <c r="BO28" s="48"/>
      <c r="BP28" s="48"/>
      <c r="BQ28" s="48"/>
      <c r="BR28" s="48"/>
      <c r="BS28" s="48"/>
      <c r="BT28" s="48"/>
      <c r="BU28" s="48"/>
      <c r="BV28" s="48"/>
      <c r="BW28" s="48"/>
      <c r="BX28" s="48"/>
      <c r="BY28" s="48"/>
      <c r="BZ28" s="48"/>
    </row>
    <row r="29" spans="1:78" ht="5.0999999999999996" customHeight="1" thickBot="1">
      <c r="A29" s="48"/>
      <c r="B29" s="80"/>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2"/>
      <c r="AK29" s="57"/>
      <c r="AL29" s="48"/>
      <c r="AM29" s="370"/>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2"/>
      <c r="BM29" s="48"/>
      <c r="BN29" s="48"/>
      <c r="BO29" s="48"/>
      <c r="BP29" s="48"/>
      <c r="BQ29" s="48"/>
      <c r="BR29" s="48"/>
      <c r="BS29" s="48"/>
      <c r="BT29" s="48"/>
      <c r="BU29" s="48"/>
      <c r="BV29" s="48"/>
      <c r="BW29" s="48"/>
      <c r="BX29" s="48"/>
      <c r="BY29" s="48"/>
      <c r="BZ29" s="48"/>
    </row>
    <row r="30" spans="1:78" ht="11.45" customHeight="1">
      <c r="A30" s="62"/>
      <c r="B30" s="52"/>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83"/>
      <c r="AK30" s="57"/>
      <c r="AL30" s="57"/>
      <c r="AM30" s="370"/>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2"/>
      <c r="BM30" s="48"/>
      <c r="BN30" s="48"/>
      <c r="BO30" s="48"/>
      <c r="BP30" s="48"/>
      <c r="BQ30" s="48"/>
      <c r="BR30" s="48"/>
      <c r="BS30" s="48"/>
      <c r="BT30" s="48"/>
      <c r="BU30" s="48"/>
      <c r="BV30" s="48"/>
      <c r="BW30" s="48"/>
      <c r="BX30" s="48"/>
      <c r="BY30" s="48"/>
      <c r="BZ30" s="48"/>
    </row>
    <row r="31" spans="1:78" ht="12.75" customHeight="1">
      <c r="A31" s="57"/>
      <c r="B31" s="55"/>
      <c r="C31" s="355" t="s">
        <v>4278</v>
      </c>
      <c r="D31" s="356"/>
      <c r="E31" s="356"/>
      <c r="F31" s="356"/>
      <c r="G31" s="356"/>
      <c r="H31" s="356"/>
      <c r="I31" s="356"/>
      <c r="J31" s="356"/>
      <c r="K31" s="356"/>
      <c r="L31" s="356"/>
      <c r="M31" s="356"/>
      <c r="N31" s="356"/>
      <c r="O31" s="356"/>
      <c r="P31" s="356"/>
      <c r="Q31" s="356"/>
      <c r="R31" s="357"/>
      <c r="S31" s="277"/>
      <c r="T31" s="274"/>
      <c r="U31" s="274"/>
      <c r="V31" s="277"/>
      <c r="W31" s="61"/>
      <c r="X31" s="61"/>
      <c r="Y31" s="277"/>
      <c r="Z31" s="61"/>
      <c r="AA31" s="277"/>
      <c r="AB31" s="277"/>
      <c r="AC31" s="61"/>
      <c r="AD31" s="277"/>
      <c r="AE31" s="277"/>
      <c r="AF31" s="278" t="s">
        <v>500</v>
      </c>
      <c r="AG31" s="360" t="s">
        <v>454</v>
      </c>
      <c r="AH31" s="362"/>
      <c r="AI31" s="277"/>
      <c r="AJ31" s="60"/>
      <c r="AK31" s="57"/>
      <c r="AL31" s="57"/>
      <c r="AM31" s="373"/>
      <c r="AN31" s="374"/>
      <c r="AO31" s="374"/>
      <c r="AP31" s="374"/>
      <c r="AQ31" s="374"/>
      <c r="AR31" s="374"/>
      <c r="AS31" s="374"/>
      <c r="AT31" s="374"/>
      <c r="AU31" s="374"/>
      <c r="AV31" s="374"/>
      <c r="AW31" s="374"/>
      <c r="AX31" s="374"/>
      <c r="AY31" s="374"/>
      <c r="AZ31" s="374"/>
      <c r="BA31" s="374"/>
      <c r="BB31" s="374"/>
      <c r="BC31" s="374"/>
      <c r="BD31" s="374"/>
      <c r="BE31" s="374"/>
      <c r="BF31" s="374"/>
      <c r="BG31" s="374"/>
      <c r="BH31" s="374"/>
      <c r="BI31" s="374"/>
      <c r="BJ31" s="374"/>
      <c r="BK31" s="374"/>
      <c r="BL31" s="375"/>
      <c r="BM31" s="48"/>
      <c r="BN31" s="48"/>
      <c r="BO31" s="48"/>
      <c r="BP31" s="48"/>
      <c r="BQ31" s="48"/>
      <c r="BR31" s="48"/>
      <c r="BS31" s="48"/>
      <c r="BT31" s="48"/>
      <c r="BU31" s="48"/>
      <c r="BV31" s="48"/>
      <c r="BW31" s="48"/>
      <c r="BX31" s="48"/>
      <c r="BY31" s="48"/>
      <c r="BZ31" s="48"/>
    </row>
    <row r="32" spans="1:78" ht="5.0999999999999996" customHeight="1">
      <c r="A32" s="57"/>
      <c r="B32" s="55"/>
      <c r="C32" s="61"/>
      <c r="D32" s="61"/>
      <c r="E32" s="280"/>
      <c r="F32" s="280"/>
      <c r="G32" s="280"/>
      <c r="H32" s="280"/>
      <c r="I32" s="280"/>
      <c r="J32" s="280"/>
      <c r="K32" s="280"/>
      <c r="L32" s="280"/>
      <c r="M32" s="280"/>
      <c r="N32" s="280"/>
      <c r="O32" s="274"/>
      <c r="P32" s="274"/>
      <c r="Q32" s="274"/>
      <c r="R32" s="274"/>
      <c r="S32" s="61"/>
      <c r="T32" s="274"/>
      <c r="U32" s="274"/>
      <c r="V32" s="274"/>
      <c r="W32" s="274"/>
      <c r="X32" s="274"/>
      <c r="Y32" s="274"/>
      <c r="Z32" s="277"/>
      <c r="AA32" s="84"/>
      <c r="AB32" s="84"/>
      <c r="AC32" s="84"/>
      <c r="AD32" s="84"/>
      <c r="AE32" s="84"/>
      <c r="AF32" s="277"/>
      <c r="AG32" s="85"/>
      <c r="AH32" s="85"/>
      <c r="AI32" s="277"/>
      <c r="AJ32" s="60"/>
      <c r="AK32" s="57"/>
      <c r="AL32" s="57"/>
      <c r="AM32" s="57"/>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row>
    <row r="33" spans="1:78" ht="12.75" customHeight="1">
      <c r="A33" s="57"/>
      <c r="B33" s="55"/>
      <c r="C33" s="48"/>
      <c r="D33" s="48"/>
      <c r="E33" s="61"/>
      <c r="F33" s="61"/>
      <c r="G33" s="61"/>
      <c r="H33" s="61"/>
      <c r="I33" s="61"/>
      <c r="J33" s="61"/>
      <c r="K33" s="61"/>
      <c r="L33" s="61"/>
      <c r="M33" s="61"/>
      <c r="N33" s="61"/>
      <c r="O33" s="276"/>
      <c r="P33" s="61"/>
      <c r="Q33" s="61"/>
      <c r="R33" s="61"/>
      <c r="S33" s="61"/>
      <c r="T33" s="61"/>
      <c r="U33" s="61"/>
      <c r="V33" s="61"/>
      <c r="W33" s="61"/>
      <c r="X33" s="61"/>
      <c r="Y33" s="61"/>
      <c r="Z33" s="61"/>
      <c r="AA33" s="61"/>
      <c r="AB33" s="61"/>
      <c r="AC33" s="61"/>
      <c r="AD33" s="61"/>
      <c r="AE33" s="61"/>
      <c r="AF33" s="278" t="s">
        <v>501</v>
      </c>
      <c r="AG33" s="360" t="s">
        <v>454</v>
      </c>
      <c r="AH33" s="362"/>
      <c r="AI33" s="277"/>
      <c r="AJ33" s="60"/>
      <c r="AK33" s="57"/>
      <c r="AL33" s="57"/>
      <c r="AM33" s="57"/>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row>
    <row r="34" spans="1:78" ht="5.0999999999999996" customHeight="1">
      <c r="A34" s="57"/>
      <c r="B34" s="63"/>
      <c r="C34" s="61"/>
      <c r="D34" s="61"/>
      <c r="E34" s="61"/>
      <c r="F34" s="61"/>
      <c r="G34" s="61"/>
      <c r="H34" s="61"/>
      <c r="I34" s="61"/>
      <c r="J34" s="61"/>
      <c r="K34" s="61"/>
      <c r="L34" s="61"/>
      <c r="M34" s="61"/>
      <c r="N34" s="61"/>
      <c r="O34" s="73"/>
      <c r="P34" s="61"/>
      <c r="Q34" s="61"/>
      <c r="R34" s="61"/>
      <c r="S34" s="61"/>
      <c r="T34" s="61"/>
      <c r="U34" s="61"/>
      <c r="V34" s="61"/>
      <c r="W34" s="61"/>
      <c r="X34" s="61"/>
      <c r="Y34" s="61"/>
      <c r="Z34" s="61"/>
      <c r="AA34" s="61"/>
      <c r="AB34" s="61"/>
      <c r="AC34" s="61"/>
      <c r="AD34" s="61"/>
      <c r="AE34" s="61"/>
      <c r="AF34" s="61"/>
      <c r="AG34" s="61"/>
      <c r="AH34" s="61"/>
      <c r="AI34" s="86"/>
      <c r="AJ34" s="60"/>
      <c r="AK34" s="57"/>
      <c r="AL34" s="57"/>
      <c r="AM34" s="57"/>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row>
    <row r="35" spans="1:78" ht="12.75" customHeight="1">
      <c r="A35" s="57"/>
      <c r="B35" s="63"/>
      <c r="C35" s="355" t="s">
        <v>4274</v>
      </c>
      <c r="D35" s="428"/>
      <c r="E35" s="428"/>
      <c r="F35" s="428"/>
      <c r="G35" s="428"/>
      <c r="H35" s="428"/>
      <c r="I35" s="428"/>
      <c r="J35" s="429"/>
      <c r="K35" s="87" t="s">
        <v>502</v>
      </c>
      <c r="L35" s="61"/>
      <c r="M35" s="61"/>
      <c r="N35" s="360" t="s">
        <v>451</v>
      </c>
      <c r="O35" s="362"/>
      <c r="P35" s="360" t="s">
        <v>4336</v>
      </c>
      <c r="Q35" s="361"/>
      <c r="R35" s="361"/>
      <c r="S35" s="361"/>
      <c r="T35" s="361"/>
      <c r="U35" s="361"/>
      <c r="V35" s="361"/>
      <c r="W35" s="361"/>
      <c r="X35" s="361"/>
      <c r="Y35" s="361"/>
      <c r="Z35" s="361"/>
      <c r="AA35" s="362"/>
      <c r="AB35" s="277"/>
      <c r="AC35" s="277"/>
      <c r="AD35" s="277"/>
      <c r="AE35" s="277"/>
      <c r="AF35" s="88" t="s">
        <v>503</v>
      </c>
      <c r="AG35" s="360" t="str">
        <f>IF(N35=0,"",VLOOKUP(N35,C$154:E$155,3,FALSE))</f>
        <v>Applies</v>
      </c>
      <c r="AH35" s="362"/>
      <c r="AI35" s="86"/>
      <c r="AJ35" s="60"/>
      <c r="AK35" s="57"/>
      <c r="AL35" s="57"/>
      <c r="AM35" s="57"/>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row>
    <row r="36" spans="1:78" ht="5.0999999999999996" customHeight="1">
      <c r="A36" s="57"/>
      <c r="B36" s="63"/>
      <c r="C36" s="61"/>
      <c r="D36" s="61"/>
      <c r="E36" s="61"/>
      <c r="F36" s="61"/>
      <c r="G36" s="61"/>
      <c r="H36" s="61"/>
      <c r="I36" s="61"/>
      <c r="J36" s="61"/>
      <c r="K36" s="61"/>
      <c r="L36" s="61"/>
      <c r="M36" s="61"/>
      <c r="N36" s="61"/>
      <c r="O36" s="61"/>
      <c r="P36" s="61"/>
      <c r="Q36" s="280"/>
      <c r="R36" s="280"/>
      <c r="S36" s="280"/>
      <c r="T36" s="280"/>
      <c r="U36" s="280"/>
      <c r="V36" s="280"/>
      <c r="W36" s="280"/>
      <c r="X36" s="280"/>
      <c r="Y36" s="280"/>
      <c r="Z36" s="280"/>
      <c r="AA36" s="280"/>
      <c r="AB36" s="280"/>
      <c r="AC36" s="280"/>
      <c r="AD36" s="280"/>
      <c r="AE36" s="280"/>
      <c r="AF36" s="280"/>
      <c r="AG36" s="280"/>
      <c r="AH36" s="280"/>
      <c r="AI36" s="86"/>
      <c r="AJ36" s="60"/>
      <c r="AK36" s="57"/>
      <c r="AL36" s="57"/>
      <c r="AM36" s="57"/>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row>
    <row r="37" spans="1:78" ht="12.75" customHeight="1">
      <c r="A37" s="57"/>
      <c r="B37" s="63"/>
      <c r="C37" s="61"/>
      <c r="D37" s="89" t="s">
        <v>539</v>
      </c>
      <c r="E37" s="277"/>
      <c r="F37" s="424" t="s">
        <v>4248</v>
      </c>
      <c r="G37" s="424"/>
      <c r="H37" s="424"/>
      <c r="I37" s="424"/>
      <c r="J37" s="424"/>
      <c r="K37" s="424"/>
      <c r="L37" s="424"/>
      <c r="M37" s="424"/>
      <c r="N37" s="424"/>
      <c r="O37" s="424"/>
      <c r="P37" s="424"/>
      <c r="Q37" s="424"/>
      <c r="R37" s="64"/>
      <c r="S37" s="89" t="s">
        <v>457</v>
      </c>
      <c r="T37" s="64"/>
      <c r="U37" s="425" t="s">
        <v>504</v>
      </c>
      <c r="V37" s="425"/>
      <c r="W37" s="425"/>
      <c r="X37" s="425"/>
      <c r="Y37" s="425"/>
      <c r="Z37" s="425"/>
      <c r="AA37" s="425"/>
      <c r="AB37" s="425"/>
      <c r="AC37" s="425"/>
      <c r="AD37" s="61"/>
      <c r="AE37" s="61"/>
      <c r="AF37" s="278" t="s">
        <v>505</v>
      </c>
      <c r="AG37" s="360" t="s">
        <v>457</v>
      </c>
      <c r="AH37" s="362"/>
      <c r="AI37" s="86"/>
      <c r="AJ37" s="60"/>
      <c r="AK37" s="57"/>
      <c r="AL37" s="57"/>
      <c r="AM37" s="57"/>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row>
    <row r="38" spans="1:78" ht="5.25" customHeight="1">
      <c r="A38" s="57"/>
      <c r="B38" s="63"/>
      <c r="C38" s="61"/>
      <c r="D38" s="61"/>
      <c r="E38" s="61"/>
      <c r="F38" s="61"/>
      <c r="G38" s="61"/>
      <c r="H38" s="61"/>
      <c r="I38" s="61"/>
      <c r="J38" s="61"/>
      <c r="K38" s="61"/>
      <c r="L38" s="61"/>
      <c r="M38" s="61"/>
      <c r="N38" s="61"/>
      <c r="O38" s="61"/>
      <c r="P38" s="61"/>
      <c r="Q38" s="280"/>
      <c r="R38" s="280"/>
      <c r="S38" s="280"/>
      <c r="T38" s="280"/>
      <c r="U38" s="280"/>
      <c r="V38" s="280"/>
      <c r="W38" s="280"/>
      <c r="X38" s="280"/>
      <c r="Y38" s="280"/>
      <c r="Z38" s="280"/>
      <c r="AA38" s="280"/>
      <c r="AB38" s="280"/>
      <c r="AC38" s="280"/>
      <c r="AD38" s="280"/>
      <c r="AE38" s="280"/>
      <c r="AF38" s="280"/>
      <c r="AG38" s="280"/>
      <c r="AH38" s="280"/>
      <c r="AI38" s="86"/>
      <c r="AJ38" s="60"/>
      <c r="AK38" s="57"/>
      <c r="AL38" s="57"/>
      <c r="AM38" s="57"/>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row>
    <row r="39" spans="1:78" ht="12.75" customHeight="1">
      <c r="A39" s="57"/>
      <c r="B39" s="63"/>
      <c r="C39" s="90" t="s">
        <v>506</v>
      </c>
      <c r="D39" s="89" t="s">
        <v>457</v>
      </c>
      <c r="E39" s="61"/>
      <c r="F39" s="91" t="s">
        <v>507</v>
      </c>
      <c r="G39" s="78"/>
      <c r="H39" s="78"/>
      <c r="I39" s="78"/>
      <c r="J39" s="78"/>
      <c r="K39" s="78"/>
      <c r="L39" s="78"/>
      <c r="M39" s="78"/>
      <c r="N39" s="78"/>
      <c r="O39" s="78"/>
      <c r="P39" s="78"/>
      <c r="Q39" s="78"/>
      <c r="R39" s="280"/>
      <c r="S39" s="89" t="s">
        <v>539</v>
      </c>
      <c r="T39" s="61"/>
      <c r="U39" s="426" t="s">
        <v>508</v>
      </c>
      <c r="V39" s="426"/>
      <c r="W39" s="426"/>
      <c r="X39" s="426"/>
      <c r="Y39" s="426"/>
      <c r="Z39" s="426"/>
      <c r="AA39" s="426"/>
      <c r="AB39" s="426"/>
      <c r="AC39" s="426"/>
      <c r="AD39" s="426"/>
      <c r="AE39" s="426"/>
      <c r="AF39" s="426"/>
      <c r="AG39" s="426"/>
      <c r="AH39" s="280"/>
      <c r="AI39" s="86"/>
      <c r="AJ39" s="60"/>
      <c r="AK39" s="57"/>
      <c r="AL39" s="57"/>
      <c r="AM39" s="57"/>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row>
    <row r="40" spans="1:78" ht="12.75" customHeight="1">
      <c r="A40" s="57"/>
      <c r="B40" s="63"/>
      <c r="C40" s="90"/>
      <c r="D40" s="274"/>
      <c r="E40" s="61"/>
      <c r="F40" s="91"/>
      <c r="G40" s="78"/>
      <c r="H40" s="78"/>
      <c r="I40" s="78"/>
      <c r="J40" s="78"/>
      <c r="K40" s="78"/>
      <c r="L40" s="78"/>
      <c r="M40" s="78"/>
      <c r="N40" s="78"/>
      <c r="O40" s="78"/>
      <c r="P40" s="78"/>
      <c r="Q40" s="78"/>
      <c r="R40" s="280"/>
      <c r="S40" s="274"/>
      <c r="T40" s="61"/>
      <c r="U40" s="273"/>
      <c r="V40" s="273"/>
      <c r="W40" s="273"/>
      <c r="X40" s="273"/>
      <c r="Y40" s="273"/>
      <c r="Z40" s="273"/>
      <c r="AA40" s="273"/>
      <c r="AB40" s="273"/>
      <c r="AC40" s="273"/>
      <c r="AD40" s="273"/>
      <c r="AE40" s="273"/>
      <c r="AF40" s="273"/>
      <c r="AG40" s="273"/>
      <c r="AH40" s="280"/>
      <c r="AI40" s="86"/>
      <c r="AJ40" s="60"/>
      <c r="AK40" s="57"/>
      <c r="AL40" s="57"/>
      <c r="AM40" s="57"/>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row>
    <row r="41" spans="1:78" ht="12.75" customHeight="1">
      <c r="A41" s="57"/>
      <c r="B41" s="63"/>
      <c r="C41" s="427" t="s">
        <v>4273</v>
      </c>
      <c r="D41" s="428"/>
      <c r="E41" s="428"/>
      <c r="F41" s="428"/>
      <c r="G41" s="428"/>
      <c r="H41" s="428"/>
      <c r="I41" s="428"/>
      <c r="J41" s="429"/>
      <c r="K41" s="87" t="s">
        <v>502</v>
      </c>
      <c r="L41" s="61"/>
      <c r="M41" s="280"/>
      <c r="N41" s="360" t="s">
        <v>451</v>
      </c>
      <c r="O41" s="362"/>
      <c r="P41" s="360" t="s">
        <v>4335</v>
      </c>
      <c r="Q41" s="361"/>
      <c r="R41" s="361"/>
      <c r="S41" s="361"/>
      <c r="T41" s="361"/>
      <c r="U41" s="361"/>
      <c r="V41" s="361"/>
      <c r="W41" s="361"/>
      <c r="X41" s="361"/>
      <c r="Y41" s="361"/>
      <c r="Z41" s="361"/>
      <c r="AA41" s="362"/>
      <c r="AB41" s="277"/>
      <c r="AC41" s="277"/>
      <c r="AD41" s="277"/>
      <c r="AE41" s="277"/>
      <c r="AF41" s="88" t="s">
        <v>503</v>
      </c>
      <c r="AG41" s="360" t="str">
        <f>IF(N41=0,"",VLOOKUP(N41,C$154:E$155,3,FALSE))</f>
        <v>Applies</v>
      </c>
      <c r="AH41" s="362"/>
      <c r="AI41" s="86"/>
      <c r="AJ41" s="60"/>
      <c r="AK41" s="57"/>
      <c r="AL41" s="57"/>
      <c r="AM41" s="57"/>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row>
    <row r="42" spans="1:78" ht="5.25" customHeight="1">
      <c r="A42" s="57"/>
      <c r="B42" s="63"/>
      <c r="C42" s="61"/>
      <c r="D42" s="279"/>
      <c r="E42" s="61"/>
      <c r="F42" s="61"/>
      <c r="G42" s="61"/>
      <c r="H42" s="61"/>
      <c r="I42" s="277"/>
      <c r="J42" s="277"/>
      <c r="K42" s="61"/>
      <c r="L42" s="61"/>
      <c r="M42" s="61"/>
      <c r="N42" s="61"/>
      <c r="O42" s="277"/>
      <c r="P42" s="277"/>
      <c r="Q42" s="277"/>
      <c r="R42" s="277"/>
      <c r="S42" s="277"/>
      <c r="T42" s="277"/>
      <c r="U42" s="277"/>
      <c r="V42" s="277"/>
      <c r="W42" s="277"/>
      <c r="X42" s="277"/>
      <c r="Y42" s="61"/>
      <c r="Z42" s="61"/>
      <c r="AA42" s="61"/>
      <c r="AB42" s="61"/>
      <c r="AC42" s="61"/>
      <c r="AD42" s="61"/>
      <c r="AE42" s="61"/>
      <c r="AF42" s="61"/>
      <c r="AG42" s="61"/>
      <c r="AH42" s="61"/>
      <c r="AI42" s="86"/>
      <c r="AJ42" s="60"/>
      <c r="AK42" s="57"/>
      <c r="AL42" s="57"/>
      <c r="AM42" s="57"/>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row>
    <row r="43" spans="1:78" ht="12.75" customHeight="1">
      <c r="A43" s="57"/>
      <c r="B43" s="63"/>
      <c r="C43" s="93"/>
      <c r="D43" s="89" t="s">
        <v>539</v>
      </c>
      <c r="E43" s="277"/>
      <c r="F43" s="288" t="s">
        <v>4333</v>
      </c>
      <c r="G43" s="289"/>
      <c r="H43" s="289"/>
      <c r="I43" s="289"/>
      <c r="J43" s="289"/>
      <c r="K43" s="289"/>
      <c r="L43" s="289"/>
      <c r="M43" s="289"/>
      <c r="N43" s="289"/>
      <c r="O43" s="289"/>
      <c r="P43" s="277"/>
      <c r="Q43" s="277"/>
      <c r="R43" s="277"/>
      <c r="S43" s="89" t="s">
        <v>457</v>
      </c>
      <c r="T43" s="64"/>
      <c r="U43" s="425" t="s">
        <v>504</v>
      </c>
      <c r="V43" s="425"/>
      <c r="W43" s="425"/>
      <c r="X43" s="425"/>
      <c r="Y43" s="425"/>
      <c r="Z43" s="425"/>
      <c r="AA43" s="425"/>
      <c r="AB43" s="425"/>
      <c r="AC43" s="425"/>
      <c r="AD43" s="61"/>
      <c r="AE43" s="61"/>
      <c r="AF43" s="278" t="s">
        <v>505</v>
      </c>
      <c r="AG43" s="360" t="s">
        <v>457</v>
      </c>
      <c r="AH43" s="362"/>
      <c r="AI43" s="86"/>
      <c r="AJ43" s="60"/>
      <c r="AK43" s="57"/>
      <c r="AL43" s="57"/>
      <c r="AM43" s="57"/>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row>
    <row r="44" spans="1:78" ht="5.25" customHeight="1">
      <c r="A44" s="57"/>
      <c r="B44" s="63"/>
      <c r="C44" s="94"/>
      <c r="D44" s="94"/>
      <c r="E44" s="94"/>
      <c r="F44" s="94"/>
      <c r="G44" s="94"/>
      <c r="H44" s="94"/>
      <c r="I44" s="94"/>
      <c r="J44" s="94"/>
      <c r="K44" s="94"/>
      <c r="L44" s="94"/>
      <c r="M44" s="94"/>
      <c r="N44" s="94"/>
      <c r="O44" s="94"/>
      <c r="P44" s="95"/>
      <c r="Q44" s="95"/>
      <c r="R44" s="95"/>
      <c r="S44" s="274"/>
      <c r="T44" s="64"/>
      <c r="U44" s="96"/>
      <c r="V44" s="96"/>
      <c r="W44" s="96"/>
      <c r="X44" s="96"/>
      <c r="Y44" s="96"/>
      <c r="Z44" s="96"/>
      <c r="AA44" s="96"/>
      <c r="AB44" s="96"/>
      <c r="AC44" s="96"/>
      <c r="AD44" s="95"/>
      <c r="AE44" s="95"/>
      <c r="AF44" s="95"/>
      <c r="AG44" s="95"/>
      <c r="AH44" s="95"/>
      <c r="AI44" s="86"/>
      <c r="AJ44" s="60"/>
      <c r="AK44" s="57"/>
      <c r="AL44" s="57"/>
      <c r="AM44" s="57"/>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row>
    <row r="45" spans="1:78" ht="12.75" customHeight="1">
      <c r="A45" s="57"/>
      <c r="B45" s="63"/>
      <c r="C45" s="97"/>
      <c r="D45" s="89" t="s">
        <v>539</v>
      </c>
      <c r="E45" s="48"/>
      <c r="F45" s="426" t="s">
        <v>513</v>
      </c>
      <c r="G45" s="426"/>
      <c r="H45" s="426"/>
      <c r="I45" s="426"/>
      <c r="J45" s="426"/>
      <c r="K45" s="426"/>
      <c r="L45" s="426"/>
      <c r="M45" s="426"/>
      <c r="N45" s="426"/>
      <c r="O45" s="426"/>
      <c r="P45" s="426"/>
      <c r="Q45" s="426"/>
      <c r="R45" s="430"/>
      <c r="S45" s="89" t="s">
        <v>539</v>
      </c>
      <c r="T45" s="95"/>
      <c r="U45" s="98" t="s">
        <v>514</v>
      </c>
      <c r="V45" s="48"/>
      <c r="W45" s="48"/>
      <c r="X45" s="48"/>
      <c r="Y45" s="48"/>
      <c r="Z45" s="48"/>
      <c r="AA45" s="48"/>
      <c r="AB45" s="48"/>
      <c r="AC45" s="48"/>
      <c r="AD45" s="48"/>
      <c r="AE45" s="48"/>
      <c r="AF45" s="278" t="s">
        <v>505</v>
      </c>
      <c r="AG45" s="360" t="s">
        <v>4339</v>
      </c>
      <c r="AH45" s="362"/>
      <c r="AI45" s="86"/>
      <c r="AJ45" s="60"/>
      <c r="AK45" s="57"/>
      <c r="AL45" s="57"/>
      <c r="AM45" s="57"/>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row>
    <row r="46" spans="1:78" ht="12.75" customHeight="1">
      <c r="A46" s="57"/>
      <c r="B46" s="63"/>
      <c r="C46" s="90"/>
      <c r="D46" s="274"/>
      <c r="E46" s="61"/>
      <c r="F46" s="91"/>
      <c r="G46" s="78"/>
      <c r="H46" s="78"/>
      <c r="I46" s="78"/>
      <c r="J46" s="78"/>
      <c r="K46" s="78"/>
      <c r="L46" s="78"/>
      <c r="M46" s="78"/>
      <c r="N46" s="78"/>
      <c r="O46" s="78"/>
      <c r="P46" s="78"/>
      <c r="Q46" s="78"/>
      <c r="R46" s="280"/>
      <c r="S46" s="274"/>
      <c r="T46" s="61"/>
      <c r="U46" s="48"/>
      <c r="V46" s="48"/>
      <c r="W46" s="48"/>
      <c r="X46" s="48"/>
      <c r="Y46" s="48"/>
      <c r="Z46" s="48"/>
      <c r="AA46" s="48"/>
      <c r="AB46" s="48"/>
      <c r="AC46" s="48"/>
      <c r="AD46" s="48"/>
      <c r="AE46" s="48"/>
      <c r="AF46" s="48"/>
      <c r="AG46" s="48"/>
      <c r="AH46" s="48"/>
      <c r="AI46" s="86"/>
      <c r="AJ46" s="60"/>
      <c r="AK46" s="57"/>
      <c r="AL46" s="57"/>
      <c r="AM46" s="57"/>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row>
    <row r="47" spans="1:78" ht="12.75" customHeight="1">
      <c r="A47" s="57"/>
      <c r="B47" s="63"/>
      <c r="C47" s="427" t="s">
        <v>4275</v>
      </c>
      <c r="D47" s="428"/>
      <c r="E47" s="428"/>
      <c r="F47" s="428"/>
      <c r="G47" s="428"/>
      <c r="H47" s="428"/>
      <c r="I47" s="428"/>
      <c r="J47" s="429"/>
      <c r="K47" s="87" t="s">
        <v>502</v>
      </c>
      <c r="L47" s="61"/>
      <c r="M47" s="280"/>
      <c r="N47" s="360" t="s">
        <v>454</v>
      </c>
      <c r="O47" s="362"/>
      <c r="P47" s="360" t="s">
        <v>4337</v>
      </c>
      <c r="Q47" s="361"/>
      <c r="R47" s="361"/>
      <c r="S47" s="361"/>
      <c r="T47" s="361"/>
      <c r="U47" s="361"/>
      <c r="V47" s="361"/>
      <c r="W47" s="361"/>
      <c r="X47" s="361"/>
      <c r="Y47" s="361"/>
      <c r="Z47" s="361"/>
      <c r="AA47" s="362"/>
      <c r="AB47" s="277"/>
      <c r="AC47" s="277"/>
      <c r="AD47" s="277"/>
      <c r="AE47" s="277"/>
      <c r="AF47" s="88" t="s">
        <v>503</v>
      </c>
      <c r="AG47" s="360" t="str">
        <f>IF(N47=0,"",VLOOKUP(N47,C$154:E$155,3,FALSE))</f>
        <v>N/A</v>
      </c>
      <c r="AH47" s="362"/>
      <c r="AI47" s="86"/>
      <c r="AJ47" s="60"/>
      <c r="AK47" s="57"/>
      <c r="AL47" s="57"/>
      <c r="AM47" s="57"/>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row>
    <row r="48" spans="1:78" ht="5.0999999999999996" customHeight="1">
      <c r="A48" s="57"/>
      <c r="B48" s="63"/>
      <c r="C48" s="61"/>
      <c r="D48" s="279"/>
      <c r="E48" s="279"/>
      <c r="F48" s="279"/>
      <c r="G48" s="279"/>
      <c r="H48" s="61"/>
      <c r="I48" s="277"/>
      <c r="J48" s="277"/>
      <c r="K48" s="61"/>
      <c r="L48" s="61"/>
      <c r="M48" s="61"/>
      <c r="N48" s="61"/>
      <c r="O48" s="277"/>
      <c r="P48" s="277"/>
      <c r="Q48" s="277"/>
      <c r="R48" s="277"/>
      <c r="S48" s="277"/>
      <c r="T48" s="277"/>
      <c r="U48" s="277"/>
      <c r="V48" s="277"/>
      <c r="W48" s="277"/>
      <c r="X48" s="277"/>
      <c r="Y48" s="277"/>
      <c r="Z48" s="277"/>
      <c r="AA48" s="61"/>
      <c r="AB48" s="61"/>
      <c r="AC48" s="61"/>
      <c r="AD48" s="61"/>
      <c r="AE48" s="61"/>
      <c r="AF48" s="61"/>
      <c r="AG48" s="61"/>
      <c r="AH48" s="61"/>
      <c r="AI48" s="86"/>
      <c r="AJ48" s="60"/>
      <c r="AK48" s="57"/>
      <c r="AL48" s="57"/>
      <c r="AM48" s="57"/>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row>
    <row r="49" spans="1:78" ht="12.75" customHeight="1">
      <c r="A49" s="57"/>
      <c r="B49" s="63"/>
      <c r="C49" s="61"/>
      <c r="D49" s="89" t="s">
        <v>457</v>
      </c>
      <c r="E49" s="277"/>
      <c r="F49" s="431" t="s">
        <v>4249</v>
      </c>
      <c r="G49" s="431"/>
      <c r="H49" s="431"/>
      <c r="I49" s="431"/>
      <c r="J49" s="431"/>
      <c r="K49" s="431"/>
      <c r="L49" s="431"/>
      <c r="M49" s="431"/>
      <c r="N49" s="431"/>
      <c r="O49" s="431"/>
      <c r="P49" s="431"/>
      <c r="Q49" s="431"/>
      <c r="R49" s="61"/>
      <c r="S49" s="89" t="s">
        <v>457</v>
      </c>
      <c r="T49" s="64"/>
      <c r="U49" s="425" t="s">
        <v>504</v>
      </c>
      <c r="V49" s="425"/>
      <c r="W49" s="425"/>
      <c r="X49" s="425"/>
      <c r="Y49" s="425"/>
      <c r="Z49" s="425"/>
      <c r="AA49" s="425"/>
      <c r="AB49" s="425"/>
      <c r="AC49" s="425"/>
      <c r="AD49" s="61"/>
      <c r="AE49" s="61"/>
      <c r="AF49" s="278" t="s">
        <v>505</v>
      </c>
      <c r="AG49" s="360" t="s">
        <v>457</v>
      </c>
      <c r="AH49" s="362"/>
      <c r="AI49" s="86"/>
      <c r="AJ49" s="60"/>
      <c r="AK49" s="57"/>
      <c r="AL49" s="57"/>
      <c r="AM49" s="57"/>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row>
    <row r="50" spans="1:78" ht="5.0999999999999996" customHeight="1">
      <c r="A50" s="57"/>
      <c r="B50" s="63"/>
      <c r="C50" s="61"/>
      <c r="D50" s="61"/>
      <c r="E50" s="73"/>
      <c r="F50" s="61"/>
      <c r="G50" s="61"/>
      <c r="H50" s="61"/>
      <c r="I50" s="61"/>
      <c r="J50" s="61"/>
      <c r="K50" s="61"/>
      <c r="L50" s="61"/>
      <c r="M50" s="61"/>
      <c r="N50" s="61"/>
      <c r="O50" s="61"/>
      <c r="P50" s="61"/>
      <c r="Q50" s="61"/>
      <c r="R50" s="61"/>
      <c r="S50" s="61"/>
      <c r="T50" s="277"/>
      <c r="U50" s="277"/>
      <c r="V50" s="277"/>
      <c r="W50" s="277"/>
      <c r="X50" s="277"/>
      <c r="Y50" s="277"/>
      <c r="Z50" s="277"/>
      <c r="AA50" s="61"/>
      <c r="AB50" s="61"/>
      <c r="AC50" s="61"/>
      <c r="AD50" s="61"/>
      <c r="AE50" s="61"/>
      <c r="AF50" s="61"/>
      <c r="AG50" s="61"/>
      <c r="AH50" s="61"/>
      <c r="AI50" s="86"/>
      <c r="AJ50" s="60"/>
      <c r="AK50" s="57"/>
      <c r="AL50" s="57"/>
      <c r="AM50" s="57"/>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row>
    <row r="51" spans="1:78" ht="12.75" customHeight="1">
      <c r="A51" s="57"/>
      <c r="B51" s="63"/>
      <c r="C51" s="61"/>
      <c r="D51" s="280" t="s">
        <v>509</v>
      </c>
      <c r="E51" s="73"/>
      <c r="F51" s="61"/>
      <c r="G51" s="61"/>
      <c r="H51" s="61"/>
      <c r="I51" s="61"/>
      <c r="J51" s="61"/>
      <c r="K51" s="61"/>
      <c r="L51" s="61"/>
      <c r="M51" s="61"/>
      <c r="N51" s="277"/>
      <c r="O51" s="92"/>
      <c r="P51" s="92"/>
      <c r="Q51" s="92"/>
      <c r="R51" s="92"/>
      <c r="S51" s="89" t="s">
        <v>457</v>
      </c>
      <c r="T51" s="61"/>
      <c r="U51" s="426" t="s">
        <v>510</v>
      </c>
      <c r="V51" s="426"/>
      <c r="W51" s="426"/>
      <c r="X51" s="426"/>
      <c r="Y51" s="426"/>
      <c r="Z51" s="426"/>
      <c r="AA51" s="426"/>
      <c r="AB51" s="426"/>
      <c r="AC51" s="426"/>
      <c r="AD51" s="426"/>
      <c r="AE51" s="426"/>
      <c r="AF51" s="426"/>
      <c r="AG51" s="426"/>
      <c r="AH51" s="277"/>
      <c r="AI51" s="86"/>
      <c r="AJ51" s="60"/>
      <c r="AK51" s="57"/>
      <c r="AL51" s="57"/>
      <c r="AM51" s="57"/>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row>
    <row r="52" spans="1:78" ht="5.0999999999999996" customHeight="1">
      <c r="A52" s="57"/>
      <c r="B52" s="63"/>
      <c r="C52" s="61"/>
      <c r="D52" s="61"/>
      <c r="E52" s="73"/>
      <c r="F52" s="277"/>
      <c r="G52" s="277"/>
      <c r="H52" s="277"/>
      <c r="I52" s="277"/>
      <c r="J52" s="277"/>
      <c r="K52" s="277"/>
      <c r="L52" s="277"/>
      <c r="M52" s="277"/>
      <c r="N52" s="92"/>
      <c r="O52" s="92"/>
      <c r="P52" s="92"/>
      <c r="Q52" s="92"/>
      <c r="R52" s="92"/>
      <c r="S52" s="92"/>
      <c r="T52" s="92"/>
      <c r="U52" s="277"/>
      <c r="V52" s="277"/>
      <c r="W52" s="277"/>
      <c r="X52" s="65"/>
      <c r="Y52" s="277"/>
      <c r="Z52" s="277"/>
      <c r="AA52" s="61"/>
      <c r="AB52" s="61"/>
      <c r="AC52" s="61"/>
      <c r="AD52" s="61"/>
      <c r="AE52" s="61"/>
      <c r="AF52" s="61"/>
      <c r="AG52" s="61"/>
      <c r="AH52" s="61"/>
      <c r="AI52" s="86"/>
      <c r="AJ52" s="60"/>
      <c r="AK52" s="57"/>
      <c r="AL52" s="57"/>
      <c r="AM52" s="57"/>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row>
    <row r="53" spans="1:78" ht="12.75" customHeight="1">
      <c r="A53" s="57"/>
      <c r="B53" s="63"/>
      <c r="C53" s="61"/>
      <c r="D53" s="48"/>
      <c r="E53" s="360" t="s">
        <v>457</v>
      </c>
      <c r="F53" s="361"/>
      <c r="G53" s="361"/>
      <c r="H53" s="361"/>
      <c r="I53" s="361"/>
      <c r="J53" s="361"/>
      <c r="K53" s="361"/>
      <c r="L53" s="361"/>
      <c r="M53" s="361"/>
      <c r="N53" s="362"/>
      <c r="O53" s="92"/>
      <c r="P53" s="92"/>
      <c r="Q53" s="92"/>
      <c r="R53" s="90"/>
      <c r="S53" s="89" t="s">
        <v>457</v>
      </c>
      <c r="T53" s="61"/>
      <c r="U53" s="426" t="s">
        <v>511</v>
      </c>
      <c r="V53" s="426"/>
      <c r="W53" s="426"/>
      <c r="X53" s="426"/>
      <c r="Y53" s="426"/>
      <c r="Z53" s="426"/>
      <c r="AA53" s="426"/>
      <c r="AB53" s="426"/>
      <c r="AC53" s="426"/>
      <c r="AD53" s="426"/>
      <c r="AE53" s="426"/>
      <c r="AF53" s="426"/>
      <c r="AG53" s="426"/>
      <c r="AH53" s="277"/>
      <c r="AI53" s="277"/>
      <c r="AJ53" s="60"/>
      <c r="AK53" s="57"/>
      <c r="AL53" s="57"/>
      <c r="AM53" s="57"/>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row>
    <row r="54" spans="1:78" ht="11.45" customHeight="1">
      <c r="A54" s="57"/>
      <c r="B54" s="63"/>
      <c r="C54" s="61"/>
      <c r="D54" s="279"/>
      <c r="E54" s="279"/>
      <c r="F54" s="279"/>
      <c r="G54" s="279"/>
      <c r="H54" s="61"/>
      <c r="I54" s="277"/>
      <c r="J54" s="277"/>
      <c r="K54" s="61"/>
      <c r="L54" s="61"/>
      <c r="M54" s="61"/>
      <c r="N54" s="61"/>
      <c r="O54" s="73"/>
      <c r="P54" s="61"/>
      <c r="Q54" s="61"/>
      <c r="R54" s="61"/>
      <c r="S54" s="61"/>
      <c r="T54" s="61"/>
      <c r="U54" s="61"/>
      <c r="V54" s="61"/>
      <c r="W54" s="61"/>
      <c r="X54" s="61"/>
      <c r="Y54" s="61"/>
      <c r="Z54" s="61"/>
      <c r="AA54" s="61"/>
      <c r="AB54" s="61"/>
      <c r="AC54" s="61"/>
      <c r="AD54" s="61"/>
      <c r="AE54" s="61"/>
      <c r="AF54" s="61"/>
      <c r="AG54" s="61"/>
      <c r="AH54" s="61"/>
      <c r="AI54" s="86"/>
      <c r="AJ54" s="60"/>
      <c r="AK54" s="57"/>
      <c r="AL54" s="57"/>
      <c r="AM54" s="57"/>
      <c r="AN54" s="57"/>
      <c r="AO54" s="57"/>
      <c r="AP54" s="57"/>
      <c r="AQ54" s="57"/>
      <c r="AR54" s="57"/>
      <c r="AS54" s="57"/>
      <c r="AT54" s="57"/>
      <c r="AU54" s="57"/>
      <c r="AV54" s="57"/>
      <c r="AW54" s="57"/>
      <c r="AX54" s="57"/>
      <c r="AY54" s="48"/>
      <c r="AZ54" s="57"/>
      <c r="BA54" s="57"/>
      <c r="BB54" s="57"/>
      <c r="BC54" s="57"/>
      <c r="BD54" s="57"/>
      <c r="BE54" s="48"/>
      <c r="BF54" s="48"/>
      <c r="BG54" s="48"/>
      <c r="BH54" s="48"/>
      <c r="BI54" s="48"/>
      <c r="BJ54" s="48"/>
      <c r="BK54" s="48"/>
      <c r="BL54" s="48"/>
      <c r="BM54" s="48"/>
      <c r="BN54" s="48"/>
      <c r="BO54" s="48"/>
      <c r="BP54" s="48"/>
      <c r="BQ54" s="48"/>
      <c r="BR54" s="48"/>
      <c r="BS54" s="48"/>
      <c r="BT54" s="48"/>
      <c r="BU54" s="48"/>
      <c r="BV54" s="48"/>
      <c r="BW54" s="48"/>
      <c r="BX54" s="48"/>
      <c r="BY54" s="48"/>
      <c r="BZ54" s="48"/>
    </row>
    <row r="55" spans="1:78" ht="12.75" customHeight="1">
      <c r="A55" s="57"/>
      <c r="B55" s="63"/>
      <c r="C55" s="427" t="s">
        <v>4276</v>
      </c>
      <c r="D55" s="428"/>
      <c r="E55" s="428"/>
      <c r="F55" s="428"/>
      <c r="G55" s="428"/>
      <c r="H55" s="428"/>
      <c r="I55" s="428"/>
      <c r="J55" s="429"/>
      <c r="K55" s="87" t="s">
        <v>502</v>
      </c>
      <c r="L55" s="61"/>
      <c r="M55" s="280"/>
      <c r="N55" s="360" t="s">
        <v>451</v>
      </c>
      <c r="O55" s="362"/>
      <c r="P55" s="360" t="s">
        <v>4338</v>
      </c>
      <c r="Q55" s="361"/>
      <c r="R55" s="361"/>
      <c r="S55" s="361"/>
      <c r="T55" s="361"/>
      <c r="U55" s="361"/>
      <c r="V55" s="361"/>
      <c r="W55" s="361"/>
      <c r="X55" s="361"/>
      <c r="Y55" s="361"/>
      <c r="Z55" s="361"/>
      <c r="AA55" s="362"/>
      <c r="AB55" s="84"/>
      <c r="AC55" s="277"/>
      <c r="AD55" s="277"/>
      <c r="AE55" s="277"/>
      <c r="AF55" s="88" t="s">
        <v>503</v>
      </c>
      <c r="AG55" s="360" t="str">
        <f>IF(N55=0,"",VLOOKUP(N55,C$154:E$155,3,FALSE))</f>
        <v>Applies</v>
      </c>
      <c r="AH55" s="362"/>
      <c r="AI55" s="86"/>
      <c r="AJ55" s="60"/>
      <c r="AK55" s="57"/>
      <c r="AL55" s="57"/>
      <c r="AM55" s="57"/>
      <c r="AN55" s="57"/>
      <c r="AO55" s="57"/>
      <c r="AP55" s="57"/>
      <c r="AQ55" s="57"/>
      <c r="AR55" s="57"/>
      <c r="AS55" s="57"/>
      <c r="AT55" s="57"/>
      <c r="AU55" s="57"/>
      <c r="AV55" s="57"/>
      <c r="AW55" s="57"/>
      <c r="AX55" s="57"/>
      <c r="AY55" s="57"/>
      <c r="AZ55" s="57"/>
      <c r="BA55" s="57"/>
      <c r="BB55" s="57"/>
      <c r="BC55" s="57"/>
      <c r="BD55" s="57"/>
      <c r="BE55" s="48"/>
      <c r="BF55" s="48"/>
      <c r="BG55" s="48"/>
      <c r="BH55" s="48"/>
      <c r="BI55" s="48"/>
      <c r="BJ55" s="48"/>
      <c r="BK55" s="48"/>
      <c r="BL55" s="48"/>
      <c r="BM55" s="48"/>
      <c r="BN55" s="48"/>
      <c r="BO55" s="48"/>
      <c r="BP55" s="48"/>
      <c r="BQ55" s="48"/>
      <c r="BR55" s="48"/>
      <c r="BS55" s="48"/>
      <c r="BT55" s="48"/>
      <c r="BU55" s="48"/>
      <c r="BV55" s="48"/>
      <c r="BW55" s="48"/>
      <c r="BX55" s="48"/>
      <c r="BY55" s="48"/>
      <c r="BZ55" s="48"/>
    </row>
    <row r="56" spans="1:78" ht="5.0999999999999996" customHeight="1">
      <c r="A56" s="57"/>
      <c r="B56" s="63"/>
      <c r="C56" s="61"/>
      <c r="D56" s="279"/>
      <c r="E56" s="279"/>
      <c r="F56" s="279"/>
      <c r="G56" s="279"/>
      <c r="H56" s="61"/>
      <c r="I56" s="277"/>
      <c r="J56" s="277"/>
      <c r="K56" s="61"/>
      <c r="L56" s="61"/>
      <c r="M56" s="61"/>
      <c r="N56" s="61"/>
      <c r="O56" s="73"/>
      <c r="P56" s="277"/>
      <c r="Q56" s="277"/>
      <c r="R56" s="277"/>
      <c r="S56" s="277"/>
      <c r="T56" s="277"/>
      <c r="U56" s="277"/>
      <c r="V56" s="277"/>
      <c r="W56" s="277"/>
      <c r="X56" s="277"/>
      <c r="Y56" s="277"/>
      <c r="Z56" s="277"/>
      <c r="AA56" s="277"/>
      <c r="AB56" s="277"/>
      <c r="AC56" s="61"/>
      <c r="AD56" s="61"/>
      <c r="AE56" s="61"/>
      <c r="AF56" s="61"/>
      <c r="AG56" s="61"/>
      <c r="AH56" s="61"/>
      <c r="AI56" s="86"/>
      <c r="AJ56" s="60"/>
      <c r="AK56" s="57"/>
      <c r="AL56" s="57"/>
      <c r="AM56" s="57"/>
      <c r="AN56" s="57"/>
      <c r="AO56" s="57"/>
      <c r="AP56" s="57"/>
      <c r="AQ56" s="57"/>
      <c r="AR56" s="57"/>
      <c r="AS56" s="57"/>
      <c r="AT56" s="57"/>
      <c r="AU56" s="57"/>
      <c r="AV56" s="57"/>
      <c r="AW56" s="57"/>
      <c r="AX56" s="57"/>
      <c r="AY56" s="57"/>
      <c r="AZ56" s="57"/>
      <c r="BA56" s="57"/>
      <c r="BB56" s="57"/>
      <c r="BC56" s="57"/>
      <c r="BD56" s="57"/>
      <c r="BE56" s="48"/>
      <c r="BF56" s="48"/>
      <c r="BG56" s="48"/>
      <c r="BH56" s="48"/>
      <c r="BI56" s="48"/>
      <c r="BJ56" s="48"/>
      <c r="BK56" s="48"/>
      <c r="BL56" s="48"/>
      <c r="BM56" s="48"/>
      <c r="BN56" s="48"/>
      <c r="BO56" s="48"/>
      <c r="BP56" s="48"/>
      <c r="BQ56" s="48"/>
      <c r="BR56" s="48"/>
      <c r="BS56" s="48"/>
      <c r="BT56" s="48"/>
      <c r="BU56" s="48"/>
      <c r="BV56" s="48"/>
      <c r="BW56" s="48"/>
      <c r="BX56" s="48"/>
      <c r="BY56" s="48"/>
      <c r="BZ56" s="48"/>
    </row>
    <row r="57" spans="1:78" ht="12.75" customHeight="1">
      <c r="A57" s="57"/>
      <c r="B57" s="63"/>
      <c r="C57" s="61"/>
      <c r="D57" s="89" t="s">
        <v>539</v>
      </c>
      <c r="E57" s="277"/>
      <c r="F57" s="431" t="s">
        <v>4250</v>
      </c>
      <c r="G57" s="431"/>
      <c r="H57" s="431"/>
      <c r="I57" s="431"/>
      <c r="J57" s="431"/>
      <c r="K57" s="431"/>
      <c r="L57" s="431"/>
      <c r="M57" s="431"/>
      <c r="N57" s="431"/>
      <c r="O57" s="431"/>
      <c r="P57" s="431"/>
      <c r="Q57" s="431"/>
      <c r="R57" s="432"/>
      <c r="S57" s="89" t="s">
        <v>457</v>
      </c>
      <c r="T57" s="64"/>
      <c r="U57" s="425" t="s">
        <v>504</v>
      </c>
      <c r="V57" s="425"/>
      <c r="W57" s="425"/>
      <c r="X57" s="425"/>
      <c r="Y57" s="425"/>
      <c r="Z57" s="425"/>
      <c r="AA57" s="425"/>
      <c r="AB57" s="425"/>
      <c r="AC57" s="425"/>
      <c r="AD57" s="61"/>
      <c r="AE57" s="61"/>
      <c r="AF57" s="278" t="s">
        <v>505</v>
      </c>
      <c r="AG57" s="360" t="s">
        <v>457</v>
      </c>
      <c r="AH57" s="362"/>
      <c r="AI57" s="86"/>
      <c r="AJ57" s="60"/>
      <c r="AK57" s="57"/>
      <c r="AL57" s="57"/>
      <c r="AM57" s="57"/>
      <c r="AN57" s="57"/>
      <c r="AO57" s="57"/>
      <c r="AP57" s="57"/>
      <c r="AQ57" s="57"/>
      <c r="AR57" s="57"/>
      <c r="AS57" s="57"/>
      <c r="AT57" s="57"/>
      <c r="AU57" s="57"/>
      <c r="AV57" s="57"/>
      <c r="AW57" s="57"/>
      <c r="AX57" s="57"/>
      <c r="AY57" s="57"/>
      <c r="AZ57" s="57"/>
      <c r="BA57" s="57"/>
      <c r="BB57" s="57"/>
      <c r="BC57" s="57"/>
      <c r="BD57" s="57"/>
      <c r="BE57" s="48"/>
      <c r="BF57" s="48"/>
      <c r="BG57" s="48"/>
      <c r="BH57" s="48"/>
      <c r="BI57" s="48"/>
      <c r="BJ57" s="48"/>
      <c r="BK57" s="48"/>
      <c r="BL57" s="48"/>
      <c r="BM57" s="48"/>
      <c r="BN57" s="48"/>
      <c r="BO57" s="48"/>
      <c r="BP57" s="48"/>
      <c r="BQ57" s="48"/>
      <c r="BR57" s="48"/>
      <c r="BS57" s="48"/>
      <c r="BT57" s="48"/>
      <c r="BU57" s="48"/>
      <c r="BV57" s="48"/>
      <c r="BW57" s="48"/>
      <c r="BX57" s="48"/>
      <c r="BY57" s="48"/>
      <c r="BZ57" s="48"/>
    </row>
    <row r="58" spans="1:78" ht="5.0999999999999996" customHeight="1">
      <c r="A58" s="57"/>
      <c r="B58" s="63"/>
      <c r="C58" s="61"/>
      <c r="D58" s="279"/>
      <c r="E58" s="279"/>
      <c r="F58" s="279"/>
      <c r="G58" s="279"/>
      <c r="H58" s="61"/>
      <c r="I58" s="277"/>
      <c r="J58" s="277"/>
      <c r="K58" s="61"/>
      <c r="L58" s="61"/>
      <c r="M58" s="61"/>
      <c r="N58" s="61"/>
      <c r="O58" s="73"/>
      <c r="P58" s="61"/>
      <c r="Q58" s="61"/>
      <c r="R58" s="61"/>
      <c r="S58" s="61"/>
      <c r="T58" s="61"/>
      <c r="U58" s="61"/>
      <c r="V58" s="61"/>
      <c r="W58" s="61"/>
      <c r="X58" s="61"/>
      <c r="Y58" s="61"/>
      <c r="Z58" s="61"/>
      <c r="AA58" s="61"/>
      <c r="AB58" s="61"/>
      <c r="AC58" s="61"/>
      <c r="AD58" s="61"/>
      <c r="AE58" s="61"/>
      <c r="AF58" s="61"/>
      <c r="AG58" s="61"/>
      <c r="AH58" s="61"/>
      <c r="AI58" s="86"/>
      <c r="AJ58" s="60"/>
      <c r="AK58" s="57"/>
      <c r="AL58" s="57"/>
      <c r="AM58" s="57"/>
      <c r="AN58" s="57"/>
      <c r="AO58" s="57"/>
      <c r="AP58" s="57"/>
      <c r="AQ58" s="57"/>
      <c r="AR58" s="57"/>
      <c r="AS58" s="57"/>
      <c r="AT58" s="57"/>
      <c r="AU58" s="57"/>
      <c r="AV58" s="57"/>
      <c r="AW58" s="57"/>
      <c r="AX58" s="57"/>
      <c r="AY58" s="57"/>
      <c r="AZ58" s="57"/>
      <c r="BA58" s="57"/>
      <c r="BB58" s="57"/>
      <c r="BC58" s="57"/>
      <c r="BD58" s="57"/>
      <c r="BE58" s="48"/>
      <c r="BF58" s="48"/>
      <c r="BG58" s="48"/>
      <c r="BH58" s="48"/>
      <c r="BI58" s="48"/>
      <c r="BJ58" s="48"/>
      <c r="BK58" s="48"/>
      <c r="BL58" s="48"/>
      <c r="BM58" s="48"/>
      <c r="BN58" s="48"/>
      <c r="BO58" s="48"/>
      <c r="BP58" s="48"/>
      <c r="BQ58" s="48"/>
      <c r="BR58" s="48"/>
      <c r="BS58" s="48"/>
      <c r="BT58" s="48"/>
      <c r="BU58" s="48"/>
      <c r="BV58" s="48"/>
      <c r="BW58" s="48"/>
      <c r="BX58" s="48"/>
      <c r="BY58" s="48"/>
      <c r="BZ58" s="48"/>
    </row>
    <row r="59" spans="1:78" ht="12.95" customHeight="1">
      <c r="A59" s="57"/>
      <c r="B59" s="63"/>
      <c r="C59" s="61"/>
      <c r="D59" s="89" t="s">
        <v>539</v>
      </c>
      <c r="E59" s="277"/>
      <c r="F59" s="64" t="str">
        <f>IF(AB28="Use Base Building N/E System","Water Heating System to be non-Electric/Gas","Electric/Gas Water Heating System is Allowed")</f>
        <v>Electric/Gas Water Heating System is Allowed</v>
      </c>
      <c r="G59" s="279"/>
      <c r="H59" s="61"/>
      <c r="I59" s="277"/>
      <c r="J59" s="277"/>
      <c r="K59" s="61"/>
      <c r="L59" s="61"/>
      <c r="M59" s="61"/>
      <c r="N59" s="61"/>
      <c r="O59" s="73"/>
      <c r="P59" s="61"/>
      <c r="Q59" s="61"/>
      <c r="R59" s="61"/>
      <c r="S59" s="89" t="s">
        <v>539</v>
      </c>
      <c r="T59" s="61"/>
      <c r="U59" s="426" t="s">
        <v>512</v>
      </c>
      <c r="V59" s="426"/>
      <c r="W59" s="426"/>
      <c r="X59" s="426"/>
      <c r="Y59" s="426"/>
      <c r="Z59" s="426"/>
      <c r="AA59" s="426"/>
      <c r="AB59" s="426"/>
      <c r="AC59" s="426"/>
      <c r="AD59" s="426"/>
      <c r="AE59" s="426"/>
      <c r="AF59" s="426"/>
      <c r="AG59" s="426"/>
      <c r="AH59" s="61"/>
      <c r="AI59" s="86"/>
      <c r="AJ59" s="60"/>
      <c r="AK59" s="57"/>
      <c r="AL59" s="57"/>
      <c r="AM59" s="57"/>
      <c r="AN59" s="57"/>
      <c r="AO59" s="57"/>
      <c r="AP59" s="57"/>
      <c r="AQ59" s="57"/>
      <c r="AR59" s="57"/>
      <c r="AS59" s="57"/>
      <c r="AT59" s="57"/>
      <c r="AU59" s="57"/>
      <c r="AV59" s="57"/>
      <c r="AW59" s="57"/>
      <c r="AX59" s="57"/>
      <c r="AY59" s="57"/>
      <c r="AZ59" s="57"/>
      <c r="BA59" s="57"/>
      <c r="BB59" s="57"/>
      <c r="BC59" s="57"/>
      <c r="BD59" s="57"/>
      <c r="BE59" s="48"/>
      <c r="BF59" s="48"/>
      <c r="BG59" s="48"/>
      <c r="BH59" s="48"/>
      <c r="BI59" s="48"/>
      <c r="BJ59" s="48"/>
      <c r="BK59" s="48"/>
      <c r="BL59" s="48"/>
      <c r="BM59" s="48"/>
      <c r="BN59" s="48"/>
      <c r="BO59" s="48"/>
      <c r="BP59" s="48"/>
      <c r="BQ59" s="48"/>
      <c r="BR59" s="48"/>
      <c r="BS59" s="48"/>
      <c r="BT59" s="48"/>
      <c r="BU59" s="48"/>
      <c r="BV59" s="48"/>
      <c r="BW59" s="48"/>
      <c r="BX59" s="48"/>
      <c r="BY59" s="48"/>
      <c r="BZ59" s="48"/>
    </row>
    <row r="60" spans="1:78" ht="11.45" customHeight="1">
      <c r="A60" s="57"/>
      <c r="B60" s="63"/>
      <c r="C60" s="61"/>
      <c r="D60" s="279"/>
      <c r="E60" s="279"/>
      <c r="F60" s="279"/>
      <c r="G60" s="279"/>
      <c r="H60" s="61"/>
      <c r="I60" s="277"/>
      <c r="J60" s="277"/>
      <c r="K60" s="61"/>
      <c r="L60" s="61"/>
      <c r="M60" s="61"/>
      <c r="N60" s="61"/>
      <c r="O60" s="73"/>
      <c r="P60" s="61"/>
      <c r="Q60" s="61"/>
      <c r="R60" s="61"/>
      <c r="S60" s="61"/>
      <c r="T60" s="61"/>
      <c r="U60" s="61"/>
      <c r="V60" s="61"/>
      <c r="W60" s="61"/>
      <c r="X60" s="61"/>
      <c r="Y60" s="61"/>
      <c r="Z60" s="61"/>
      <c r="AA60" s="61"/>
      <c r="AB60" s="61"/>
      <c r="AC60" s="61"/>
      <c r="AD60" s="61"/>
      <c r="AE60" s="61"/>
      <c r="AF60" s="61"/>
      <c r="AG60" s="61"/>
      <c r="AH60" s="61"/>
      <c r="AI60" s="86"/>
      <c r="AJ60" s="60"/>
      <c r="AK60" s="57"/>
      <c r="AL60" s="57"/>
      <c r="AM60" s="57"/>
      <c r="AN60" s="57"/>
      <c r="AO60" s="57"/>
      <c r="AP60" s="57"/>
      <c r="AQ60" s="57"/>
      <c r="AR60" s="57"/>
      <c r="AS60" s="57"/>
      <c r="AT60" s="57"/>
      <c r="AU60" s="57"/>
      <c r="AV60" s="57"/>
      <c r="AW60" s="57"/>
      <c r="AX60" s="57"/>
      <c r="AY60" s="57"/>
      <c r="AZ60" s="57"/>
      <c r="BA60" s="57"/>
      <c r="BB60" s="57"/>
      <c r="BC60" s="57"/>
      <c r="BD60" s="57"/>
      <c r="BE60" s="48"/>
      <c r="BF60" s="48"/>
      <c r="BG60" s="48"/>
      <c r="BH60" s="48"/>
      <c r="BI60" s="48"/>
      <c r="BJ60" s="48"/>
      <c r="BK60" s="48"/>
      <c r="BL60" s="48"/>
      <c r="BM60" s="48"/>
      <c r="BN60" s="48"/>
      <c r="BO60" s="48"/>
      <c r="BP60" s="48"/>
      <c r="BQ60" s="48"/>
      <c r="BR60" s="48"/>
      <c r="BS60" s="48"/>
      <c r="BT60" s="48"/>
      <c r="BU60" s="48"/>
      <c r="BV60" s="48"/>
      <c r="BW60" s="48"/>
      <c r="BX60" s="48"/>
      <c r="BY60" s="48"/>
      <c r="BZ60" s="48"/>
    </row>
    <row r="61" spans="1:78" ht="12.75" customHeight="1">
      <c r="A61" s="57"/>
      <c r="B61" s="63"/>
      <c r="C61" s="427" t="s">
        <v>4277</v>
      </c>
      <c r="D61" s="428"/>
      <c r="E61" s="428"/>
      <c r="F61" s="428"/>
      <c r="G61" s="428"/>
      <c r="H61" s="428"/>
      <c r="I61" s="428"/>
      <c r="J61" s="429"/>
      <c r="K61" s="87" t="s">
        <v>502</v>
      </c>
      <c r="L61" s="61"/>
      <c r="M61" s="61"/>
      <c r="N61" s="360" t="s">
        <v>454</v>
      </c>
      <c r="O61" s="362"/>
      <c r="P61" s="360" t="s">
        <v>4335</v>
      </c>
      <c r="Q61" s="361"/>
      <c r="R61" s="361"/>
      <c r="S61" s="361"/>
      <c r="T61" s="361"/>
      <c r="U61" s="361"/>
      <c r="V61" s="361"/>
      <c r="W61" s="361"/>
      <c r="X61" s="361"/>
      <c r="Y61" s="361"/>
      <c r="Z61" s="361"/>
      <c r="AA61" s="362"/>
      <c r="AB61" s="277"/>
      <c r="AC61" s="277"/>
      <c r="AD61" s="277"/>
      <c r="AE61" s="277"/>
      <c r="AF61" s="88" t="s">
        <v>503</v>
      </c>
      <c r="AG61" s="360" t="str">
        <f>IF(N61=0,"",VLOOKUP(N61,C$154:E$155,3,FALSE))</f>
        <v>N/A</v>
      </c>
      <c r="AH61" s="362"/>
      <c r="AI61" s="86"/>
      <c r="AJ61" s="60"/>
      <c r="AK61" s="57"/>
      <c r="AL61" s="57"/>
      <c r="AM61" s="57"/>
      <c r="AN61" s="57"/>
      <c r="AO61" s="57"/>
      <c r="AP61" s="57"/>
      <c r="AQ61" s="57"/>
      <c r="AR61" s="57"/>
      <c r="AS61" s="57"/>
      <c r="AT61" s="57"/>
      <c r="AU61" s="57"/>
      <c r="AV61" s="57"/>
      <c r="AW61" s="57"/>
      <c r="AX61" s="57"/>
      <c r="AY61" s="57"/>
      <c r="AZ61" s="57"/>
      <c r="BA61" s="57"/>
      <c r="BB61" s="57"/>
      <c r="BC61" s="57"/>
      <c r="BD61" s="57"/>
      <c r="BE61" s="48"/>
      <c r="BF61" s="48"/>
      <c r="BG61" s="48"/>
      <c r="BH61" s="48"/>
      <c r="BI61" s="48"/>
      <c r="BJ61" s="48"/>
      <c r="BK61" s="48"/>
      <c r="BL61" s="48"/>
      <c r="BM61" s="48"/>
      <c r="BN61" s="48"/>
      <c r="BO61" s="48"/>
      <c r="BP61" s="48"/>
      <c r="BQ61" s="48"/>
      <c r="BR61" s="48"/>
      <c r="BS61" s="48"/>
      <c r="BT61" s="48"/>
      <c r="BU61" s="48"/>
      <c r="BV61" s="48"/>
      <c r="BW61" s="48"/>
      <c r="BX61" s="48"/>
      <c r="BY61" s="48"/>
      <c r="BZ61" s="48"/>
    </row>
    <row r="62" spans="1:78" ht="5.0999999999999996" customHeight="1" thickBot="1">
      <c r="A62" s="57"/>
      <c r="B62" s="99"/>
      <c r="C62" s="100"/>
      <c r="D62" s="290"/>
      <c r="E62" s="81"/>
      <c r="F62" s="101"/>
      <c r="G62" s="101"/>
      <c r="H62" s="101"/>
      <c r="I62" s="101"/>
      <c r="J62" s="101"/>
      <c r="K62" s="101"/>
      <c r="L62" s="101"/>
      <c r="M62" s="101"/>
      <c r="N62" s="101"/>
      <c r="O62" s="101"/>
      <c r="P62" s="101"/>
      <c r="Q62" s="102"/>
      <c r="R62" s="102"/>
      <c r="S62" s="290"/>
      <c r="T62" s="103"/>
      <c r="U62" s="104"/>
      <c r="V62" s="101"/>
      <c r="W62" s="101"/>
      <c r="X62" s="101"/>
      <c r="Y62" s="101"/>
      <c r="Z62" s="101"/>
      <c r="AA62" s="101"/>
      <c r="AB62" s="101"/>
      <c r="AC62" s="101"/>
      <c r="AD62" s="101"/>
      <c r="AE62" s="101"/>
      <c r="AF62" s="101"/>
      <c r="AG62" s="101"/>
      <c r="AH62" s="101"/>
      <c r="AI62" s="105"/>
      <c r="AJ62" s="106"/>
      <c r="AK62" s="57"/>
      <c r="AL62" s="57"/>
      <c r="AM62" s="57"/>
      <c r="AN62" s="57"/>
      <c r="AO62" s="57"/>
      <c r="AP62" s="57"/>
      <c r="AQ62" s="57"/>
      <c r="AR62" s="57"/>
      <c r="AS62" s="57"/>
      <c r="AT62" s="57"/>
      <c r="AU62" s="57"/>
      <c r="AV62" s="57"/>
      <c r="AW62" s="57"/>
      <c r="AX62" s="57"/>
      <c r="AY62" s="57"/>
      <c r="AZ62" s="57"/>
      <c r="BA62" s="57"/>
      <c r="BB62" s="57"/>
      <c r="BC62" s="57"/>
      <c r="BD62" s="57"/>
      <c r="BE62" s="48"/>
      <c r="BF62" s="48"/>
      <c r="BG62" s="48"/>
      <c r="BH62" s="48"/>
      <c r="BI62" s="48"/>
      <c r="BJ62" s="48"/>
      <c r="BK62" s="48"/>
      <c r="BL62" s="48"/>
      <c r="BM62" s="48"/>
      <c r="BN62" s="48"/>
      <c r="BO62" s="48"/>
      <c r="BP62" s="48"/>
      <c r="BQ62" s="48"/>
      <c r="BR62" s="48"/>
      <c r="BS62" s="48"/>
      <c r="BT62" s="48"/>
      <c r="BU62" s="48"/>
      <c r="BV62" s="48"/>
      <c r="BW62" s="48"/>
      <c r="BX62" s="48"/>
      <c r="BY62" s="48"/>
      <c r="BZ62" s="48"/>
    </row>
    <row r="63" spans="1:78" ht="18" customHeight="1">
      <c r="A63" s="57"/>
      <c r="B63" s="63"/>
      <c r="C63" s="433" t="s">
        <v>4279</v>
      </c>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61"/>
      <c r="AJ63" s="60"/>
      <c r="AK63" s="57"/>
      <c r="AL63" s="57"/>
      <c r="AM63" s="57"/>
      <c r="AN63" s="57"/>
      <c r="AO63" s="57"/>
      <c r="AP63" s="57"/>
      <c r="AQ63" s="57"/>
      <c r="AR63" s="57"/>
      <c r="AS63" s="57"/>
      <c r="AT63" s="57"/>
      <c r="AU63" s="57"/>
      <c r="AV63" s="57"/>
      <c r="AW63" s="57"/>
      <c r="AX63" s="57"/>
      <c r="AY63" s="57"/>
      <c r="AZ63" s="57"/>
      <c r="BA63" s="57"/>
      <c r="BB63" s="57"/>
      <c r="BC63" s="57"/>
      <c r="BD63" s="57"/>
      <c r="BE63" s="48"/>
      <c r="BF63" s="48"/>
      <c r="BG63" s="48"/>
      <c r="BH63" s="48"/>
      <c r="BI63" s="48"/>
      <c r="BJ63" s="48"/>
      <c r="BK63" s="48"/>
      <c r="BL63" s="48"/>
      <c r="BM63" s="48"/>
      <c r="BN63" s="48"/>
      <c r="BO63" s="48"/>
      <c r="BP63" s="48"/>
      <c r="BQ63" s="48"/>
      <c r="BR63" s="48"/>
      <c r="BS63" s="48"/>
      <c r="BT63" s="48"/>
      <c r="BU63" s="48"/>
      <c r="BV63" s="48"/>
      <c r="BW63" s="48"/>
      <c r="BX63" s="48"/>
      <c r="BY63" s="48"/>
      <c r="BZ63" s="48"/>
    </row>
    <row r="64" spans="1:78" ht="12.75" customHeight="1">
      <c r="A64" s="57"/>
      <c r="B64" s="63"/>
      <c r="C64" s="355" t="s">
        <v>515</v>
      </c>
      <c r="D64" s="356"/>
      <c r="E64" s="356"/>
      <c r="F64" s="356"/>
      <c r="G64" s="356"/>
      <c r="H64" s="356"/>
      <c r="I64" s="356"/>
      <c r="J64" s="356"/>
      <c r="K64" s="356"/>
      <c r="L64" s="356"/>
      <c r="M64" s="356"/>
      <c r="N64" s="356"/>
      <c r="O64" s="356"/>
      <c r="P64" s="356"/>
      <c r="Q64" s="356"/>
      <c r="R64" s="356"/>
      <c r="S64" s="357"/>
      <c r="T64" s="277"/>
      <c r="U64" s="48"/>
      <c r="V64" s="95"/>
      <c r="W64" s="278" t="s">
        <v>516</v>
      </c>
      <c r="X64" s="360" t="s">
        <v>544</v>
      </c>
      <c r="Y64" s="361"/>
      <c r="Z64" s="361"/>
      <c r="AA64" s="361"/>
      <c r="AB64" s="361"/>
      <c r="AC64" s="361"/>
      <c r="AD64" s="361"/>
      <c r="AE64" s="361"/>
      <c r="AF64" s="361"/>
      <c r="AG64" s="361"/>
      <c r="AH64" s="362"/>
      <c r="AI64" s="86"/>
      <c r="AJ64" s="60"/>
      <c r="AK64" s="57"/>
      <c r="AL64" s="57"/>
      <c r="AM64" s="57"/>
      <c r="AN64" s="57"/>
      <c r="AO64" s="57"/>
      <c r="AP64" s="57"/>
      <c r="AQ64" s="57"/>
      <c r="AR64" s="57"/>
      <c r="AS64" s="57"/>
      <c r="AT64" s="57"/>
      <c r="AU64" s="57"/>
      <c r="AV64" s="57"/>
      <c r="AW64" s="57"/>
      <c r="AX64" s="57"/>
      <c r="AY64" s="57"/>
      <c r="AZ64" s="57"/>
      <c r="BA64" s="57"/>
      <c r="BB64" s="57"/>
      <c r="BC64" s="57"/>
      <c r="BD64" s="57"/>
      <c r="BE64" s="48"/>
      <c r="BF64" s="48"/>
      <c r="BG64" s="48"/>
      <c r="BH64" s="48"/>
      <c r="BI64" s="48"/>
      <c r="BJ64" s="48"/>
      <c r="BK64" s="48"/>
      <c r="BL64" s="48"/>
      <c r="BM64" s="48"/>
      <c r="BN64" s="48"/>
      <c r="BO64" s="48"/>
      <c r="BP64" s="48"/>
      <c r="BQ64" s="48"/>
      <c r="BR64" s="48"/>
      <c r="BS64" s="48"/>
      <c r="BT64" s="48"/>
      <c r="BU64" s="48"/>
      <c r="BV64" s="48"/>
      <c r="BW64" s="48"/>
      <c r="BX64" s="48"/>
      <c r="BY64" s="48"/>
      <c r="BZ64" s="48"/>
    </row>
    <row r="65" spans="1:78" ht="5.0999999999999996" customHeight="1">
      <c r="A65" s="57"/>
      <c r="B65" s="63"/>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86"/>
      <c r="AJ65" s="60"/>
      <c r="AK65" s="57"/>
      <c r="AL65" s="57"/>
      <c r="AM65" s="57"/>
      <c r="AN65" s="57"/>
      <c r="AO65" s="57"/>
      <c r="AP65" s="57"/>
      <c r="AQ65" s="57"/>
      <c r="AR65" s="57"/>
      <c r="AS65" s="57"/>
      <c r="AT65" s="57"/>
      <c r="AU65" s="57"/>
      <c r="AV65" s="57"/>
      <c r="AW65" s="57"/>
      <c r="AX65" s="57"/>
      <c r="AY65" s="57"/>
      <c r="AZ65" s="57"/>
      <c r="BA65" s="57"/>
      <c r="BB65" s="57"/>
      <c r="BC65" s="57"/>
      <c r="BD65" s="57"/>
      <c r="BE65" s="48"/>
      <c r="BF65" s="48"/>
      <c r="BG65" s="48"/>
      <c r="BH65" s="48"/>
      <c r="BI65" s="48"/>
      <c r="BJ65" s="48"/>
      <c r="BK65" s="48"/>
      <c r="BL65" s="48"/>
      <c r="BM65" s="48"/>
      <c r="BN65" s="48"/>
      <c r="BO65" s="48"/>
      <c r="BP65" s="48"/>
      <c r="BQ65" s="48"/>
      <c r="BR65" s="48"/>
      <c r="BS65" s="48"/>
      <c r="BT65" s="48"/>
      <c r="BU65" s="48"/>
      <c r="BV65" s="48"/>
      <c r="BW65" s="48"/>
      <c r="BX65" s="48"/>
      <c r="BY65" s="48"/>
      <c r="BZ65" s="48"/>
    </row>
    <row r="66" spans="1:78" ht="12.75" customHeight="1">
      <c r="A66" s="57"/>
      <c r="B66" s="63"/>
      <c r="C66" s="95"/>
      <c r="D66" s="107" t="s">
        <v>517</v>
      </c>
      <c r="E66" s="108"/>
      <c r="F66" s="48"/>
      <c r="G66" s="108"/>
      <c r="H66" s="108"/>
      <c r="I66" s="48"/>
      <c r="J66" s="48"/>
      <c r="K66" s="48"/>
      <c r="L66" s="67"/>
      <c r="M66" s="278" t="s">
        <v>518</v>
      </c>
      <c r="N66" s="439" t="s">
        <v>519</v>
      </c>
      <c r="O66" s="440"/>
      <c r="P66" s="440"/>
      <c r="Q66" s="441"/>
      <c r="R66" s="48"/>
      <c r="S66" s="48"/>
      <c r="T66" s="48"/>
      <c r="U66" s="67"/>
      <c r="V66" s="278" t="s">
        <v>520</v>
      </c>
      <c r="W66" s="360" t="str">
        <f>IF($O$3="","",IF($AG$387=1,"Yes","No"))</f>
        <v>No</v>
      </c>
      <c r="X66" s="362"/>
      <c r="Y66" s="48"/>
      <c r="Z66" s="48"/>
      <c r="AA66" s="48"/>
      <c r="AB66" s="48"/>
      <c r="AC66" s="95"/>
      <c r="AD66" s="48"/>
      <c r="AE66" s="48"/>
      <c r="AF66" s="109" t="s">
        <v>521</v>
      </c>
      <c r="AG66" s="360" t="str">
        <f>IF($O$3="","",IF($BB$387=1,"Yes","No"))</f>
        <v>No</v>
      </c>
      <c r="AH66" s="362"/>
      <c r="AI66" s="86"/>
      <c r="AJ66" s="60"/>
      <c r="AK66" s="57"/>
      <c r="AL66" s="57"/>
      <c r="AM66" s="57"/>
      <c r="AN66" s="57"/>
      <c r="AO66" s="57"/>
      <c r="AP66" s="57"/>
      <c r="AQ66" s="57"/>
      <c r="AR66" s="57"/>
      <c r="AS66" s="57"/>
      <c r="AT66" s="57"/>
      <c r="AU66" s="57"/>
      <c r="AV66" s="57"/>
      <c r="AW66" s="57"/>
      <c r="AX66" s="57"/>
      <c r="AY66" s="57"/>
      <c r="AZ66" s="57"/>
      <c r="BA66" s="48"/>
      <c r="BB66" s="57"/>
      <c r="BC66" s="57"/>
      <c r="BD66" s="57"/>
      <c r="BE66" s="48"/>
      <c r="BF66" s="48"/>
      <c r="BG66" s="48"/>
      <c r="BH66" s="48"/>
      <c r="BI66" s="48"/>
      <c r="BJ66" s="48"/>
      <c r="BK66" s="48"/>
      <c r="BL66" s="48"/>
      <c r="BM66" s="48"/>
      <c r="BN66" s="48"/>
      <c r="BO66" s="48"/>
      <c r="BP66" s="48"/>
      <c r="BQ66" s="48"/>
      <c r="BR66" s="48"/>
      <c r="BS66" s="48"/>
      <c r="BT66" s="48"/>
      <c r="BU66" s="48"/>
      <c r="BV66" s="48"/>
      <c r="BW66" s="48"/>
      <c r="BX66" s="48"/>
      <c r="BY66" s="48"/>
      <c r="BZ66" s="48"/>
    </row>
    <row r="67" spans="1:78" ht="5.0999999999999996" customHeight="1">
      <c r="A67" s="57"/>
      <c r="B67" s="63"/>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86"/>
      <c r="AJ67" s="60"/>
      <c r="AK67" s="57"/>
      <c r="AL67" s="57"/>
      <c r="AM67" s="57"/>
      <c r="AN67" s="57"/>
      <c r="AO67" s="57"/>
      <c r="AP67" s="57"/>
      <c r="AQ67" s="57"/>
      <c r="AR67" s="57"/>
      <c r="AS67" s="57"/>
      <c r="AT67" s="57"/>
      <c r="AU67" s="57"/>
      <c r="AV67" s="57"/>
      <c r="AW67" s="57"/>
      <c r="AX67" s="57"/>
      <c r="AY67" s="57"/>
      <c r="AZ67" s="57"/>
      <c r="BA67" s="57"/>
      <c r="BB67" s="57"/>
      <c r="BC67" s="57"/>
      <c r="BD67" s="57"/>
      <c r="BE67" s="48"/>
      <c r="BF67" s="48"/>
      <c r="BG67" s="48"/>
      <c r="BH67" s="48"/>
      <c r="BI67" s="48"/>
      <c r="BJ67" s="48"/>
      <c r="BK67" s="48"/>
      <c r="BL67" s="48"/>
      <c r="BM67" s="48"/>
      <c r="BN67" s="48"/>
      <c r="BO67" s="48"/>
      <c r="BP67" s="48"/>
      <c r="BQ67" s="48"/>
      <c r="BR67" s="48"/>
      <c r="BS67" s="48"/>
      <c r="BT67" s="48"/>
      <c r="BU67" s="48"/>
      <c r="BV67" s="48"/>
      <c r="BW67" s="48"/>
      <c r="BX67" s="48"/>
      <c r="BY67" s="48"/>
      <c r="BZ67" s="48"/>
    </row>
    <row r="68" spans="1:78" ht="12.75" customHeight="1">
      <c r="A68" s="57"/>
      <c r="B68" s="63"/>
      <c r="C68" s="95" t="s">
        <v>522</v>
      </c>
      <c r="D68" s="95"/>
      <c r="E68" s="95"/>
      <c r="F68" s="95"/>
      <c r="G68" s="95"/>
      <c r="H68" s="95"/>
      <c r="I68" s="95"/>
      <c r="J68" s="95"/>
      <c r="K68" s="95"/>
      <c r="L68" s="95"/>
      <c r="M68" s="95"/>
      <c r="N68" s="95"/>
      <c r="O68" s="95"/>
      <c r="P68" s="95"/>
      <c r="Q68" s="95"/>
      <c r="R68" s="95" t="s">
        <v>523</v>
      </c>
      <c r="S68" s="95"/>
      <c r="T68" s="95"/>
      <c r="U68" s="95"/>
      <c r="V68" s="95"/>
      <c r="W68" s="95"/>
      <c r="X68" s="95"/>
      <c r="Y68" s="95"/>
      <c r="Z68" s="95"/>
      <c r="AA68" s="95"/>
      <c r="AB68" s="95"/>
      <c r="AC68" s="95"/>
      <c r="AD68" s="95"/>
      <c r="AE68" s="95"/>
      <c r="AF68" s="95"/>
      <c r="AG68" s="277"/>
      <c r="AH68" s="277"/>
      <c r="AI68" s="86"/>
      <c r="AJ68" s="60"/>
      <c r="AK68" s="57"/>
      <c r="AL68" s="57"/>
      <c r="AM68" s="57"/>
      <c r="AN68" s="57"/>
      <c r="AO68" s="57"/>
      <c r="AP68" s="57"/>
      <c r="AQ68" s="57"/>
      <c r="AR68" s="57"/>
      <c r="AS68" s="57"/>
      <c r="AT68" s="57"/>
      <c r="AU68" s="57"/>
      <c r="AV68" s="57"/>
      <c r="AW68" s="57"/>
      <c r="AX68" s="57"/>
      <c r="AY68" s="57"/>
      <c r="AZ68" s="57"/>
      <c r="BA68" s="57"/>
      <c r="BB68" s="57"/>
      <c r="BC68" s="57"/>
      <c r="BD68" s="57"/>
      <c r="BE68" s="48"/>
      <c r="BF68" s="48"/>
      <c r="BG68" s="48"/>
      <c r="BH68" s="48"/>
      <c r="BI68" s="48"/>
      <c r="BJ68" s="48"/>
      <c r="BK68" s="48"/>
      <c r="BL68" s="48"/>
      <c r="BM68" s="48"/>
      <c r="BN68" s="48"/>
      <c r="BO68" s="48"/>
      <c r="BP68" s="48"/>
      <c r="BQ68" s="48"/>
      <c r="BR68" s="48"/>
      <c r="BS68" s="48"/>
      <c r="BT68" s="48"/>
      <c r="BU68" s="48"/>
      <c r="BV68" s="48"/>
      <c r="BW68" s="48"/>
      <c r="BX68" s="48"/>
      <c r="BY68" s="48"/>
      <c r="BZ68" s="48"/>
    </row>
    <row r="69" spans="1:78" ht="12.75" customHeight="1">
      <c r="A69" s="57"/>
      <c r="B69" s="63"/>
      <c r="C69" s="360" t="s">
        <v>457</v>
      </c>
      <c r="D69" s="361"/>
      <c r="E69" s="361"/>
      <c r="F69" s="361"/>
      <c r="G69" s="361"/>
      <c r="H69" s="361"/>
      <c r="I69" s="361"/>
      <c r="J69" s="361"/>
      <c r="K69" s="361"/>
      <c r="L69" s="361"/>
      <c r="M69" s="361"/>
      <c r="N69" s="361"/>
      <c r="O69" s="361"/>
      <c r="P69" s="361"/>
      <c r="Q69" s="362"/>
      <c r="R69" s="404" t="s">
        <v>457</v>
      </c>
      <c r="S69" s="404"/>
      <c r="T69" s="404"/>
      <c r="U69" s="404"/>
      <c r="V69" s="404"/>
      <c r="W69" s="404"/>
      <c r="X69" s="404"/>
      <c r="Y69" s="404"/>
      <c r="Z69" s="404"/>
      <c r="AA69" s="404"/>
      <c r="AB69" s="404"/>
      <c r="AC69" s="404"/>
      <c r="AD69" s="404"/>
      <c r="AE69" s="404"/>
      <c r="AF69" s="404"/>
      <c r="AG69" s="404"/>
      <c r="AH69" s="404"/>
      <c r="AI69" s="86"/>
      <c r="AJ69" s="60"/>
      <c r="AK69" s="57"/>
      <c r="AL69" s="57"/>
      <c r="AM69" s="57"/>
      <c r="AN69" s="57"/>
      <c r="AO69" s="57"/>
      <c r="AP69" s="57"/>
      <c r="AQ69" s="57"/>
      <c r="AR69" s="57"/>
      <c r="AS69" s="57"/>
      <c r="AT69" s="57"/>
      <c r="AU69" s="57"/>
      <c r="AV69" s="57"/>
      <c r="AW69" s="57"/>
      <c r="AX69" s="57"/>
      <c r="AY69" s="57"/>
      <c r="AZ69" s="57"/>
      <c r="BA69" s="57"/>
      <c r="BB69" s="57"/>
      <c r="BC69" s="57"/>
      <c r="BD69" s="57"/>
      <c r="BE69" s="48"/>
      <c r="BF69" s="48"/>
      <c r="BG69" s="48"/>
      <c r="BH69" s="48"/>
      <c r="BI69" s="48"/>
      <c r="BJ69" s="48"/>
      <c r="BK69" s="48"/>
      <c r="BL69" s="48"/>
      <c r="BM69" s="48"/>
      <c r="BN69" s="48"/>
      <c r="BO69" s="48"/>
      <c r="BP69" s="48"/>
      <c r="BQ69" s="48"/>
      <c r="BR69" s="48"/>
      <c r="BS69" s="48"/>
      <c r="BT69" s="48"/>
      <c r="BU69" s="48"/>
      <c r="BV69" s="48"/>
      <c r="BW69" s="48"/>
      <c r="BX69" s="48"/>
      <c r="BY69" s="48"/>
      <c r="BZ69" s="48"/>
    </row>
    <row r="70" spans="1:78" ht="12.75" customHeight="1">
      <c r="A70" s="57"/>
      <c r="B70" s="63"/>
      <c r="C70" s="360"/>
      <c r="D70" s="361"/>
      <c r="E70" s="361"/>
      <c r="F70" s="361"/>
      <c r="G70" s="361"/>
      <c r="H70" s="361"/>
      <c r="I70" s="361"/>
      <c r="J70" s="361"/>
      <c r="K70" s="361"/>
      <c r="L70" s="361"/>
      <c r="M70" s="361"/>
      <c r="N70" s="361"/>
      <c r="O70" s="361"/>
      <c r="P70" s="361"/>
      <c r="Q70" s="362"/>
      <c r="R70" s="360"/>
      <c r="S70" s="361"/>
      <c r="T70" s="361"/>
      <c r="U70" s="361"/>
      <c r="V70" s="361"/>
      <c r="W70" s="361"/>
      <c r="X70" s="361"/>
      <c r="Y70" s="361"/>
      <c r="Z70" s="361"/>
      <c r="AA70" s="361"/>
      <c r="AB70" s="361"/>
      <c r="AC70" s="361"/>
      <c r="AD70" s="361"/>
      <c r="AE70" s="361"/>
      <c r="AF70" s="361"/>
      <c r="AG70" s="361"/>
      <c r="AH70" s="362"/>
      <c r="AI70" s="86"/>
      <c r="AJ70" s="60"/>
      <c r="AK70" s="57"/>
      <c r="AL70" s="57"/>
      <c r="AM70" s="57"/>
      <c r="AN70" s="57"/>
      <c r="AO70" s="57"/>
      <c r="AP70" s="57"/>
      <c r="AQ70" s="57"/>
      <c r="AR70" s="57"/>
      <c r="AS70" s="57"/>
      <c r="AT70" s="57"/>
      <c r="AU70" s="57"/>
      <c r="AV70" s="57"/>
      <c r="AW70" s="57"/>
      <c r="AX70" s="57"/>
      <c r="AY70" s="57"/>
      <c r="AZ70" s="57"/>
      <c r="BA70" s="57"/>
      <c r="BB70" s="57"/>
      <c r="BC70" s="57"/>
      <c r="BD70" s="57"/>
      <c r="BE70" s="48"/>
      <c r="BF70" s="48"/>
      <c r="BG70" s="48"/>
      <c r="BH70" s="48"/>
      <c r="BI70" s="48"/>
      <c r="BJ70" s="48"/>
      <c r="BK70" s="48"/>
      <c r="BL70" s="48"/>
      <c r="BM70" s="48"/>
      <c r="BN70" s="48"/>
      <c r="BO70" s="48"/>
      <c r="BP70" s="48"/>
      <c r="BQ70" s="48"/>
      <c r="BR70" s="48"/>
      <c r="BS70" s="48"/>
      <c r="BT70" s="48"/>
      <c r="BU70" s="48"/>
      <c r="BV70" s="48"/>
      <c r="BW70" s="48"/>
      <c r="BX70" s="48"/>
      <c r="BY70" s="48"/>
      <c r="BZ70" s="48"/>
    </row>
    <row r="71" spans="1:78" ht="12.75" customHeight="1">
      <c r="A71" s="57"/>
      <c r="B71" s="63"/>
      <c r="C71" s="360"/>
      <c r="D71" s="361"/>
      <c r="E71" s="361"/>
      <c r="F71" s="361"/>
      <c r="G71" s="361"/>
      <c r="H71" s="361"/>
      <c r="I71" s="361"/>
      <c r="J71" s="361"/>
      <c r="K71" s="361"/>
      <c r="L71" s="361"/>
      <c r="M71" s="361"/>
      <c r="N71" s="361"/>
      <c r="O71" s="361"/>
      <c r="P71" s="361"/>
      <c r="Q71" s="362"/>
      <c r="R71" s="404"/>
      <c r="S71" s="404"/>
      <c r="T71" s="404"/>
      <c r="U71" s="404"/>
      <c r="V71" s="404"/>
      <c r="W71" s="404"/>
      <c r="X71" s="404"/>
      <c r="Y71" s="404"/>
      <c r="Z71" s="404"/>
      <c r="AA71" s="404"/>
      <c r="AB71" s="404"/>
      <c r="AC71" s="404"/>
      <c r="AD71" s="404"/>
      <c r="AE71" s="404"/>
      <c r="AF71" s="404"/>
      <c r="AG71" s="404"/>
      <c r="AH71" s="404"/>
      <c r="AI71" s="86"/>
      <c r="AJ71" s="60"/>
      <c r="AK71" s="57"/>
      <c r="AL71" s="57"/>
      <c r="AM71" s="57"/>
      <c r="AN71" s="57"/>
      <c r="AO71" s="57"/>
      <c r="AP71" s="57"/>
      <c r="AQ71" s="57"/>
      <c r="AR71" s="57"/>
      <c r="AS71" s="57"/>
      <c r="AT71" s="57"/>
      <c r="AU71" s="57"/>
      <c r="AV71" s="57"/>
      <c r="AW71" s="57"/>
      <c r="AX71" s="57"/>
      <c r="AY71" s="57"/>
      <c r="AZ71" s="57"/>
      <c r="BA71" s="57"/>
      <c r="BB71" s="57"/>
      <c r="BC71" s="57"/>
      <c r="BD71" s="57"/>
      <c r="BE71" s="48"/>
      <c r="BF71" s="48"/>
      <c r="BG71" s="48"/>
      <c r="BH71" s="48"/>
      <c r="BI71" s="48"/>
      <c r="BJ71" s="48"/>
      <c r="BK71" s="48"/>
      <c r="BL71" s="48"/>
      <c r="BM71" s="48"/>
      <c r="BN71" s="48"/>
      <c r="BO71" s="48"/>
      <c r="BP71" s="48"/>
      <c r="BQ71" s="48"/>
      <c r="BR71" s="48"/>
      <c r="BS71" s="48"/>
      <c r="BT71" s="48"/>
      <c r="BU71" s="48"/>
      <c r="BV71" s="48"/>
      <c r="BW71" s="48"/>
      <c r="BX71" s="48"/>
      <c r="BY71" s="48"/>
      <c r="BZ71" s="48"/>
    </row>
    <row r="72" spans="1:78" ht="5.0999999999999996" customHeight="1">
      <c r="A72" s="57"/>
      <c r="B72" s="63"/>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86"/>
      <c r="AJ72" s="60"/>
      <c r="AK72" s="57"/>
      <c r="AL72" s="57"/>
      <c r="AM72" s="57"/>
      <c r="AN72" s="57"/>
      <c r="AO72" s="57"/>
      <c r="AP72" s="57"/>
      <c r="AQ72" s="57"/>
      <c r="AR72" s="57"/>
      <c r="AS72" s="57"/>
      <c r="AT72" s="57"/>
      <c r="AU72" s="57"/>
      <c r="AV72" s="57"/>
      <c r="AW72" s="57"/>
      <c r="AX72" s="57"/>
      <c r="AY72" s="57"/>
      <c r="AZ72" s="57"/>
      <c r="BA72" s="57"/>
      <c r="BB72" s="57"/>
      <c r="BC72" s="57"/>
      <c r="BD72" s="57"/>
      <c r="BE72" s="48"/>
      <c r="BF72" s="48"/>
      <c r="BG72" s="48"/>
      <c r="BH72" s="48"/>
      <c r="BI72" s="48"/>
      <c r="BJ72" s="48"/>
      <c r="BK72" s="48"/>
      <c r="BL72" s="48"/>
      <c r="BM72" s="48"/>
      <c r="BN72" s="48"/>
      <c r="BO72" s="48"/>
      <c r="BP72" s="48"/>
      <c r="BQ72" s="48"/>
      <c r="BR72" s="48"/>
      <c r="BS72" s="48"/>
      <c r="BT72" s="48"/>
      <c r="BU72" s="48"/>
      <c r="BV72" s="48"/>
      <c r="BW72" s="48"/>
      <c r="BX72" s="48"/>
      <c r="BY72" s="48"/>
      <c r="BZ72" s="48"/>
    </row>
    <row r="73" spans="1:78" ht="12.75" customHeight="1">
      <c r="A73" s="57"/>
      <c r="B73" s="63"/>
      <c r="C73" s="95" t="s">
        <v>524</v>
      </c>
      <c r="D73" s="95"/>
      <c r="E73" s="95"/>
      <c r="F73" s="95"/>
      <c r="G73" s="95"/>
      <c r="H73" s="95"/>
      <c r="I73" s="404" t="s">
        <v>457</v>
      </c>
      <c r="J73" s="404"/>
      <c r="K73" s="404"/>
      <c r="L73" s="404"/>
      <c r="M73" s="404"/>
      <c r="N73" s="404"/>
      <c r="O73" s="404"/>
      <c r="P73" s="404"/>
      <c r="Q73" s="404"/>
      <c r="R73" s="404"/>
      <c r="S73" s="404"/>
      <c r="T73" s="404"/>
      <c r="U73" s="404"/>
      <c r="V73" s="404"/>
      <c r="W73" s="404"/>
      <c r="X73" s="404"/>
      <c r="Y73" s="404"/>
      <c r="Z73" s="404"/>
      <c r="AA73" s="404"/>
      <c r="AB73" s="404"/>
      <c r="AC73" s="95"/>
      <c r="AD73" s="95"/>
      <c r="AE73" s="95"/>
      <c r="AF73" s="95"/>
      <c r="AG73" s="95"/>
      <c r="AH73" s="95"/>
      <c r="AI73" s="86"/>
      <c r="AJ73" s="60"/>
      <c r="AK73" s="57"/>
      <c r="AL73" s="57"/>
      <c r="AM73" s="57"/>
      <c r="AN73" s="57"/>
      <c r="AO73" s="57"/>
      <c r="AP73" s="57"/>
      <c r="AQ73" s="57"/>
      <c r="AR73" s="57"/>
      <c r="AS73" s="57"/>
      <c r="AT73" s="57"/>
      <c r="AU73" s="57"/>
      <c r="AV73" s="57"/>
      <c r="AW73" s="57"/>
      <c r="AX73" s="57"/>
      <c r="AY73" s="57"/>
      <c r="AZ73" s="57"/>
      <c r="BA73" s="57"/>
      <c r="BB73" s="57"/>
      <c r="BC73" s="57"/>
      <c r="BD73" s="57"/>
      <c r="BE73" s="48"/>
      <c r="BF73" s="48"/>
      <c r="BG73" s="48"/>
      <c r="BH73" s="48"/>
      <c r="BI73" s="48"/>
      <c r="BJ73" s="48"/>
      <c r="BK73" s="48"/>
      <c r="BL73" s="48"/>
      <c r="BM73" s="48"/>
      <c r="BN73" s="48"/>
      <c r="BO73" s="48"/>
      <c r="BP73" s="48"/>
      <c r="BQ73" s="48"/>
      <c r="BR73" s="48"/>
      <c r="BS73" s="48"/>
      <c r="BT73" s="48"/>
      <c r="BU73" s="48"/>
      <c r="BV73" s="48"/>
      <c r="BW73" s="48"/>
      <c r="BX73" s="48"/>
      <c r="BY73" s="48"/>
      <c r="BZ73" s="48"/>
    </row>
    <row r="74" spans="1:78" ht="5.0999999999999996" customHeight="1">
      <c r="A74" s="57"/>
      <c r="B74" s="63"/>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86"/>
      <c r="AJ74" s="60"/>
      <c r="AK74" s="57"/>
      <c r="AL74" s="57"/>
      <c r="AM74" s="57"/>
      <c r="AN74" s="57"/>
      <c r="AO74" s="57"/>
      <c r="AP74" s="57"/>
      <c r="AQ74" s="57"/>
      <c r="AR74" s="57"/>
      <c r="AS74" s="57"/>
      <c r="AT74" s="57"/>
      <c r="AU74" s="57"/>
      <c r="AV74" s="57"/>
      <c r="AW74" s="57"/>
      <c r="AX74" s="57"/>
      <c r="AY74" s="57"/>
      <c r="AZ74" s="57"/>
      <c r="BA74" s="57"/>
      <c r="BB74" s="57"/>
      <c r="BC74" s="57"/>
      <c r="BD74" s="57"/>
      <c r="BE74" s="48"/>
      <c r="BF74" s="48"/>
      <c r="BG74" s="48"/>
      <c r="BH74" s="48"/>
      <c r="BI74" s="48"/>
      <c r="BJ74" s="48"/>
      <c r="BK74" s="48"/>
      <c r="BL74" s="48"/>
      <c r="BM74" s="48"/>
      <c r="BN74" s="48"/>
      <c r="BO74" s="48"/>
      <c r="BP74" s="48"/>
      <c r="BQ74" s="48"/>
      <c r="BR74" s="48"/>
      <c r="BS74" s="48"/>
      <c r="BT74" s="48"/>
      <c r="BU74" s="48"/>
      <c r="BV74" s="48"/>
      <c r="BW74" s="48"/>
      <c r="BX74" s="48"/>
      <c r="BY74" s="48"/>
      <c r="BZ74" s="48"/>
    </row>
    <row r="75" spans="1:78" ht="12.75" customHeight="1">
      <c r="A75" s="57"/>
      <c r="B75" s="63"/>
      <c r="C75" s="95" t="s">
        <v>525</v>
      </c>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86"/>
      <c r="AJ75" s="60"/>
      <c r="AK75" s="57"/>
      <c r="AL75" s="57"/>
      <c r="AM75" s="57"/>
      <c r="AN75" s="57"/>
      <c r="AO75" s="57"/>
      <c r="AP75" s="57"/>
      <c r="AQ75" s="57"/>
      <c r="AR75" s="57"/>
      <c r="AS75" s="57"/>
      <c r="AT75" s="57"/>
      <c r="AU75" s="57"/>
      <c r="AV75" s="57"/>
      <c r="AW75" s="57"/>
      <c r="AX75" s="57"/>
      <c r="AY75" s="57"/>
      <c r="AZ75" s="57"/>
      <c r="BA75" s="57"/>
      <c r="BB75" s="57"/>
      <c r="BC75" s="57"/>
      <c r="BD75" s="57"/>
      <c r="BE75" s="48"/>
      <c r="BF75" s="48"/>
      <c r="BG75" s="48"/>
      <c r="BH75" s="48"/>
      <c r="BI75" s="48"/>
      <c r="BJ75" s="48"/>
      <c r="BK75" s="48"/>
      <c r="BL75" s="48"/>
      <c r="BM75" s="48"/>
      <c r="BN75" s="48"/>
      <c r="BO75" s="48"/>
      <c r="BP75" s="48"/>
      <c r="BQ75" s="48"/>
      <c r="BR75" s="48"/>
      <c r="BS75" s="48"/>
      <c r="BT75" s="48"/>
      <c r="BU75" s="48"/>
      <c r="BV75" s="48"/>
      <c r="BW75" s="48"/>
      <c r="BX75" s="48"/>
      <c r="BY75" s="48"/>
      <c r="BZ75" s="48"/>
    </row>
    <row r="76" spans="1:78" ht="12.75" customHeight="1">
      <c r="A76" s="57"/>
      <c r="B76" s="63"/>
      <c r="C76" s="404" t="s">
        <v>457</v>
      </c>
      <c r="D76" s="404"/>
      <c r="E76" s="404"/>
      <c r="F76" s="404"/>
      <c r="G76" s="404"/>
      <c r="H76" s="404"/>
      <c r="I76" s="404"/>
      <c r="J76" s="404"/>
      <c r="K76" s="404"/>
      <c r="L76" s="404"/>
      <c r="M76" s="404"/>
      <c r="N76" s="404"/>
      <c r="O76" s="404"/>
      <c r="P76" s="404"/>
      <c r="Q76" s="404"/>
      <c r="R76" s="404"/>
      <c r="S76" s="404"/>
      <c r="T76" s="404"/>
      <c r="U76" s="404"/>
      <c r="V76" s="404"/>
      <c r="W76" s="404"/>
      <c r="X76" s="404"/>
      <c r="Y76" s="404"/>
      <c r="Z76" s="404"/>
      <c r="AA76" s="404"/>
      <c r="AB76" s="404"/>
      <c r="AC76" s="404"/>
      <c r="AD76" s="404"/>
      <c r="AE76" s="436" t="s">
        <v>505</v>
      </c>
      <c r="AF76" s="436"/>
      <c r="AG76" s="404" t="s">
        <v>457</v>
      </c>
      <c r="AH76" s="404"/>
      <c r="AI76" s="86"/>
      <c r="AJ76" s="60"/>
      <c r="AK76" s="57"/>
      <c r="AL76" s="57"/>
      <c r="AM76" s="57"/>
      <c r="AN76" s="57"/>
      <c r="AO76" s="57"/>
      <c r="AP76" s="57"/>
      <c r="AQ76" s="57"/>
      <c r="AR76" s="57"/>
      <c r="AS76" s="57"/>
      <c r="AT76" s="57"/>
      <c r="AU76" s="57"/>
      <c r="AV76" s="57"/>
      <c r="AW76" s="57"/>
      <c r="AX76" s="57"/>
      <c r="AY76" s="57"/>
      <c r="AZ76" s="57"/>
      <c r="BA76" s="57"/>
      <c r="BB76" s="57"/>
      <c r="BC76" s="57"/>
      <c r="BD76" s="57"/>
      <c r="BE76" s="48"/>
      <c r="BF76" s="48"/>
      <c r="BG76" s="48"/>
      <c r="BH76" s="48"/>
      <c r="BI76" s="48"/>
      <c r="BJ76" s="48"/>
      <c r="BK76" s="48"/>
      <c r="BL76" s="48"/>
      <c r="BM76" s="48"/>
      <c r="BN76" s="48"/>
      <c r="BO76" s="48"/>
      <c r="BP76" s="48"/>
      <c r="BQ76" s="48"/>
      <c r="BR76" s="48"/>
      <c r="BS76" s="48"/>
      <c r="BT76" s="48"/>
      <c r="BU76" s="48"/>
      <c r="BV76" s="48"/>
      <c r="BW76" s="48"/>
      <c r="BX76" s="48"/>
      <c r="BY76" s="48"/>
      <c r="BZ76" s="48"/>
    </row>
    <row r="77" spans="1:78" ht="12.75" customHeight="1">
      <c r="A77" s="57"/>
      <c r="B77" s="63"/>
      <c r="C77" s="434" t="s">
        <v>526</v>
      </c>
      <c r="D77" s="435"/>
      <c r="E77" s="360" t="s">
        <v>457</v>
      </c>
      <c r="F77" s="361"/>
      <c r="G77" s="361"/>
      <c r="H77" s="361"/>
      <c r="I77" s="361"/>
      <c r="J77" s="361"/>
      <c r="K77" s="361"/>
      <c r="L77" s="361"/>
      <c r="M77" s="361"/>
      <c r="N77" s="361"/>
      <c r="O77" s="361"/>
      <c r="P77" s="361"/>
      <c r="Q77" s="361"/>
      <c r="R77" s="361"/>
      <c r="S77" s="361"/>
      <c r="T77" s="361"/>
      <c r="U77" s="361"/>
      <c r="V77" s="361"/>
      <c r="W77" s="361"/>
      <c r="X77" s="361"/>
      <c r="Y77" s="361"/>
      <c r="Z77" s="361"/>
      <c r="AA77" s="361"/>
      <c r="AB77" s="361"/>
      <c r="AC77" s="361"/>
      <c r="AD77" s="362"/>
      <c r="AE77" s="436" t="s">
        <v>505</v>
      </c>
      <c r="AF77" s="436"/>
      <c r="AG77" s="404" t="s">
        <v>457</v>
      </c>
      <c r="AH77" s="404"/>
      <c r="AI77" s="86"/>
      <c r="AJ77" s="60"/>
      <c r="AK77" s="57"/>
      <c r="AL77" s="57"/>
      <c r="AM77" s="57"/>
      <c r="AN77" s="57"/>
      <c r="AO77" s="57"/>
      <c r="AP77" s="57"/>
      <c r="AQ77" s="57"/>
      <c r="AR77" s="57"/>
      <c r="AS77" s="57"/>
      <c r="AT77" s="57"/>
      <c r="AU77" s="57"/>
      <c r="AV77" s="57"/>
      <c r="AW77" s="57"/>
      <c r="AX77" s="57"/>
      <c r="AY77" s="57"/>
      <c r="AZ77" s="57"/>
      <c r="BA77" s="57"/>
      <c r="BB77" s="57"/>
      <c r="BC77" s="57"/>
      <c r="BD77" s="57"/>
      <c r="BE77" s="48"/>
      <c r="BF77" s="48"/>
      <c r="BG77" s="48"/>
      <c r="BH77" s="48"/>
      <c r="BI77" s="48"/>
      <c r="BJ77" s="48"/>
      <c r="BK77" s="48"/>
      <c r="BL77" s="48"/>
      <c r="BM77" s="48"/>
      <c r="BN77" s="48"/>
      <c r="BO77" s="48"/>
      <c r="BP77" s="48"/>
      <c r="BQ77" s="48"/>
      <c r="BR77" s="48"/>
      <c r="BS77" s="48"/>
      <c r="BT77" s="48"/>
      <c r="BU77" s="48"/>
      <c r="BV77" s="48"/>
      <c r="BW77" s="48"/>
      <c r="BX77" s="48"/>
      <c r="BY77" s="48"/>
      <c r="BZ77" s="48"/>
    </row>
    <row r="78" spans="1:78" ht="5.0999999999999996" customHeight="1" thickBot="1">
      <c r="A78" s="57"/>
      <c r="B78" s="99"/>
      <c r="C78" s="110"/>
      <c r="D78" s="103"/>
      <c r="E78" s="103"/>
      <c r="F78" s="103"/>
      <c r="G78" s="103"/>
      <c r="H78" s="103"/>
      <c r="I78" s="103"/>
      <c r="J78" s="103"/>
      <c r="K78" s="103"/>
      <c r="L78" s="103"/>
      <c r="M78" s="81"/>
      <c r="N78" s="281"/>
      <c r="O78" s="281"/>
      <c r="P78" s="281"/>
      <c r="Q78" s="281"/>
      <c r="R78" s="281"/>
      <c r="S78" s="281"/>
      <c r="T78" s="281"/>
      <c r="U78" s="281"/>
      <c r="V78" s="281"/>
      <c r="W78" s="281"/>
      <c r="X78" s="281"/>
      <c r="Y78" s="281"/>
      <c r="Z78" s="81"/>
      <c r="AA78" s="111"/>
      <c r="AB78" s="111"/>
      <c r="AC78" s="111"/>
      <c r="AD78" s="111"/>
      <c r="AE78" s="111"/>
      <c r="AF78" s="81"/>
      <c r="AG78" s="110"/>
      <c r="AH78" s="110"/>
      <c r="AI78" s="105"/>
      <c r="AJ78" s="106"/>
      <c r="AK78" s="57"/>
      <c r="AL78" s="57"/>
      <c r="AM78" s="57"/>
      <c r="AN78" s="57"/>
      <c r="AO78" s="57"/>
      <c r="AP78" s="57"/>
      <c r="AQ78" s="57"/>
      <c r="AR78" s="57"/>
      <c r="AS78" s="57"/>
      <c r="AT78" s="57"/>
      <c r="AU78" s="57"/>
      <c r="AV78" s="57"/>
      <c r="AW78" s="57"/>
      <c r="AX78" s="57"/>
      <c r="AY78" s="57"/>
      <c r="AZ78" s="57"/>
      <c r="BA78" s="57"/>
      <c r="BB78" s="57"/>
      <c r="BC78" s="57"/>
      <c r="BD78" s="57"/>
      <c r="BE78" s="48"/>
      <c r="BF78" s="48"/>
      <c r="BG78" s="48"/>
      <c r="BH78" s="48"/>
      <c r="BI78" s="48"/>
      <c r="BJ78" s="48"/>
      <c r="BK78" s="48"/>
      <c r="BL78" s="48"/>
      <c r="BM78" s="48"/>
      <c r="BN78" s="48"/>
      <c r="BO78" s="48"/>
      <c r="BP78" s="48"/>
      <c r="BQ78" s="48"/>
      <c r="BR78" s="48"/>
      <c r="BS78" s="48"/>
      <c r="BT78" s="48"/>
      <c r="BU78" s="48"/>
      <c r="BV78" s="48"/>
      <c r="BW78" s="48"/>
      <c r="BX78" s="48"/>
      <c r="BY78" s="48"/>
      <c r="BZ78" s="48"/>
    </row>
    <row r="79" spans="1:78" s="118" customFormat="1">
      <c r="A79" s="61"/>
      <c r="B79" s="279"/>
      <c r="C79" s="437" t="s">
        <v>527</v>
      </c>
      <c r="D79" s="437"/>
      <c r="E79" s="437"/>
      <c r="F79" s="437"/>
      <c r="G79" s="437"/>
      <c r="H79" s="437"/>
      <c r="I79" s="437"/>
      <c r="J79" s="437"/>
      <c r="K79" s="437"/>
      <c r="L79" s="437"/>
      <c r="M79" s="437"/>
      <c r="N79" s="437"/>
      <c r="O79" s="437"/>
      <c r="P79" s="437"/>
      <c r="Q79" s="437"/>
      <c r="R79" s="437"/>
      <c r="S79" s="437"/>
      <c r="T79" s="437"/>
      <c r="U79" s="437"/>
      <c r="V79" s="437"/>
      <c r="W79" s="437"/>
      <c r="X79" s="437"/>
      <c r="Y79" s="437"/>
      <c r="Z79" s="112" t="s">
        <v>528</v>
      </c>
      <c r="AA79" s="113"/>
      <c r="AB79" s="114"/>
      <c r="AC79" s="113"/>
      <c r="AD79" s="113"/>
      <c r="AE79" s="115" t="s">
        <v>529</v>
      </c>
      <c r="AF79" s="113"/>
      <c r="AG79" s="116" t="s">
        <v>4280</v>
      </c>
      <c r="AH79" s="117"/>
      <c r="AI79" s="86"/>
      <c r="AJ79" s="61"/>
      <c r="AK79" s="61"/>
      <c r="AL79" s="57"/>
      <c r="AM79" s="57"/>
      <c r="AN79" s="57"/>
      <c r="AO79" s="57"/>
      <c r="AP79" s="57"/>
      <c r="AQ79" s="57"/>
      <c r="AR79" s="57"/>
      <c r="AS79" s="57"/>
      <c r="AT79" s="57"/>
      <c r="AU79" s="57"/>
      <c r="AV79" s="57"/>
      <c r="AW79" s="57"/>
      <c r="AX79" s="57"/>
      <c r="AY79" s="57"/>
      <c r="AZ79" s="57"/>
      <c r="BA79" s="57"/>
      <c r="BB79" s="57"/>
      <c r="BC79" s="57"/>
      <c r="BD79" s="57"/>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row>
    <row r="80" spans="1:78" ht="12.95" customHeight="1">
      <c r="A80" s="61"/>
      <c r="B80" s="61"/>
      <c r="C80" s="61"/>
      <c r="D80" s="61"/>
      <c r="E80" s="61"/>
      <c r="F80" s="61"/>
      <c r="G80" s="61"/>
      <c r="H80" s="61"/>
      <c r="I80" s="61"/>
      <c r="J80" s="61"/>
      <c r="K80" s="61"/>
      <c r="L80" s="61"/>
      <c r="M80" s="61"/>
      <c r="N80" s="61"/>
      <c r="O80" s="72"/>
      <c r="P80" s="73"/>
      <c r="Q80" s="73"/>
      <c r="R80" s="61"/>
      <c r="S80" s="61"/>
      <c r="T80" s="61"/>
      <c r="U80" s="61"/>
      <c r="V80" s="61"/>
      <c r="W80" s="61"/>
      <c r="X80" s="61"/>
      <c r="Y80" s="61"/>
      <c r="Z80" s="48"/>
      <c r="AA80" s="61"/>
      <c r="AB80" s="61"/>
      <c r="AC80" s="61"/>
      <c r="AD80" s="61"/>
      <c r="AE80" s="61"/>
      <c r="AF80" s="61"/>
      <c r="AG80" s="119"/>
      <c r="AH80" s="61"/>
      <c r="AI80" s="61"/>
      <c r="AJ80" s="61"/>
      <c r="AK80" s="61"/>
      <c r="AL80" s="57"/>
      <c r="AM80" s="57"/>
      <c r="AN80" s="57"/>
      <c r="AO80" s="57"/>
      <c r="AP80" s="57"/>
      <c r="AQ80" s="57"/>
      <c r="AR80" s="57"/>
      <c r="AS80" s="57"/>
      <c r="AT80" s="57"/>
      <c r="AU80" s="57"/>
      <c r="AV80" s="57"/>
      <c r="AW80" s="57"/>
      <c r="AX80" s="57"/>
      <c r="AY80" s="57"/>
      <c r="AZ80" s="57"/>
      <c r="BA80" s="57"/>
      <c r="BB80" s="57"/>
      <c r="BC80" s="57"/>
      <c r="BD80" s="57"/>
      <c r="BE80" s="48"/>
      <c r="BF80" s="48"/>
      <c r="BG80" s="48"/>
      <c r="BH80" s="48"/>
      <c r="BI80" s="48"/>
      <c r="BJ80" s="48"/>
      <c r="BK80" s="48"/>
      <c r="BL80" s="48"/>
      <c r="BM80" s="48"/>
      <c r="BN80" s="48"/>
      <c r="BO80" s="48"/>
      <c r="BP80" s="48"/>
      <c r="BQ80" s="48"/>
      <c r="BR80" s="48"/>
      <c r="BS80" s="48"/>
      <c r="BT80" s="48"/>
      <c r="BU80" s="48"/>
      <c r="BV80" s="48"/>
      <c r="BW80" s="48"/>
      <c r="BX80" s="48"/>
      <c r="BY80" s="48"/>
      <c r="BZ80" s="48"/>
    </row>
    <row r="81" spans="1:78" ht="12.75" customHeight="1">
      <c r="A81" s="61"/>
      <c r="B81" s="61"/>
      <c r="C81" s="61"/>
      <c r="D81" s="61"/>
      <c r="E81" s="61"/>
      <c r="F81" s="61"/>
      <c r="G81" s="61"/>
      <c r="H81" s="61"/>
      <c r="I81" s="61"/>
      <c r="J81" s="61"/>
      <c r="K81" s="61"/>
      <c r="L81" s="61"/>
      <c r="M81" s="61"/>
      <c r="N81" s="61"/>
      <c r="O81" s="72"/>
      <c r="P81" s="73"/>
      <c r="Q81" s="73"/>
      <c r="R81" s="61"/>
      <c r="S81" s="61"/>
      <c r="T81" s="61"/>
      <c r="U81" s="61"/>
      <c r="V81" s="61"/>
      <c r="W81" s="61"/>
      <c r="X81" s="61"/>
      <c r="Y81" s="61"/>
      <c r="Z81" s="48"/>
      <c r="AA81" s="61"/>
      <c r="AB81" s="61"/>
      <c r="AC81" s="61"/>
      <c r="AD81" s="61"/>
      <c r="AE81" s="61"/>
      <c r="AF81" s="61"/>
      <c r="AG81" s="119"/>
      <c r="AH81" s="61"/>
      <c r="AI81" s="61"/>
      <c r="AJ81" s="61"/>
      <c r="AK81" s="61"/>
      <c r="AL81" s="57"/>
      <c r="AM81" s="57"/>
      <c r="AN81" s="57"/>
      <c r="AO81" s="57"/>
      <c r="AP81" s="57"/>
      <c r="AQ81" s="57"/>
      <c r="AR81" s="57"/>
      <c r="AS81" s="57"/>
      <c r="AT81" s="57"/>
      <c r="AU81" s="57"/>
      <c r="AV81" s="57"/>
      <c r="AW81" s="57"/>
      <c r="AX81" s="57"/>
      <c r="AY81" s="57"/>
      <c r="AZ81" s="57"/>
      <c r="BA81" s="57"/>
      <c r="BB81" s="57"/>
      <c r="BC81" s="57"/>
      <c r="BD81" s="57"/>
      <c r="BE81" s="48"/>
      <c r="BF81" s="48"/>
      <c r="BG81" s="48"/>
      <c r="BH81" s="48"/>
      <c r="BI81" s="48"/>
      <c r="BJ81" s="48"/>
      <c r="BK81" s="48"/>
      <c r="BL81" s="48"/>
      <c r="BM81" s="48"/>
      <c r="BN81" s="48"/>
      <c r="BO81" s="48"/>
      <c r="BP81" s="48"/>
      <c r="BQ81" s="48"/>
      <c r="BR81" s="48"/>
      <c r="BS81" s="48"/>
      <c r="BT81" s="48"/>
      <c r="BU81" s="48"/>
      <c r="BV81" s="48"/>
      <c r="BW81" s="48"/>
      <c r="BX81" s="48"/>
      <c r="BY81" s="48"/>
      <c r="BZ81" s="48"/>
    </row>
    <row r="82" spans="1:78" ht="12.75" customHeight="1">
      <c r="A82" s="61"/>
      <c r="B82" s="61"/>
      <c r="C82" s="61"/>
      <c r="D82" s="61"/>
      <c r="E82" s="61"/>
      <c r="F82" s="61"/>
      <c r="G82" s="61"/>
      <c r="H82" s="61"/>
      <c r="I82" s="61"/>
      <c r="J82" s="61"/>
      <c r="K82" s="61"/>
      <c r="L82" s="61"/>
      <c r="M82" s="61"/>
      <c r="N82" s="61"/>
      <c r="O82" s="72"/>
      <c r="P82" s="73"/>
      <c r="Q82" s="73"/>
      <c r="R82" s="61"/>
      <c r="S82" s="61"/>
      <c r="T82" s="61"/>
      <c r="U82" s="61"/>
      <c r="V82" s="61"/>
      <c r="W82" s="61"/>
      <c r="X82" s="61"/>
      <c r="Y82" s="61"/>
      <c r="Z82" s="48"/>
      <c r="AA82" s="61"/>
      <c r="AB82" s="61"/>
      <c r="AC82" s="61"/>
      <c r="AD82" s="61"/>
      <c r="AE82" s="61"/>
      <c r="AF82" s="61"/>
      <c r="AG82" s="119"/>
      <c r="AH82" s="61"/>
      <c r="AI82" s="61"/>
      <c r="AJ82" s="61"/>
      <c r="AK82" s="61"/>
      <c r="AL82" s="57"/>
      <c r="AM82" s="57"/>
      <c r="AN82" s="57"/>
      <c r="AO82" s="57"/>
      <c r="AP82" s="57"/>
      <c r="AQ82" s="57"/>
      <c r="AR82" s="57"/>
      <c r="AS82" s="57"/>
      <c r="AT82" s="57"/>
      <c r="AU82" s="57"/>
      <c r="AV82" s="57"/>
      <c r="AW82" s="57"/>
      <c r="AX82" s="57"/>
      <c r="AY82" s="57"/>
      <c r="AZ82" s="57"/>
      <c r="BA82" s="57"/>
      <c r="BB82" s="57"/>
      <c r="BC82" s="57"/>
      <c r="BD82" s="57"/>
      <c r="BE82" s="48"/>
      <c r="BF82" s="48"/>
      <c r="BG82" s="48"/>
      <c r="BH82" s="48"/>
      <c r="BI82" s="48"/>
      <c r="BJ82" s="48"/>
      <c r="BK82" s="48"/>
      <c r="BL82" s="48"/>
      <c r="BM82" s="48"/>
      <c r="BN82" s="48"/>
      <c r="BO82" s="48"/>
      <c r="BP82" s="48"/>
      <c r="BQ82" s="48"/>
      <c r="BR82" s="48"/>
      <c r="BS82" s="48"/>
      <c r="BT82" s="48"/>
      <c r="BU82" s="48"/>
      <c r="BV82" s="48"/>
      <c r="BW82" s="48"/>
      <c r="BX82" s="48"/>
      <c r="BY82" s="48"/>
      <c r="BZ82" s="48"/>
    </row>
    <row r="83" spans="1:78" ht="12.75" customHeight="1">
      <c r="A83" s="61"/>
      <c r="B83" s="61"/>
      <c r="C83" s="61"/>
      <c r="D83" s="61"/>
      <c r="E83" s="61"/>
      <c r="F83" s="61"/>
      <c r="G83" s="61"/>
      <c r="H83" s="61"/>
      <c r="I83" s="61"/>
      <c r="J83" s="61"/>
      <c r="K83" s="61"/>
      <c r="L83" s="61"/>
      <c r="M83" s="61"/>
      <c r="N83" s="61"/>
      <c r="O83" s="72"/>
      <c r="P83" s="73"/>
      <c r="Q83" s="73"/>
      <c r="R83" s="61"/>
      <c r="S83" s="61"/>
      <c r="T83" s="61"/>
      <c r="U83" s="61"/>
      <c r="V83" s="61"/>
      <c r="W83" s="61"/>
      <c r="X83" s="61"/>
      <c r="Y83" s="61"/>
      <c r="Z83" s="48"/>
      <c r="AA83" s="61"/>
      <c r="AB83" s="61"/>
      <c r="AC83" s="61"/>
      <c r="AD83" s="61"/>
      <c r="AE83" s="61"/>
      <c r="AF83" s="61"/>
      <c r="AG83" s="119"/>
      <c r="AH83" s="61"/>
      <c r="AI83" s="61"/>
      <c r="AJ83" s="61"/>
      <c r="AK83" s="61"/>
      <c r="AL83" s="57"/>
      <c r="AM83" s="57"/>
      <c r="AN83" s="57"/>
      <c r="AO83" s="57"/>
      <c r="AP83" s="57"/>
      <c r="AQ83" s="57"/>
      <c r="AR83" s="57"/>
      <c r="AS83" s="57"/>
      <c r="AT83" s="57"/>
      <c r="AU83" s="57"/>
      <c r="AV83" s="57"/>
      <c r="AW83" s="57"/>
      <c r="AX83" s="57"/>
      <c r="AY83" s="57"/>
      <c r="AZ83" s="57"/>
      <c r="BA83" s="57"/>
      <c r="BB83" s="57"/>
      <c r="BC83" s="57"/>
      <c r="BD83" s="57"/>
      <c r="BE83" s="48"/>
      <c r="BF83" s="48"/>
      <c r="BG83" s="48"/>
      <c r="BH83" s="48"/>
      <c r="BI83" s="48"/>
      <c r="BJ83" s="48"/>
      <c r="BK83" s="48"/>
      <c r="BL83" s="48"/>
      <c r="BM83" s="48"/>
      <c r="BN83" s="48"/>
      <c r="BO83" s="48"/>
      <c r="BP83" s="48"/>
      <c r="BQ83" s="48"/>
      <c r="BR83" s="48"/>
      <c r="BS83" s="48"/>
      <c r="BT83" s="48"/>
      <c r="BU83" s="48"/>
      <c r="BV83" s="48"/>
      <c r="BW83" s="48"/>
      <c r="BX83" s="48"/>
      <c r="BY83" s="48"/>
      <c r="BZ83" s="48"/>
    </row>
    <row r="84" spans="1:78" ht="12.75" customHeight="1">
      <c r="A84" s="61"/>
      <c r="B84" s="61"/>
      <c r="C84" s="61"/>
      <c r="D84" s="61"/>
      <c r="E84" s="61"/>
      <c r="F84" s="61"/>
      <c r="G84" s="61"/>
      <c r="H84" s="61"/>
      <c r="I84" s="61"/>
      <c r="J84" s="61"/>
      <c r="K84" s="61"/>
      <c r="L84" s="61"/>
      <c r="M84" s="61"/>
      <c r="N84" s="61"/>
      <c r="O84" s="72"/>
      <c r="P84" s="73"/>
      <c r="Q84" s="73"/>
      <c r="R84" s="61"/>
      <c r="S84" s="61"/>
      <c r="T84" s="61"/>
      <c r="U84" s="61"/>
      <c r="V84" s="61"/>
      <c r="W84" s="61"/>
      <c r="X84" s="61"/>
      <c r="Y84" s="61"/>
      <c r="Z84" s="48"/>
      <c r="AA84" s="61"/>
      <c r="AB84" s="61"/>
      <c r="AC84" s="61"/>
      <c r="AD84" s="61"/>
      <c r="AE84" s="61"/>
      <c r="AF84" s="61"/>
      <c r="AG84" s="119"/>
      <c r="AH84" s="61"/>
      <c r="AI84" s="61"/>
      <c r="AJ84" s="61"/>
      <c r="AK84" s="61"/>
      <c r="AL84" s="57"/>
      <c r="AM84" s="57"/>
      <c r="AN84" s="57"/>
      <c r="AO84" s="57"/>
      <c r="AP84" s="57"/>
      <c r="AQ84" s="57"/>
      <c r="AR84" s="57"/>
      <c r="AS84" s="57"/>
      <c r="AT84" s="57"/>
      <c r="AU84" s="57"/>
      <c r="AV84" s="57"/>
      <c r="AW84" s="57"/>
      <c r="AX84" s="57"/>
      <c r="AY84" s="57"/>
      <c r="AZ84" s="57"/>
      <c r="BA84" s="57"/>
      <c r="BB84" s="57"/>
      <c r="BC84" s="57"/>
      <c r="BD84" s="57"/>
      <c r="BE84" s="48"/>
      <c r="BF84" s="48"/>
      <c r="BG84" s="48"/>
      <c r="BH84" s="48"/>
      <c r="BI84" s="48"/>
      <c r="BJ84" s="48"/>
      <c r="BK84" s="48"/>
      <c r="BL84" s="48"/>
      <c r="BM84" s="48"/>
      <c r="BN84" s="48"/>
      <c r="BO84" s="48"/>
      <c r="BP84" s="48"/>
      <c r="BQ84" s="48"/>
      <c r="BR84" s="48"/>
      <c r="BS84" s="48"/>
      <c r="BT84" s="48"/>
      <c r="BU84" s="48"/>
      <c r="BV84" s="48"/>
      <c r="BW84" s="48"/>
      <c r="BX84" s="48"/>
      <c r="BY84" s="48"/>
      <c r="BZ84" s="48"/>
    </row>
    <row r="85" spans="1:78" ht="12.75" customHeight="1">
      <c r="A85" s="61"/>
      <c r="B85" s="61"/>
      <c r="C85" s="61"/>
      <c r="D85" s="61"/>
      <c r="E85" s="61"/>
      <c r="F85" s="61"/>
      <c r="G85" s="61"/>
      <c r="H85" s="61"/>
      <c r="I85" s="61"/>
      <c r="J85" s="61"/>
      <c r="K85" s="61"/>
      <c r="L85" s="61"/>
      <c r="M85" s="61"/>
      <c r="N85" s="61"/>
      <c r="O85" s="72"/>
      <c r="P85" s="73"/>
      <c r="Q85" s="73"/>
      <c r="R85" s="61"/>
      <c r="S85" s="61"/>
      <c r="T85" s="61"/>
      <c r="U85" s="61"/>
      <c r="V85" s="61"/>
      <c r="W85" s="61"/>
      <c r="X85" s="61"/>
      <c r="Y85" s="61"/>
      <c r="Z85" s="48"/>
      <c r="AA85" s="61"/>
      <c r="AB85" s="61"/>
      <c r="AC85" s="61"/>
      <c r="AD85" s="61"/>
      <c r="AE85" s="61"/>
      <c r="AF85" s="61"/>
      <c r="AG85" s="119"/>
      <c r="AH85" s="61"/>
      <c r="AI85" s="61"/>
      <c r="AJ85" s="61"/>
      <c r="AK85" s="61"/>
      <c r="AL85" s="57"/>
      <c r="AM85" s="57"/>
      <c r="AN85" s="57"/>
      <c r="AO85" s="57"/>
      <c r="AP85" s="57"/>
      <c r="AQ85" s="57"/>
      <c r="AR85" s="57"/>
      <c r="AS85" s="57"/>
      <c r="AT85" s="57"/>
      <c r="AU85" s="57"/>
      <c r="AV85" s="57"/>
      <c r="AW85" s="57"/>
      <c r="AX85" s="57"/>
      <c r="AY85" s="57"/>
      <c r="AZ85" s="57"/>
      <c r="BA85" s="57"/>
      <c r="BB85" s="57"/>
      <c r="BC85" s="57"/>
      <c r="BD85" s="57"/>
      <c r="BE85" s="48"/>
      <c r="BF85" s="48"/>
      <c r="BG85" s="48"/>
      <c r="BH85" s="48"/>
      <c r="BI85" s="48"/>
      <c r="BJ85" s="48"/>
      <c r="BK85" s="48"/>
      <c r="BL85" s="48"/>
      <c r="BM85" s="48"/>
      <c r="BN85" s="48"/>
      <c r="BO85" s="48"/>
      <c r="BP85" s="48"/>
      <c r="BQ85" s="48"/>
      <c r="BR85" s="48"/>
      <c r="BS85" s="48"/>
      <c r="BT85" s="48"/>
      <c r="BU85" s="48"/>
      <c r="BV85" s="48"/>
      <c r="BW85" s="48"/>
      <c r="BX85" s="48"/>
      <c r="BY85" s="48"/>
      <c r="BZ85" s="48"/>
    </row>
    <row r="86" spans="1:78" ht="12.75" customHeight="1">
      <c r="A86" s="61"/>
      <c r="B86" s="61"/>
      <c r="C86" s="61"/>
      <c r="D86" s="61"/>
      <c r="E86" s="61"/>
      <c r="F86" s="61"/>
      <c r="G86" s="61"/>
      <c r="H86" s="61"/>
      <c r="I86" s="61"/>
      <c r="J86" s="61"/>
      <c r="K86" s="61"/>
      <c r="L86" s="61"/>
      <c r="M86" s="61"/>
      <c r="N86" s="61"/>
      <c r="O86" s="72"/>
      <c r="P86" s="73"/>
      <c r="Q86" s="73"/>
      <c r="R86" s="61"/>
      <c r="S86" s="61"/>
      <c r="T86" s="61"/>
      <c r="U86" s="61"/>
      <c r="V86" s="61"/>
      <c r="W86" s="61"/>
      <c r="X86" s="61"/>
      <c r="Y86" s="61"/>
      <c r="Z86" s="48"/>
      <c r="AA86" s="61"/>
      <c r="AB86" s="61"/>
      <c r="AC86" s="61"/>
      <c r="AD86" s="61"/>
      <c r="AE86" s="61"/>
      <c r="AF86" s="61"/>
      <c r="AG86" s="119"/>
      <c r="AH86" s="61"/>
      <c r="AI86" s="61"/>
      <c r="AJ86" s="61"/>
      <c r="AK86" s="61"/>
      <c r="AL86" s="57"/>
      <c r="AM86" s="57"/>
      <c r="AN86" s="57"/>
      <c r="AO86" s="57"/>
      <c r="AP86" s="57"/>
      <c r="AQ86" s="57"/>
      <c r="AR86" s="57"/>
      <c r="AS86" s="57"/>
      <c r="AT86" s="57"/>
      <c r="AU86" s="57"/>
      <c r="AV86" s="57"/>
      <c r="AW86" s="57"/>
      <c r="AX86" s="57"/>
      <c r="AY86" s="57"/>
      <c r="AZ86" s="57"/>
      <c r="BA86" s="57"/>
      <c r="BB86" s="57"/>
      <c r="BC86" s="57"/>
      <c r="BD86" s="57"/>
      <c r="BE86" s="48"/>
      <c r="BF86" s="48"/>
      <c r="BG86" s="48"/>
      <c r="BH86" s="48"/>
      <c r="BI86" s="48"/>
      <c r="BJ86" s="48"/>
      <c r="BK86" s="48"/>
      <c r="BL86" s="48"/>
      <c r="BM86" s="48"/>
      <c r="BN86" s="48"/>
      <c r="BO86" s="48"/>
      <c r="BP86" s="48"/>
      <c r="BQ86" s="48"/>
      <c r="BR86" s="48"/>
      <c r="BS86" s="48"/>
      <c r="BT86" s="48"/>
      <c r="BU86" s="48"/>
      <c r="BV86" s="48"/>
      <c r="BW86" s="48"/>
      <c r="BX86" s="48"/>
      <c r="BY86" s="48"/>
      <c r="BZ86" s="48"/>
    </row>
    <row r="87" spans="1:78" ht="12.75" customHeight="1">
      <c r="A87" s="61"/>
      <c r="B87" s="61"/>
      <c r="C87" s="61"/>
      <c r="D87" s="61"/>
      <c r="E87" s="61"/>
      <c r="F87" s="61"/>
      <c r="G87" s="61"/>
      <c r="H87" s="61"/>
      <c r="I87" s="61"/>
      <c r="J87" s="61"/>
      <c r="K87" s="61"/>
      <c r="L87" s="61"/>
      <c r="M87" s="61"/>
      <c r="N87" s="61"/>
      <c r="O87" s="72"/>
      <c r="P87" s="73"/>
      <c r="Q87" s="73"/>
      <c r="R87" s="61"/>
      <c r="S87" s="61"/>
      <c r="T87" s="61"/>
      <c r="U87" s="61"/>
      <c r="V87" s="61"/>
      <c r="W87" s="61"/>
      <c r="X87" s="61"/>
      <c r="Y87" s="61"/>
      <c r="Z87" s="48"/>
      <c r="AA87" s="61"/>
      <c r="AB87" s="61"/>
      <c r="AC87" s="61"/>
      <c r="AD87" s="61"/>
      <c r="AE87" s="61"/>
      <c r="AF87" s="61"/>
      <c r="AG87" s="119"/>
      <c r="AH87" s="61"/>
      <c r="AI87" s="61"/>
      <c r="AJ87" s="61"/>
      <c r="AK87" s="61"/>
      <c r="AL87" s="57"/>
      <c r="AM87" s="57"/>
      <c r="AN87" s="57"/>
      <c r="AO87" s="57"/>
      <c r="AP87" s="57"/>
      <c r="AQ87" s="57"/>
      <c r="AR87" s="57"/>
      <c r="AS87" s="57"/>
      <c r="AT87" s="57"/>
      <c r="AU87" s="57"/>
      <c r="AV87" s="57"/>
      <c r="AW87" s="57"/>
      <c r="AX87" s="57"/>
      <c r="AY87" s="57"/>
      <c r="AZ87" s="57"/>
      <c r="BA87" s="57"/>
      <c r="BB87" s="57"/>
      <c r="BC87" s="57"/>
      <c r="BD87" s="57"/>
      <c r="BE87" s="48"/>
      <c r="BF87" s="48"/>
      <c r="BG87" s="48"/>
      <c r="BH87" s="48"/>
      <c r="BI87" s="48"/>
      <c r="BJ87" s="48"/>
      <c r="BK87" s="48"/>
      <c r="BL87" s="48"/>
      <c r="BM87" s="48"/>
      <c r="BN87" s="48"/>
      <c r="BO87" s="48"/>
      <c r="BP87" s="48"/>
      <c r="BQ87" s="48"/>
      <c r="BR87" s="48"/>
      <c r="BS87" s="48"/>
      <c r="BT87" s="48"/>
      <c r="BU87" s="48"/>
      <c r="BV87" s="48"/>
      <c r="BW87" s="48"/>
      <c r="BX87" s="48"/>
      <c r="BY87" s="48"/>
      <c r="BZ87" s="48"/>
    </row>
    <row r="88" spans="1:78" ht="12.75" customHeight="1">
      <c r="A88" s="61"/>
      <c r="B88" s="61"/>
      <c r="C88" s="61"/>
      <c r="D88" s="61"/>
      <c r="E88" s="61"/>
      <c r="F88" s="61"/>
      <c r="G88" s="61"/>
      <c r="H88" s="61"/>
      <c r="I88" s="61"/>
      <c r="J88" s="61"/>
      <c r="K88" s="61"/>
      <c r="L88" s="61"/>
      <c r="M88" s="61"/>
      <c r="N88" s="61"/>
      <c r="O88" s="72"/>
      <c r="P88" s="73"/>
      <c r="Q88" s="73"/>
      <c r="R88" s="61"/>
      <c r="S88" s="61"/>
      <c r="T88" s="61"/>
      <c r="U88" s="61"/>
      <c r="V88" s="61"/>
      <c r="W88" s="61"/>
      <c r="X88" s="61"/>
      <c r="Y88" s="61"/>
      <c r="Z88" s="48"/>
      <c r="AA88" s="61"/>
      <c r="AB88" s="61"/>
      <c r="AC88" s="61"/>
      <c r="AD88" s="61"/>
      <c r="AE88" s="61"/>
      <c r="AF88" s="61"/>
      <c r="AG88" s="119"/>
      <c r="AH88" s="61"/>
      <c r="AI88" s="61"/>
      <c r="AJ88" s="61"/>
      <c r="AK88" s="61"/>
      <c r="AL88" s="57"/>
      <c r="AM88" s="57"/>
      <c r="AN88" s="57"/>
      <c r="AO88" s="57"/>
      <c r="AP88" s="57"/>
      <c r="AQ88" s="57"/>
      <c r="AR88" s="57"/>
      <c r="AS88" s="57"/>
      <c r="AT88" s="57"/>
      <c r="AU88" s="57"/>
      <c r="AV88" s="57"/>
      <c r="AW88" s="57"/>
      <c r="AX88" s="57"/>
      <c r="AY88" s="57"/>
      <c r="AZ88" s="57"/>
      <c r="BA88" s="57"/>
      <c r="BB88" s="57"/>
      <c r="BC88" s="57"/>
      <c r="BD88" s="57"/>
      <c r="BE88" s="48"/>
      <c r="BF88" s="48"/>
      <c r="BG88" s="48"/>
      <c r="BH88" s="48"/>
      <c r="BI88" s="48"/>
      <c r="BJ88" s="48"/>
      <c r="BK88" s="48"/>
      <c r="BL88" s="48"/>
      <c r="BM88" s="48"/>
      <c r="BN88" s="48"/>
      <c r="BO88" s="48"/>
      <c r="BP88" s="48"/>
      <c r="BQ88" s="48"/>
      <c r="BR88" s="48"/>
      <c r="BS88" s="48"/>
      <c r="BT88" s="48"/>
      <c r="BU88" s="48"/>
      <c r="BV88" s="48"/>
      <c r="BW88" s="48"/>
      <c r="BX88" s="48"/>
      <c r="BY88" s="48"/>
      <c r="BZ88" s="48"/>
    </row>
    <row r="89" spans="1:78" ht="12.75" customHeight="1">
      <c r="A89" s="61"/>
      <c r="B89" s="61"/>
      <c r="C89" s="61"/>
      <c r="D89" s="61"/>
      <c r="E89" s="61"/>
      <c r="F89" s="61"/>
      <c r="G89" s="61"/>
      <c r="H89" s="61"/>
      <c r="I89" s="61"/>
      <c r="J89" s="61"/>
      <c r="K89" s="61"/>
      <c r="L89" s="61"/>
      <c r="M89" s="61"/>
      <c r="N89" s="61"/>
      <c r="O89" s="72"/>
      <c r="P89" s="73"/>
      <c r="Q89" s="73"/>
      <c r="R89" s="61"/>
      <c r="S89" s="61"/>
      <c r="T89" s="61"/>
      <c r="U89" s="61"/>
      <c r="V89" s="61"/>
      <c r="W89" s="61"/>
      <c r="X89" s="61"/>
      <c r="Y89" s="61"/>
      <c r="Z89" s="48"/>
      <c r="AA89" s="61"/>
      <c r="AB89" s="61"/>
      <c r="AC89" s="61"/>
      <c r="AD89" s="61"/>
      <c r="AE89" s="61"/>
      <c r="AF89" s="61"/>
      <c r="AG89" s="119"/>
      <c r="AH89" s="61"/>
      <c r="AI89" s="61"/>
      <c r="AJ89" s="61"/>
      <c r="AK89" s="61"/>
      <c r="AL89" s="57"/>
      <c r="AM89" s="57"/>
      <c r="AN89" s="57"/>
      <c r="AO89" s="57"/>
      <c r="AP89" s="57"/>
      <c r="AQ89" s="57"/>
      <c r="AR89" s="57"/>
      <c r="AS89" s="57"/>
      <c r="AT89" s="57"/>
      <c r="AU89" s="57"/>
      <c r="AV89" s="57"/>
      <c r="AW89" s="57"/>
      <c r="AX89" s="57"/>
      <c r="AY89" s="57"/>
      <c r="AZ89" s="57"/>
      <c r="BA89" s="57"/>
      <c r="BB89" s="57"/>
      <c r="BC89" s="57"/>
      <c r="BD89" s="57"/>
      <c r="BE89" s="48"/>
      <c r="BF89" s="48"/>
      <c r="BG89" s="48"/>
      <c r="BH89" s="48"/>
      <c r="BI89" s="48"/>
      <c r="BJ89" s="48"/>
      <c r="BK89" s="48"/>
      <c r="BL89" s="48"/>
      <c r="BM89" s="48"/>
      <c r="BN89" s="48"/>
      <c r="BO89" s="48"/>
      <c r="BP89" s="48"/>
      <c r="BQ89" s="48"/>
      <c r="BR89" s="48"/>
      <c r="BS89" s="48"/>
      <c r="BT89" s="48"/>
      <c r="BU89" s="48"/>
      <c r="BV89" s="48"/>
      <c r="BW89" s="48"/>
      <c r="BX89" s="48"/>
      <c r="BY89" s="48"/>
      <c r="BZ89" s="48"/>
    </row>
    <row r="90" spans="1:78" ht="12.75" customHeight="1">
      <c r="A90" s="61"/>
      <c r="B90" s="61"/>
      <c r="C90" s="61"/>
      <c r="D90" s="61"/>
      <c r="E90" s="61"/>
      <c r="F90" s="61"/>
      <c r="G90" s="61"/>
      <c r="H90" s="61"/>
      <c r="I90" s="61"/>
      <c r="J90" s="61"/>
      <c r="K90" s="61"/>
      <c r="L90" s="61"/>
      <c r="M90" s="61"/>
      <c r="N90" s="61"/>
      <c r="O90" s="72"/>
      <c r="P90" s="73"/>
      <c r="Q90" s="73"/>
      <c r="R90" s="61"/>
      <c r="S90" s="61"/>
      <c r="T90" s="61"/>
      <c r="U90" s="61"/>
      <c r="V90" s="61"/>
      <c r="W90" s="61"/>
      <c r="X90" s="61"/>
      <c r="Y90" s="61"/>
      <c r="Z90" s="48"/>
      <c r="AA90" s="61"/>
      <c r="AB90" s="61"/>
      <c r="AC90" s="61"/>
      <c r="AD90" s="61"/>
      <c r="AE90" s="61"/>
      <c r="AF90" s="61"/>
      <c r="AG90" s="119"/>
      <c r="AH90" s="61"/>
      <c r="AI90" s="61"/>
      <c r="AJ90" s="61"/>
      <c r="AK90" s="61"/>
      <c r="AL90" s="57"/>
      <c r="AM90" s="57"/>
      <c r="AN90" s="57"/>
      <c r="AO90" s="57"/>
      <c r="AP90" s="57"/>
      <c r="AQ90" s="57"/>
      <c r="AR90" s="57"/>
      <c r="AS90" s="57"/>
      <c r="AT90" s="57"/>
      <c r="AU90" s="57"/>
      <c r="AV90" s="57"/>
      <c r="AW90" s="57"/>
      <c r="AX90" s="57"/>
      <c r="AY90" s="57"/>
      <c r="AZ90" s="57"/>
      <c r="BA90" s="57"/>
      <c r="BB90" s="57"/>
      <c r="BC90" s="57"/>
      <c r="BD90" s="57"/>
      <c r="BE90" s="48"/>
      <c r="BF90" s="48"/>
      <c r="BG90" s="48"/>
      <c r="BH90" s="48"/>
      <c r="BI90" s="48"/>
      <c r="BJ90" s="48"/>
      <c r="BK90" s="48"/>
      <c r="BL90" s="48"/>
      <c r="BM90" s="48"/>
      <c r="BN90" s="48"/>
      <c r="BO90" s="48"/>
      <c r="BP90" s="48"/>
      <c r="BQ90" s="48"/>
      <c r="BR90" s="48"/>
      <c r="BS90" s="48"/>
      <c r="BT90" s="48"/>
      <c r="BU90" s="48"/>
      <c r="BV90" s="48"/>
      <c r="BW90" s="48"/>
      <c r="BX90" s="48"/>
      <c r="BY90" s="48"/>
      <c r="BZ90" s="48"/>
    </row>
    <row r="91" spans="1:78" ht="12.75" customHeight="1">
      <c r="A91" s="61"/>
      <c r="B91" s="61"/>
      <c r="C91" s="61"/>
      <c r="D91" s="61"/>
      <c r="E91" s="61"/>
      <c r="F91" s="61"/>
      <c r="G91" s="61"/>
      <c r="H91" s="61"/>
      <c r="I91" s="61"/>
      <c r="J91" s="61"/>
      <c r="K91" s="61"/>
      <c r="L91" s="61"/>
      <c r="M91" s="61"/>
      <c r="N91" s="61"/>
      <c r="O91" s="72"/>
      <c r="P91" s="73"/>
      <c r="Q91" s="73"/>
      <c r="R91" s="61"/>
      <c r="S91" s="61"/>
      <c r="T91" s="61"/>
      <c r="U91" s="61"/>
      <c r="V91" s="61"/>
      <c r="W91" s="61"/>
      <c r="X91" s="61"/>
      <c r="Y91" s="61"/>
      <c r="Z91" s="48"/>
      <c r="AA91" s="61"/>
      <c r="AB91" s="61"/>
      <c r="AC91" s="61"/>
      <c r="AD91" s="61"/>
      <c r="AE91" s="61"/>
      <c r="AF91" s="61"/>
      <c r="AG91" s="119"/>
      <c r="AH91" s="61"/>
      <c r="AI91" s="61"/>
      <c r="AJ91" s="61"/>
      <c r="AK91" s="61"/>
      <c r="AL91" s="57"/>
      <c r="AM91" s="57"/>
      <c r="AN91" s="57"/>
      <c r="AO91" s="57"/>
      <c r="AP91" s="57"/>
      <c r="AQ91" s="57"/>
      <c r="AR91" s="57"/>
      <c r="AS91" s="57"/>
      <c r="AT91" s="57"/>
      <c r="AU91" s="57"/>
      <c r="AV91" s="57"/>
      <c r="AW91" s="57"/>
      <c r="AX91" s="57"/>
      <c r="AY91" s="57"/>
      <c r="AZ91" s="57"/>
      <c r="BA91" s="57"/>
      <c r="BB91" s="57"/>
      <c r="BC91" s="57"/>
      <c r="BD91" s="57"/>
      <c r="BE91" s="48"/>
      <c r="BF91" s="48"/>
      <c r="BG91" s="48"/>
      <c r="BH91" s="48"/>
      <c r="BI91" s="48"/>
      <c r="BJ91" s="48"/>
      <c r="BK91" s="48"/>
      <c r="BL91" s="48"/>
      <c r="BM91" s="48"/>
      <c r="BN91" s="48"/>
      <c r="BO91" s="48"/>
      <c r="BP91" s="48"/>
      <c r="BQ91" s="48"/>
      <c r="BR91" s="48"/>
      <c r="BS91" s="48"/>
      <c r="BT91" s="48"/>
      <c r="BU91" s="48"/>
      <c r="BV91" s="48"/>
      <c r="BW91" s="48"/>
      <c r="BX91" s="48"/>
      <c r="BY91" s="48"/>
      <c r="BZ91" s="48"/>
    </row>
    <row r="92" spans="1:78" ht="12.75" customHeight="1">
      <c r="A92" s="61"/>
      <c r="B92" s="61"/>
      <c r="C92" s="61"/>
      <c r="D92" s="61"/>
      <c r="E92" s="61"/>
      <c r="F92" s="61"/>
      <c r="G92" s="61"/>
      <c r="H92" s="61"/>
      <c r="I92" s="61"/>
      <c r="J92" s="61"/>
      <c r="K92" s="61"/>
      <c r="L92" s="61"/>
      <c r="M92" s="61"/>
      <c r="N92" s="61"/>
      <c r="O92" s="72"/>
      <c r="P92" s="73"/>
      <c r="Q92" s="73"/>
      <c r="R92" s="61"/>
      <c r="S92" s="61"/>
      <c r="T92" s="61"/>
      <c r="U92" s="61"/>
      <c r="V92" s="61"/>
      <c r="W92" s="61"/>
      <c r="X92" s="61"/>
      <c r="Y92" s="61"/>
      <c r="Z92" s="48"/>
      <c r="AA92" s="61"/>
      <c r="AB92" s="61"/>
      <c r="AC92" s="61"/>
      <c r="AD92" s="61"/>
      <c r="AE92" s="61"/>
      <c r="AF92" s="61"/>
      <c r="AG92" s="119"/>
      <c r="AH92" s="61"/>
      <c r="AI92" s="61"/>
      <c r="AJ92" s="61"/>
      <c r="AK92" s="61"/>
      <c r="AL92" s="57"/>
      <c r="AM92" s="57"/>
      <c r="AN92" s="57"/>
      <c r="AO92" s="57"/>
      <c r="AP92" s="57"/>
      <c r="AQ92" s="57"/>
      <c r="AR92" s="57"/>
      <c r="AS92" s="57"/>
      <c r="AT92" s="57"/>
      <c r="AU92" s="57"/>
      <c r="AV92" s="57"/>
      <c r="AW92" s="57"/>
      <c r="AX92" s="57"/>
      <c r="AY92" s="57"/>
      <c r="AZ92" s="57"/>
      <c r="BA92" s="57"/>
      <c r="BB92" s="57"/>
      <c r="BC92" s="57"/>
      <c r="BD92" s="57"/>
      <c r="BE92" s="48"/>
      <c r="BF92" s="48"/>
      <c r="BG92" s="48"/>
      <c r="BH92" s="48"/>
      <c r="BI92" s="48"/>
      <c r="BJ92" s="48"/>
      <c r="BK92" s="48"/>
      <c r="BL92" s="48"/>
      <c r="BM92" s="48"/>
      <c r="BN92" s="48"/>
      <c r="BO92" s="48"/>
      <c r="BP92" s="48"/>
      <c r="BQ92" s="48"/>
      <c r="BR92" s="48"/>
      <c r="BS92" s="48"/>
      <c r="BT92" s="48"/>
      <c r="BU92" s="48"/>
      <c r="BV92" s="48"/>
      <c r="BW92" s="48"/>
      <c r="BX92" s="48"/>
      <c r="BY92" s="48"/>
      <c r="BZ92" s="48"/>
    </row>
    <row r="93" spans="1:78" ht="12.75" customHeight="1">
      <c r="A93" s="61"/>
      <c r="B93" s="61"/>
      <c r="C93" s="61"/>
      <c r="D93" s="61"/>
      <c r="E93" s="61"/>
      <c r="F93" s="61"/>
      <c r="G93" s="61"/>
      <c r="H93" s="61"/>
      <c r="I93" s="61"/>
      <c r="J93" s="61"/>
      <c r="K93" s="61"/>
      <c r="L93" s="61"/>
      <c r="M93" s="61"/>
      <c r="N93" s="61"/>
      <c r="O93" s="72"/>
      <c r="P93" s="73"/>
      <c r="Q93" s="73"/>
      <c r="R93" s="61"/>
      <c r="S93" s="61"/>
      <c r="T93" s="61"/>
      <c r="U93" s="61"/>
      <c r="V93" s="61"/>
      <c r="W93" s="61"/>
      <c r="X93" s="61"/>
      <c r="Y93" s="61"/>
      <c r="Z93" s="48"/>
      <c r="AA93" s="61"/>
      <c r="AB93" s="61"/>
      <c r="AC93" s="61"/>
      <c r="AD93" s="61"/>
      <c r="AE93" s="61"/>
      <c r="AF93" s="61"/>
      <c r="AG93" s="119"/>
      <c r="AH93" s="61"/>
      <c r="AI93" s="61"/>
      <c r="AJ93" s="61"/>
      <c r="AK93" s="61"/>
      <c r="AL93" s="57"/>
      <c r="AM93" s="57"/>
      <c r="AN93" s="57"/>
      <c r="AO93" s="57"/>
      <c r="AP93" s="57"/>
      <c r="AQ93" s="57"/>
      <c r="AR93" s="57"/>
      <c r="AS93" s="57"/>
      <c r="AT93" s="57"/>
      <c r="AU93" s="57"/>
      <c r="AV93" s="57"/>
      <c r="AW93" s="57"/>
      <c r="AX93" s="57"/>
      <c r="AY93" s="57"/>
      <c r="AZ93" s="57"/>
      <c r="BA93" s="57"/>
      <c r="BB93" s="57"/>
      <c r="BC93" s="57"/>
      <c r="BD93" s="57"/>
      <c r="BE93" s="48"/>
      <c r="BF93" s="48"/>
      <c r="BG93" s="48"/>
      <c r="BH93" s="48"/>
      <c r="BI93" s="48"/>
      <c r="BJ93" s="48"/>
      <c r="BK93" s="48"/>
      <c r="BL93" s="48"/>
      <c r="BM93" s="48"/>
      <c r="BN93" s="48"/>
      <c r="BO93" s="48"/>
      <c r="BP93" s="48"/>
      <c r="BQ93" s="48"/>
      <c r="BR93" s="48"/>
      <c r="BS93" s="48"/>
      <c r="BT93" s="48"/>
      <c r="BU93" s="48"/>
      <c r="BV93" s="48"/>
      <c r="BW93" s="48"/>
      <c r="BX93" s="48"/>
      <c r="BY93" s="48"/>
      <c r="BZ93" s="48"/>
    </row>
    <row r="94" spans="1:78" ht="12.75" customHeight="1">
      <c r="A94" s="61"/>
      <c r="B94" s="61"/>
      <c r="C94" s="61"/>
      <c r="D94" s="61"/>
      <c r="E94" s="61"/>
      <c r="F94" s="61"/>
      <c r="G94" s="61"/>
      <c r="H94" s="61"/>
      <c r="I94" s="61"/>
      <c r="J94" s="61"/>
      <c r="K94" s="61"/>
      <c r="L94" s="61"/>
      <c r="M94" s="61"/>
      <c r="N94" s="61"/>
      <c r="O94" s="72"/>
      <c r="P94" s="73"/>
      <c r="Q94" s="73"/>
      <c r="R94" s="61"/>
      <c r="S94" s="61"/>
      <c r="T94" s="61"/>
      <c r="U94" s="61"/>
      <c r="V94" s="61"/>
      <c r="W94" s="61"/>
      <c r="X94" s="61"/>
      <c r="Y94" s="61"/>
      <c r="Z94" s="48"/>
      <c r="AA94" s="61"/>
      <c r="AB94" s="61"/>
      <c r="AC94" s="61"/>
      <c r="AD94" s="61"/>
      <c r="AE94" s="61"/>
      <c r="AF94" s="61"/>
      <c r="AG94" s="119"/>
      <c r="AH94" s="61"/>
      <c r="AI94" s="61"/>
      <c r="AJ94" s="61"/>
      <c r="AK94" s="61"/>
      <c r="AL94" s="57"/>
      <c r="AM94" s="57"/>
      <c r="AN94" s="57"/>
      <c r="AO94" s="57"/>
      <c r="AP94" s="57"/>
      <c r="AQ94" s="57"/>
      <c r="AR94" s="57"/>
      <c r="AS94" s="57"/>
      <c r="AT94" s="57"/>
      <c r="AU94" s="57"/>
      <c r="AV94" s="57"/>
      <c r="AW94" s="57"/>
      <c r="AX94" s="57"/>
      <c r="AY94" s="57"/>
      <c r="AZ94" s="57"/>
      <c r="BA94" s="57"/>
      <c r="BB94" s="57"/>
      <c r="BC94" s="57"/>
      <c r="BD94" s="57"/>
      <c r="BE94" s="48"/>
      <c r="BF94" s="48"/>
      <c r="BG94" s="48"/>
      <c r="BH94" s="48"/>
      <c r="BI94" s="48"/>
      <c r="BJ94" s="48"/>
      <c r="BK94" s="48"/>
      <c r="BL94" s="48"/>
      <c r="BM94" s="48"/>
      <c r="BN94" s="48"/>
      <c r="BO94" s="48"/>
      <c r="BP94" s="48"/>
      <c r="BQ94" s="48"/>
      <c r="BR94" s="48"/>
      <c r="BS94" s="48"/>
      <c r="BT94" s="48"/>
      <c r="BU94" s="48"/>
      <c r="BV94" s="48"/>
      <c r="BW94" s="48"/>
      <c r="BX94" s="48"/>
      <c r="BY94" s="48"/>
      <c r="BZ94" s="48"/>
    </row>
    <row r="95" spans="1:78" ht="12.75" customHeight="1">
      <c r="A95" s="61"/>
      <c r="B95" s="61"/>
      <c r="C95" s="61"/>
      <c r="D95" s="61"/>
      <c r="E95" s="61"/>
      <c r="F95" s="61"/>
      <c r="G95" s="61"/>
      <c r="H95" s="61"/>
      <c r="I95" s="61"/>
      <c r="J95" s="61"/>
      <c r="K95" s="61"/>
      <c r="L95" s="61"/>
      <c r="M95" s="61"/>
      <c r="N95" s="61"/>
      <c r="O95" s="72"/>
      <c r="P95" s="73"/>
      <c r="Q95" s="73"/>
      <c r="R95" s="61"/>
      <c r="S95" s="61"/>
      <c r="T95" s="61"/>
      <c r="U95" s="61"/>
      <c r="V95" s="61"/>
      <c r="W95" s="61"/>
      <c r="X95" s="61"/>
      <c r="Y95" s="61"/>
      <c r="Z95" s="48"/>
      <c r="AA95" s="61"/>
      <c r="AB95" s="61"/>
      <c r="AC95" s="61"/>
      <c r="AD95" s="61"/>
      <c r="AE95" s="61"/>
      <c r="AF95" s="61"/>
      <c r="AG95" s="119"/>
      <c r="AH95" s="61"/>
      <c r="AI95" s="61"/>
      <c r="AJ95" s="61"/>
      <c r="AK95" s="61"/>
      <c r="AL95" s="57"/>
      <c r="AM95" s="57"/>
      <c r="AN95" s="57"/>
      <c r="AO95" s="57"/>
      <c r="AP95" s="57"/>
      <c r="AQ95" s="57"/>
      <c r="AR95" s="57"/>
      <c r="AS95" s="57"/>
      <c r="AT95" s="57"/>
      <c r="AU95" s="57"/>
      <c r="AV95" s="57"/>
      <c r="AW95" s="57"/>
      <c r="AX95" s="57"/>
      <c r="AY95" s="57"/>
      <c r="AZ95" s="57"/>
      <c r="BA95" s="57"/>
      <c r="BB95" s="57"/>
      <c r="BC95" s="57"/>
      <c r="BD95" s="57"/>
      <c r="BE95" s="48"/>
      <c r="BF95" s="48"/>
      <c r="BG95" s="48"/>
      <c r="BH95" s="48"/>
      <c r="BI95" s="48"/>
      <c r="BJ95" s="48"/>
      <c r="BK95" s="48"/>
      <c r="BL95" s="48"/>
      <c r="BM95" s="48"/>
      <c r="BN95" s="48"/>
      <c r="BO95" s="48"/>
      <c r="BP95" s="48"/>
      <c r="BQ95" s="48"/>
      <c r="BR95" s="48"/>
      <c r="BS95" s="48"/>
      <c r="BT95" s="48"/>
      <c r="BU95" s="48"/>
      <c r="BV95" s="48"/>
      <c r="BW95" s="48"/>
      <c r="BX95" s="48"/>
      <c r="BY95" s="48"/>
      <c r="BZ95" s="48"/>
    </row>
    <row r="96" spans="1:78" ht="12.75" customHeight="1">
      <c r="A96" s="61"/>
      <c r="B96" s="61"/>
      <c r="C96" s="61"/>
      <c r="D96" s="61"/>
      <c r="E96" s="61"/>
      <c r="F96" s="61"/>
      <c r="G96" s="61"/>
      <c r="H96" s="61"/>
      <c r="I96" s="61"/>
      <c r="J96" s="61"/>
      <c r="K96" s="61"/>
      <c r="L96" s="61"/>
      <c r="M96" s="61"/>
      <c r="N96" s="61"/>
      <c r="O96" s="72"/>
      <c r="P96" s="73"/>
      <c r="Q96" s="73"/>
      <c r="R96" s="61"/>
      <c r="S96" s="61"/>
      <c r="T96" s="61"/>
      <c r="U96" s="61"/>
      <c r="V96" s="61"/>
      <c r="W96" s="61"/>
      <c r="X96" s="61"/>
      <c r="Y96" s="61"/>
      <c r="Z96" s="48"/>
      <c r="AA96" s="61"/>
      <c r="AB96" s="61"/>
      <c r="AC96" s="61"/>
      <c r="AD96" s="61"/>
      <c r="AE96" s="61"/>
      <c r="AF96" s="61"/>
      <c r="AG96" s="119"/>
      <c r="AH96" s="61"/>
      <c r="AI96" s="61"/>
      <c r="AJ96" s="61"/>
      <c r="AK96" s="61"/>
      <c r="AL96" s="57"/>
      <c r="AM96" s="57"/>
      <c r="AN96" s="57"/>
      <c r="AO96" s="57"/>
      <c r="AP96" s="57"/>
      <c r="AQ96" s="57"/>
      <c r="AR96" s="57"/>
      <c r="AS96" s="57"/>
      <c r="AT96" s="57"/>
      <c r="AU96" s="57"/>
      <c r="AV96" s="57"/>
      <c r="AW96" s="57"/>
      <c r="AX96" s="57"/>
      <c r="AY96" s="57"/>
      <c r="AZ96" s="57"/>
      <c r="BA96" s="57"/>
      <c r="BB96" s="57"/>
      <c r="BC96" s="57"/>
      <c r="BD96" s="57"/>
      <c r="BE96" s="48"/>
      <c r="BF96" s="48"/>
      <c r="BG96" s="48"/>
      <c r="BH96" s="48"/>
      <c r="BI96" s="48"/>
      <c r="BJ96" s="48"/>
      <c r="BK96" s="48"/>
      <c r="BL96" s="48"/>
      <c r="BM96" s="48"/>
      <c r="BN96" s="48"/>
      <c r="BO96" s="48"/>
      <c r="BP96" s="48"/>
      <c r="BQ96" s="48"/>
      <c r="BR96" s="48"/>
      <c r="BS96" s="48"/>
      <c r="BT96" s="48"/>
      <c r="BU96" s="48"/>
      <c r="BV96" s="48"/>
      <c r="BW96" s="48"/>
      <c r="BX96" s="48"/>
      <c r="BY96" s="48"/>
      <c r="BZ96" s="48"/>
    </row>
    <row r="97" spans="1:78" ht="12.75" customHeight="1">
      <c r="A97" s="61"/>
      <c r="B97" s="61"/>
      <c r="C97" s="61"/>
      <c r="D97" s="61"/>
      <c r="E97" s="61"/>
      <c r="F97" s="61"/>
      <c r="G97" s="61"/>
      <c r="H97" s="61"/>
      <c r="I97" s="61"/>
      <c r="J97" s="61"/>
      <c r="K97" s="61"/>
      <c r="L97" s="61"/>
      <c r="M97" s="61"/>
      <c r="N97" s="61"/>
      <c r="O97" s="72"/>
      <c r="P97" s="73"/>
      <c r="Q97" s="73"/>
      <c r="R97" s="61"/>
      <c r="S97" s="61"/>
      <c r="T97" s="61"/>
      <c r="U97" s="61"/>
      <c r="V97" s="61"/>
      <c r="W97" s="61"/>
      <c r="X97" s="61"/>
      <c r="Y97" s="61"/>
      <c r="Z97" s="48"/>
      <c r="AA97" s="61"/>
      <c r="AB97" s="61"/>
      <c r="AC97" s="61"/>
      <c r="AD97" s="61"/>
      <c r="AE97" s="61"/>
      <c r="AF97" s="61"/>
      <c r="AG97" s="119"/>
      <c r="AH97" s="61"/>
      <c r="AI97" s="61"/>
      <c r="AJ97" s="61"/>
      <c r="AK97" s="61"/>
      <c r="AL97" s="57"/>
      <c r="AM97" s="57"/>
      <c r="AN97" s="57"/>
      <c r="AO97" s="57"/>
      <c r="AP97" s="57"/>
      <c r="AQ97" s="57"/>
      <c r="AR97" s="57"/>
      <c r="AS97" s="57"/>
      <c r="AT97" s="57"/>
      <c r="AU97" s="57"/>
      <c r="AV97" s="57"/>
      <c r="AW97" s="57"/>
      <c r="AX97" s="57"/>
      <c r="AY97" s="57"/>
      <c r="AZ97" s="57"/>
      <c r="BA97" s="57"/>
      <c r="BB97" s="57"/>
      <c r="BC97" s="57"/>
      <c r="BD97" s="57"/>
      <c r="BE97" s="48"/>
      <c r="BF97" s="48"/>
      <c r="BG97" s="48"/>
      <c r="BH97" s="48"/>
      <c r="BI97" s="48"/>
      <c r="BJ97" s="48"/>
      <c r="BK97" s="48"/>
      <c r="BL97" s="48"/>
      <c r="BM97" s="48"/>
      <c r="BN97" s="48"/>
      <c r="BO97" s="48"/>
      <c r="BP97" s="48"/>
      <c r="BQ97" s="48"/>
      <c r="BR97" s="48"/>
      <c r="BS97" s="48"/>
      <c r="BT97" s="48"/>
      <c r="BU97" s="48"/>
      <c r="BV97" s="48"/>
      <c r="BW97" s="48"/>
      <c r="BX97" s="48"/>
      <c r="BY97" s="48"/>
      <c r="BZ97" s="48"/>
    </row>
    <row r="98" spans="1:78" ht="12.75" customHeight="1">
      <c r="A98" s="61"/>
      <c r="B98" s="61"/>
      <c r="C98" s="61"/>
      <c r="D98" s="61"/>
      <c r="E98" s="61"/>
      <c r="F98" s="61"/>
      <c r="G98" s="61"/>
      <c r="H98" s="61"/>
      <c r="I98" s="61"/>
      <c r="J98" s="61"/>
      <c r="K98" s="61"/>
      <c r="L98" s="61"/>
      <c r="M98" s="61"/>
      <c r="N98" s="61"/>
      <c r="O98" s="72"/>
      <c r="P98" s="73"/>
      <c r="Q98" s="73"/>
      <c r="R98" s="61"/>
      <c r="S98" s="61"/>
      <c r="T98" s="61"/>
      <c r="U98" s="61"/>
      <c r="V98" s="61"/>
      <c r="W98" s="61"/>
      <c r="X98" s="61"/>
      <c r="Y98" s="61"/>
      <c r="Z98" s="48"/>
      <c r="AA98" s="61"/>
      <c r="AB98" s="61"/>
      <c r="AC98" s="61"/>
      <c r="AD98" s="61"/>
      <c r="AE98" s="61"/>
      <c r="AF98" s="61"/>
      <c r="AG98" s="119"/>
      <c r="AH98" s="61"/>
      <c r="AI98" s="61"/>
      <c r="AJ98" s="61"/>
      <c r="AK98" s="61"/>
      <c r="AL98" s="57"/>
      <c r="AM98" s="57"/>
      <c r="AN98" s="57"/>
      <c r="AO98" s="57"/>
      <c r="AP98" s="57"/>
      <c r="AQ98" s="57"/>
      <c r="AR98" s="57"/>
      <c r="AS98" s="57"/>
      <c r="AT98" s="57"/>
      <c r="AU98" s="57"/>
      <c r="AV98" s="57"/>
      <c r="AW98" s="57"/>
      <c r="AX98" s="57"/>
      <c r="AY98" s="57"/>
      <c r="AZ98" s="57"/>
      <c r="BA98" s="57"/>
      <c r="BB98" s="57"/>
      <c r="BC98" s="57"/>
      <c r="BD98" s="57"/>
      <c r="BE98" s="48"/>
      <c r="BF98" s="48"/>
      <c r="BG98" s="48"/>
      <c r="BH98" s="48"/>
      <c r="BI98" s="48"/>
      <c r="BJ98" s="48"/>
      <c r="BK98" s="48"/>
      <c r="BL98" s="48"/>
      <c r="BM98" s="48"/>
      <c r="BN98" s="48"/>
      <c r="BO98" s="48"/>
      <c r="BP98" s="48"/>
      <c r="BQ98" s="48"/>
      <c r="BR98" s="48"/>
      <c r="BS98" s="48"/>
      <c r="BT98" s="48"/>
      <c r="BU98" s="48"/>
      <c r="BV98" s="48"/>
      <c r="BW98" s="48"/>
      <c r="BX98" s="48"/>
      <c r="BY98" s="48"/>
      <c r="BZ98" s="48"/>
    </row>
    <row r="99" spans="1:78" ht="12.75" customHeight="1">
      <c r="A99" s="61"/>
      <c r="B99" s="61"/>
      <c r="C99" s="61"/>
      <c r="D99" s="61"/>
      <c r="E99" s="61"/>
      <c r="F99" s="61"/>
      <c r="G99" s="61"/>
      <c r="H99" s="61"/>
      <c r="I99" s="61"/>
      <c r="J99" s="61"/>
      <c r="K99" s="61"/>
      <c r="L99" s="61"/>
      <c r="M99" s="61"/>
      <c r="N99" s="61"/>
      <c r="O99" s="72"/>
      <c r="P99" s="73"/>
      <c r="Q99" s="73"/>
      <c r="R99" s="61"/>
      <c r="S99" s="61"/>
      <c r="T99" s="61"/>
      <c r="U99" s="61"/>
      <c r="V99" s="61"/>
      <c r="W99" s="61"/>
      <c r="X99" s="61"/>
      <c r="Y99" s="61"/>
      <c r="Z99" s="48"/>
      <c r="AA99" s="61"/>
      <c r="AB99" s="61"/>
      <c r="AC99" s="61"/>
      <c r="AD99" s="61"/>
      <c r="AE99" s="61"/>
      <c r="AF99" s="61"/>
      <c r="AG99" s="119"/>
      <c r="AH99" s="61"/>
      <c r="AI99" s="61"/>
      <c r="AJ99" s="61"/>
      <c r="AK99" s="61"/>
      <c r="AL99" s="57"/>
      <c r="AM99" s="57"/>
      <c r="AN99" s="57"/>
      <c r="AO99" s="57"/>
      <c r="AP99" s="57"/>
      <c r="AQ99" s="57"/>
      <c r="AR99" s="57"/>
      <c r="AS99" s="57"/>
      <c r="AT99" s="57"/>
      <c r="AU99" s="57"/>
      <c r="AV99" s="57"/>
      <c r="AW99" s="57"/>
      <c r="AX99" s="57"/>
      <c r="AY99" s="57"/>
      <c r="AZ99" s="57"/>
      <c r="BA99" s="57"/>
      <c r="BB99" s="57"/>
      <c r="BC99" s="57"/>
      <c r="BD99" s="57"/>
      <c r="BE99" s="48"/>
      <c r="BF99" s="48"/>
      <c r="BG99" s="48"/>
      <c r="BH99" s="48"/>
      <c r="BI99" s="48"/>
      <c r="BJ99" s="48"/>
      <c r="BK99" s="48"/>
      <c r="BL99" s="48"/>
      <c r="BM99" s="48"/>
      <c r="BN99" s="48"/>
      <c r="BO99" s="48"/>
      <c r="BP99" s="48"/>
      <c r="BQ99" s="48"/>
      <c r="BR99" s="48"/>
      <c r="BS99" s="48"/>
      <c r="BT99" s="48"/>
      <c r="BU99" s="48"/>
      <c r="BV99" s="48"/>
      <c r="BW99" s="48"/>
      <c r="BX99" s="48"/>
      <c r="BY99" s="48"/>
      <c r="BZ99" s="48"/>
    </row>
    <row r="100" spans="1:78" ht="12.75" customHeight="1">
      <c r="A100" s="61"/>
      <c r="B100" s="61"/>
      <c r="C100" s="61"/>
      <c r="D100" s="61"/>
      <c r="E100" s="61"/>
      <c r="F100" s="61"/>
      <c r="G100" s="61"/>
      <c r="H100" s="61"/>
      <c r="I100" s="61"/>
      <c r="J100" s="61"/>
      <c r="K100" s="61"/>
      <c r="L100" s="61"/>
      <c r="M100" s="61"/>
      <c r="N100" s="61"/>
      <c r="O100" s="72"/>
      <c r="P100" s="73"/>
      <c r="Q100" s="73"/>
      <c r="R100" s="61"/>
      <c r="S100" s="61"/>
      <c r="T100" s="61"/>
      <c r="U100" s="61"/>
      <c r="V100" s="61"/>
      <c r="W100" s="61"/>
      <c r="X100" s="61"/>
      <c r="Y100" s="61"/>
      <c r="Z100" s="48"/>
      <c r="AA100" s="61"/>
      <c r="AB100" s="61"/>
      <c r="AC100" s="61"/>
      <c r="AD100" s="61"/>
      <c r="AE100" s="61"/>
      <c r="AF100" s="61"/>
      <c r="AG100" s="119"/>
      <c r="AH100" s="61"/>
      <c r="AI100" s="61"/>
      <c r="AJ100" s="61"/>
      <c r="AK100" s="61"/>
      <c r="AL100" s="57"/>
      <c r="AM100" s="57"/>
      <c r="AN100" s="57"/>
      <c r="AO100" s="57"/>
      <c r="AP100" s="57"/>
      <c r="AQ100" s="57"/>
      <c r="AR100" s="57"/>
      <c r="AS100" s="57"/>
      <c r="AT100" s="57"/>
      <c r="AU100" s="57"/>
      <c r="AV100" s="57"/>
      <c r="AW100" s="57"/>
      <c r="AX100" s="57"/>
      <c r="AY100" s="57"/>
      <c r="AZ100" s="57"/>
      <c r="BA100" s="57"/>
      <c r="BB100" s="57"/>
      <c r="BC100" s="57"/>
      <c r="BD100" s="57"/>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row>
    <row r="101" spans="1:78" ht="12.75" customHeight="1">
      <c r="A101" s="61"/>
      <c r="B101" s="61"/>
      <c r="C101" s="61"/>
      <c r="D101" s="61"/>
      <c r="E101" s="61"/>
      <c r="F101" s="61"/>
      <c r="G101" s="61"/>
      <c r="H101" s="61"/>
      <c r="I101" s="61"/>
      <c r="J101" s="61"/>
      <c r="K101" s="61"/>
      <c r="L101" s="61"/>
      <c r="M101" s="61"/>
      <c r="N101" s="61"/>
      <c r="O101" s="72"/>
      <c r="P101" s="73"/>
      <c r="Q101" s="73"/>
      <c r="R101" s="61"/>
      <c r="S101" s="61"/>
      <c r="T101" s="61"/>
      <c r="U101" s="61"/>
      <c r="V101" s="61"/>
      <c r="W101" s="61"/>
      <c r="X101" s="61"/>
      <c r="Y101" s="61"/>
      <c r="Z101" s="48"/>
      <c r="AA101" s="61"/>
      <c r="AB101" s="61"/>
      <c r="AC101" s="61"/>
      <c r="AD101" s="61"/>
      <c r="AE101" s="61"/>
      <c r="AF101" s="61"/>
      <c r="AG101" s="119"/>
      <c r="AH101" s="61"/>
      <c r="AI101" s="61"/>
      <c r="AJ101" s="61"/>
      <c r="AK101" s="61"/>
      <c r="AL101" s="57"/>
      <c r="AM101" s="57"/>
      <c r="AN101" s="57"/>
      <c r="AO101" s="57"/>
      <c r="AP101" s="57"/>
      <c r="AQ101" s="57"/>
      <c r="AR101" s="57"/>
      <c r="AS101" s="57"/>
      <c r="AT101" s="57"/>
      <c r="AU101" s="57"/>
      <c r="AV101" s="57"/>
      <c r="AW101" s="57"/>
      <c r="AX101" s="57"/>
      <c r="AY101" s="57"/>
      <c r="AZ101" s="57"/>
      <c r="BA101" s="57"/>
      <c r="BB101" s="57"/>
      <c r="BC101" s="57"/>
      <c r="BD101" s="57"/>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row>
    <row r="102" spans="1:78" ht="12.75" customHeight="1">
      <c r="A102" s="61"/>
      <c r="B102" s="61"/>
      <c r="C102" s="61"/>
      <c r="D102" s="61"/>
      <c r="E102" s="61"/>
      <c r="F102" s="61"/>
      <c r="G102" s="61"/>
      <c r="H102" s="61"/>
      <c r="I102" s="61"/>
      <c r="J102" s="61"/>
      <c r="K102" s="61"/>
      <c r="L102" s="61"/>
      <c r="M102" s="61"/>
      <c r="N102" s="61"/>
      <c r="O102" s="72"/>
      <c r="P102" s="73"/>
      <c r="Q102" s="73"/>
      <c r="R102" s="61"/>
      <c r="S102" s="61"/>
      <c r="T102" s="61"/>
      <c r="U102" s="61"/>
      <c r="V102" s="61"/>
      <c r="W102" s="61"/>
      <c r="X102" s="61"/>
      <c r="Y102" s="61"/>
      <c r="Z102" s="48"/>
      <c r="AA102" s="61"/>
      <c r="AB102" s="61"/>
      <c r="AC102" s="61"/>
      <c r="AD102" s="61"/>
      <c r="AE102" s="61"/>
      <c r="AF102" s="61"/>
      <c r="AG102" s="119"/>
      <c r="AH102" s="61"/>
      <c r="AI102" s="61"/>
      <c r="AJ102" s="61"/>
      <c r="AK102" s="61"/>
      <c r="AL102" s="57"/>
      <c r="AM102" s="57"/>
      <c r="AN102" s="57"/>
      <c r="AO102" s="57"/>
      <c r="AP102" s="57"/>
      <c r="AQ102" s="57"/>
      <c r="AR102" s="57"/>
      <c r="AS102" s="57"/>
      <c r="AT102" s="57"/>
      <c r="AU102" s="57"/>
      <c r="AV102" s="57"/>
      <c r="AW102" s="57"/>
      <c r="AX102" s="57"/>
      <c r="AY102" s="57"/>
      <c r="AZ102" s="57"/>
      <c r="BA102" s="57"/>
      <c r="BB102" s="57"/>
      <c r="BC102" s="57"/>
      <c r="BD102" s="57"/>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row>
    <row r="103" spans="1:78" ht="12.75" customHeight="1">
      <c r="A103" s="61"/>
      <c r="B103" s="61"/>
      <c r="C103" s="61"/>
      <c r="D103" s="61"/>
      <c r="E103" s="61"/>
      <c r="F103" s="61"/>
      <c r="G103" s="61"/>
      <c r="H103" s="61"/>
      <c r="I103" s="61"/>
      <c r="J103" s="61"/>
      <c r="K103" s="61"/>
      <c r="L103" s="61"/>
      <c r="M103" s="61"/>
      <c r="N103" s="61"/>
      <c r="O103" s="72"/>
      <c r="P103" s="73"/>
      <c r="Q103" s="73"/>
      <c r="R103" s="61"/>
      <c r="S103" s="61"/>
      <c r="T103" s="61"/>
      <c r="U103" s="61"/>
      <c r="V103" s="61"/>
      <c r="W103" s="61"/>
      <c r="X103" s="61"/>
      <c r="Y103" s="61"/>
      <c r="Z103" s="48"/>
      <c r="AA103" s="61"/>
      <c r="AB103" s="61"/>
      <c r="AC103" s="61"/>
      <c r="AD103" s="61"/>
      <c r="AE103" s="61"/>
      <c r="AF103" s="61"/>
      <c r="AG103" s="119"/>
      <c r="AH103" s="61"/>
      <c r="AI103" s="61"/>
      <c r="AJ103" s="61"/>
      <c r="AK103" s="61"/>
      <c r="AL103" s="57"/>
      <c r="AM103" s="57"/>
      <c r="AN103" s="57"/>
      <c r="AO103" s="57"/>
      <c r="AP103" s="57"/>
      <c r="AQ103" s="57"/>
      <c r="AR103" s="57"/>
      <c r="AS103" s="57"/>
      <c r="AT103" s="57"/>
      <c r="AU103" s="57"/>
      <c r="AV103" s="57"/>
      <c r="AW103" s="57"/>
      <c r="AX103" s="57"/>
      <c r="AY103" s="57"/>
      <c r="AZ103" s="57"/>
      <c r="BA103" s="57"/>
      <c r="BB103" s="57"/>
      <c r="BC103" s="57"/>
      <c r="BD103" s="57"/>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row>
    <row r="104" spans="1:78" ht="12.75" customHeight="1">
      <c r="A104" s="61"/>
      <c r="B104" s="61"/>
      <c r="C104" s="61"/>
      <c r="D104" s="61"/>
      <c r="E104" s="61"/>
      <c r="F104" s="61"/>
      <c r="G104" s="61"/>
      <c r="H104" s="61"/>
      <c r="I104" s="61"/>
      <c r="J104" s="61"/>
      <c r="K104" s="61"/>
      <c r="L104" s="61"/>
      <c r="M104" s="61"/>
      <c r="N104" s="61"/>
      <c r="O104" s="72"/>
      <c r="P104" s="73"/>
      <c r="Q104" s="73"/>
      <c r="R104" s="61"/>
      <c r="S104" s="61"/>
      <c r="T104" s="61"/>
      <c r="U104" s="61"/>
      <c r="V104" s="61"/>
      <c r="W104" s="61"/>
      <c r="X104" s="61"/>
      <c r="Y104" s="61"/>
      <c r="Z104" s="48"/>
      <c r="AA104" s="61"/>
      <c r="AB104" s="61"/>
      <c r="AC104" s="61"/>
      <c r="AD104" s="61"/>
      <c r="AE104" s="61"/>
      <c r="AF104" s="61"/>
      <c r="AG104" s="119"/>
      <c r="AH104" s="61"/>
      <c r="AI104" s="61"/>
      <c r="AJ104" s="61"/>
      <c r="AK104" s="61"/>
      <c r="AL104" s="57"/>
      <c r="AM104" s="57"/>
      <c r="AN104" s="57"/>
      <c r="AO104" s="57"/>
      <c r="AP104" s="57"/>
      <c r="AQ104" s="57"/>
      <c r="AR104" s="57"/>
      <c r="AS104" s="57"/>
      <c r="AT104" s="57"/>
      <c r="AU104" s="57"/>
      <c r="AV104" s="57"/>
      <c r="AW104" s="57"/>
      <c r="AX104" s="57"/>
      <c r="AY104" s="57"/>
      <c r="AZ104" s="57"/>
      <c r="BA104" s="57"/>
      <c r="BB104" s="57"/>
      <c r="BC104" s="57"/>
      <c r="BD104" s="57"/>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row>
    <row r="105" spans="1:78" ht="12.75" customHeight="1">
      <c r="A105" s="61"/>
      <c r="B105" s="61"/>
      <c r="C105" s="61"/>
      <c r="D105" s="61"/>
      <c r="E105" s="61"/>
      <c r="F105" s="61"/>
      <c r="G105" s="61"/>
      <c r="H105" s="61"/>
      <c r="I105" s="61"/>
      <c r="J105" s="61"/>
      <c r="K105" s="61"/>
      <c r="L105" s="61"/>
      <c r="M105" s="61"/>
      <c r="N105" s="61"/>
      <c r="O105" s="72"/>
      <c r="P105" s="73"/>
      <c r="Q105" s="73"/>
      <c r="R105" s="61"/>
      <c r="S105" s="61"/>
      <c r="T105" s="61"/>
      <c r="U105" s="61"/>
      <c r="V105" s="61"/>
      <c r="W105" s="61"/>
      <c r="X105" s="61"/>
      <c r="Y105" s="61"/>
      <c r="Z105" s="48"/>
      <c r="AA105" s="61"/>
      <c r="AB105" s="61"/>
      <c r="AC105" s="61"/>
      <c r="AD105" s="61"/>
      <c r="AE105" s="61"/>
      <c r="AF105" s="61"/>
      <c r="AG105" s="119"/>
      <c r="AH105" s="61"/>
      <c r="AI105" s="61"/>
      <c r="AJ105" s="61"/>
      <c r="AK105" s="61"/>
      <c r="AL105" s="57"/>
      <c r="AM105" s="57"/>
      <c r="AN105" s="57"/>
      <c r="AO105" s="57"/>
      <c r="AP105" s="57"/>
      <c r="AQ105" s="57"/>
      <c r="AR105" s="57"/>
      <c r="AS105" s="57"/>
      <c r="AT105" s="57"/>
      <c r="AU105" s="57"/>
      <c r="AV105" s="57"/>
      <c r="AW105" s="57"/>
      <c r="AX105" s="57"/>
      <c r="AY105" s="57"/>
      <c r="AZ105" s="57"/>
      <c r="BA105" s="57"/>
      <c r="BB105" s="57"/>
      <c r="BC105" s="57"/>
      <c r="BD105" s="57"/>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row>
    <row r="106" spans="1:78" ht="12.75" customHeight="1">
      <c r="A106" s="61"/>
      <c r="B106" s="61"/>
      <c r="C106" s="61"/>
      <c r="D106" s="61"/>
      <c r="E106" s="61"/>
      <c r="F106" s="61"/>
      <c r="G106" s="61"/>
      <c r="H106" s="61"/>
      <c r="I106" s="61"/>
      <c r="J106" s="61"/>
      <c r="K106" s="61"/>
      <c r="L106" s="61"/>
      <c r="M106" s="61"/>
      <c r="N106" s="61"/>
      <c r="O106" s="72"/>
      <c r="P106" s="73"/>
      <c r="Q106" s="73"/>
      <c r="R106" s="61"/>
      <c r="S106" s="61"/>
      <c r="T106" s="61"/>
      <c r="U106" s="61"/>
      <c r="V106" s="61"/>
      <c r="W106" s="61"/>
      <c r="X106" s="61"/>
      <c r="Y106" s="61"/>
      <c r="Z106" s="48"/>
      <c r="AA106" s="61"/>
      <c r="AB106" s="61"/>
      <c r="AC106" s="61"/>
      <c r="AD106" s="61"/>
      <c r="AE106" s="61"/>
      <c r="AF106" s="61"/>
      <c r="AG106" s="119"/>
      <c r="AH106" s="61"/>
      <c r="AI106" s="61"/>
      <c r="AJ106" s="61"/>
      <c r="AK106" s="61"/>
      <c r="AL106" s="57"/>
      <c r="AM106" s="57"/>
      <c r="AN106" s="57"/>
      <c r="AO106" s="57"/>
      <c r="AP106" s="57"/>
      <c r="AQ106" s="57"/>
      <c r="AR106" s="57"/>
      <c r="AS106" s="57"/>
      <c r="AT106" s="57"/>
      <c r="AU106" s="57"/>
      <c r="AV106" s="57"/>
      <c r="AW106" s="57"/>
      <c r="AX106" s="57"/>
      <c r="AY106" s="57"/>
      <c r="AZ106" s="57"/>
      <c r="BA106" s="57"/>
      <c r="BB106" s="57"/>
      <c r="BC106" s="57"/>
      <c r="BD106" s="57"/>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row>
    <row r="107" spans="1:78" ht="12.75" customHeight="1">
      <c r="A107" s="61"/>
      <c r="B107" s="61"/>
      <c r="C107" s="61"/>
      <c r="D107" s="61"/>
      <c r="E107" s="61"/>
      <c r="F107" s="61"/>
      <c r="G107" s="61"/>
      <c r="H107" s="61"/>
      <c r="I107" s="61"/>
      <c r="J107" s="61"/>
      <c r="K107" s="61"/>
      <c r="L107" s="61"/>
      <c r="M107" s="61"/>
      <c r="N107" s="61"/>
      <c r="O107" s="72"/>
      <c r="P107" s="73"/>
      <c r="Q107" s="73"/>
      <c r="R107" s="61"/>
      <c r="S107" s="61"/>
      <c r="T107" s="61"/>
      <c r="U107" s="61"/>
      <c r="V107" s="61"/>
      <c r="W107" s="61"/>
      <c r="X107" s="61"/>
      <c r="Y107" s="61"/>
      <c r="Z107" s="48"/>
      <c r="AA107" s="61"/>
      <c r="AB107" s="61"/>
      <c r="AC107" s="61"/>
      <c r="AD107" s="61"/>
      <c r="AE107" s="61"/>
      <c r="AF107" s="61"/>
      <c r="AG107" s="119"/>
      <c r="AH107" s="61"/>
      <c r="AI107" s="61"/>
      <c r="AJ107" s="61"/>
      <c r="AK107" s="61"/>
      <c r="AL107" s="57"/>
      <c r="AM107" s="57"/>
      <c r="AN107" s="57"/>
      <c r="AO107" s="57"/>
      <c r="AP107" s="57"/>
      <c r="AQ107" s="57"/>
      <c r="AR107" s="57"/>
      <c r="AS107" s="57"/>
      <c r="AT107" s="57"/>
      <c r="AU107" s="57"/>
      <c r="AV107" s="57"/>
      <c r="AW107" s="57"/>
      <c r="AX107" s="57"/>
      <c r="AY107" s="57"/>
      <c r="AZ107" s="57"/>
      <c r="BA107" s="57"/>
      <c r="BB107" s="57"/>
      <c r="BC107" s="57"/>
      <c r="BD107" s="57"/>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row>
    <row r="108" spans="1:78" ht="12.75" customHeight="1">
      <c r="A108" s="61"/>
      <c r="B108" s="61"/>
      <c r="C108" s="61"/>
      <c r="D108" s="61"/>
      <c r="E108" s="61"/>
      <c r="F108" s="61"/>
      <c r="G108" s="61"/>
      <c r="H108" s="61"/>
      <c r="I108" s="61"/>
      <c r="J108" s="61"/>
      <c r="K108" s="61"/>
      <c r="L108" s="61"/>
      <c r="M108" s="61"/>
      <c r="N108" s="61"/>
      <c r="O108" s="72"/>
      <c r="P108" s="73"/>
      <c r="Q108" s="73"/>
      <c r="R108" s="61"/>
      <c r="S108" s="61"/>
      <c r="T108" s="61"/>
      <c r="U108" s="61"/>
      <c r="V108" s="61"/>
      <c r="W108" s="61"/>
      <c r="X108" s="61"/>
      <c r="Y108" s="61"/>
      <c r="Z108" s="48"/>
      <c r="AA108" s="61"/>
      <c r="AB108" s="61"/>
      <c r="AC108" s="61"/>
      <c r="AD108" s="61"/>
      <c r="AE108" s="61"/>
      <c r="AF108" s="61"/>
      <c r="AG108" s="119"/>
      <c r="AH108" s="61"/>
      <c r="AI108" s="61"/>
      <c r="AJ108" s="61"/>
      <c r="AK108" s="61"/>
      <c r="AL108" s="57"/>
      <c r="AM108" s="57"/>
      <c r="AN108" s="57"/>
      <c r="AO108" s="57"/>
      <c r="AP108" s="57"/>
      <c r="AQ108" s="57"/>
      <c r="AR108" s="57"/>
      <c r="AS108" s="57"/>
      <c r="AT108" s="57"/>
      <c r="AU108" s="57"/>
      <c r="AV108" s="57"/>
      <c r="AW108" s="57"/>
      <c r="AX108" s="57"/>
      <c r="AY108" s="57"/>
      <c r="AZ108" s="57"/>
      <c r="BA108" s="57"/>
      <c r="BB108" s="57"/>
      <c r="BC108" s="57"/>
      <c r="BD108" s="57"/>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row>
    <row r="109" spans="1:78" ht="12.75" customHeight="1">
      <c r="A109" s="61"/>
      <c r="B109" s="61"/>
      <c r="C109" s="61"/>
      <c r="D109" s="61"/>
      <c r="E109" s="61"/>
      <c r="F109" s="61"/>
      <c r="G109" s="61"/>
      <c r="H109" s="61"/>
      <c r="I109" s="61"/>
      <c r="J109" s="61"/>
      <c r="K109" s="61"/>
      <c r="L109" s="61"/>
      <c r="M109" s="61"/>
      <c r="N109" s="61"/>
      <c r="O109" s="72"/>
      <c r="P109" s="73"/>
      <c r="Q109" s="73"/>
      <c r="R109" s="61"/>
      <c r="S109" s="61"/>
      <c r="T109" s="61"/>
      <c r="U109" s="61"/>
      <c r="V109" s="61"/>
      <c r="W109" s="61"/>
      <c r="X109" s="61"/>
      <c r="Y109" s="61"/>
      <c r="Z109" s="48"/>
      <c r="AA109" s="61"/>
      <c r="AB109" s="61"/>
      <c r="AC109" s="61"/>
      <c r="AD109" s="61"/>
      <c r="AE109" s="61"/>
      <c r="AF109" s="61"/>
      <c r="AG109" s="119"/>
      <c r="AH109" s="61"/>
      <c r="AI109" s="61"/>
      <c r="AJ109" s="61"/>
      <c r="AK109" s="61"/>
      <c r="AL109" s="57"/>
      <c r="AM109" s="57"/>
      <c r="AN109" s="57"/>
      <c r="AO109" s="57"/>
      <c r="AP109" s="57"/>
      <c r="AQ109" s="57"/>
      <c r="AR109" s="57"/>
      <c r="AS109" s="57"/>
      <c r="AT109" s="57"/>
      <c r="AU109" s="57"/>
      <c r="AV109" s="57"/>
      <c r="AW109" s="57"/>
      <c r="AX109" s="57"/>
      <c r="AY109" s="57"/>
      <c r="AZ109" s="57"/>
      <c r="BA109" s="57"/>
      <c r="BB109" s="57"/>
      <c r="BC109" s="57"/>
      <c r="BD109" s="57"/>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row>
    <row r="110" spans="1:78" ht="12.75" customHeight="1">
      <c r="A110" s="61"/>
      <c r="B110" s="61"/>
      <c r="C110" s="61"/>
      <c r="D110" s="61"/>
      <c r="E110" s="61"/>
      <c r="F110" s="61"/>
      <c r="G110" s="61"/>
      <c r="H110" s="61"/>
      <c r="I110" s="61"/>
      <c r="J110" s="61"/>
      <c r="K110" s="61"/>
      <c r="L110" s="61"/>
      <c r="M110" s="61"/>
      <c r="N110" s="61"/>
      <c r="O110" s="72"/>
      <c r="P110" s="73"/>
      <c r="Q110" s="73"/>
      <c r="R110" s="61"/>
      <c r="S110" s="61"/>
      <c r="T110" s="61"/>
      <c r="U110" s="61"/>
      <c r="V110" s="61"/>
      <c r="W110" s="61"/>
      <c r="X110" s="61"/>
      <c r="Y110" s="61"/>
      <c r="Z110" s="48"/>
      <c r="AA110" s="61"/>
      <c r="AB110" s="61"/>
      <c r="AC110" s="61"/>
      <c r="AD110" s="61"/>
      <c r="AE110" s="61"/>
      <c r="AF110" s="61"/>
      <c r="AG110" s="119"/>
      <c r="AH110" s="61"/>
      <c r="AI110" s="61"/>
      <c r="AJ110" s="61"/>
      <c r="AK110" s="61"/>
      <c r="AL110" s="57"/>
      <c r="AM110" s="57"/>
      <c r="AN110" s="57"/>
      <c r="AO110" s="57"/>
      <c r="AP110" s="57"/>
      <c r="AQ110" s="57"/>
      <c r="AR110" s="57"/>
      <c r="AS110" s="57"/>
      <c r="AT110" s="57"/>
      <c r="AU110" s="57"/>
      <c r="AV110" s="57"/>
      <c r="AW110" s="57"/>
      <c r="AX110" s="57"/>
      <c r="AY110" s="57"/>
      <c r="AZ110" s="57"/>
      <c r="BA110" s="57"/>
      <c r="BB110" s="57"/>
      <c r="BC110" s="57"/>
      <c r="BD110" s="57"/>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row>
    <row r="111" spans="1:78">
      <c r="A111" s="120"/>
      <c r="B111" s="120"/>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67"/>
      <c r="AA111" s="67"/>
      <c r="AB111" s="67"/>
      <c r="AC111" s="67"/>
      <c r="AD111" s="67"/>
      <c r="AE111" s="67"/>
      <c r="AF111" s="67"/>
      <c r="AG111" s="119"/>
      <c r="AH111" s="57"/>
      <c r="AI111" s="57"/>
      <c r="AJ111" s="61"/>
      <c r="AK111" s="57"/>
      <c r="AL111" s="57"/>
      <c r="AM111" s="57"/>
      <c r="AN111" s="57"/>
      <c r="AO111" s="57"/>
      <c r="AP111" s="57"/>
      <c r="AQ111" s="57"/>
      <c r="AR111" s="57"/>
      <c r="AS111" s="57"/>
      <c r="AT111" s="57"/>
      <c r="AU111" s="57"/>
      <c r="AV111" s="57"/>
      <c r="AW111" s="57"/>
      <c r="AX111" s="57"/>
      <c r="AY111" s="57"/>
      <c r="AZ111" s="57"/>
      <c r="BA111" s="57"/>
      <c r="BB111" s="57"/>
      <c r="BC111" s="57"/>
      <c r="BD111" s="57"/>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row>
    <row r="112" spans="1:78">
      <c r="A112" s="50"/>
      <c r="B112" s="50"/>
      <c r="C112" s="50"/>
      <c r="D112" s="95"/>
      <c r="E112" s="121"/>
      <c r="F112" s="121"/>
      <c r="G112" s="95"/>
      <c r="H112" s="95"/>
      <c r="I112" s="50"/>
      <c r="J112" s="50"/>
      <c r="K112" s="50"/>
      <c r="L112" s="50"/>
      <c r="M112" s="50"/>
      <c r="N112" s="50"/>
      <c r="O112" s="121"/>
      <c r="P112" s="95"/>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row>
    <row r="113" spans="1:78" hidden="1">
      <c r="A113" s="50"/>
      <c r="B113" s="50"/>
      <c r="C113" s="438" t="s">
        <v>530</v>
      </c>
      <c r="D113" s="438"/>
      <c r="E113" s="438"/>
      <c r="F113" s="438"/>
      <c r="G113" s="438"/>
      <c r="H113" s="95"/>
      <c r="I113" s="50"/>
      <c r="J113" s="50"/>
      <c r="K113" s="50"/>
      <c r="L113" s="50"/>
      <c r="M113" s="50"/>
      <c r="N113" s="50"/>
      <c r="O113" s="50"/>
      <c r="P113" s="121"/>
      <c r="Q113" s="50"/>
      <c r="R113" s="50"/>
      <c r="S113" s="50"/>
      <c r="T113" s="50"/>
      <c r="U113" s="50"/>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row>
    <row r="114" spans="1:78" hidden="1">
      <c r="A114" s="50"/>
      <c r="B114" s="50"/>
      <c r="C114" s="452" t="s">
        <v>531</v>
      </c>
      <c r="D114" s="453"/>
      <c r="E114" s="48"/>
      <c r="F114" s="452" t="s">
        <v>532</v>
      </c>
      <c r="G114" s="453"/>
      <c r="H114" s="48"/>
      <c r="I114" s="443" t="s">
        <v>533</v>
      </c>
      <c r="J114" s="454"/>
      <c r="K114" s="454"/>
      <c r="L114" s="454"/>
      <c r="M114" s="454"/>
      <c r="N114" s="453"/>
      <c r="O114" s="50"/>
      <c r="P114" s="452" t="s">
        <v>534</v>
      </c>
      <c r="Q114" s="453"/>
      <c r="R114" s="48"/>
      <c r="S114" s="443" t="s">
        <v>535</v>
      </c>
      <c r="T114" s="454"/>
      <c r="U114" s="454"/>
      <c r="V114" s="454"/>
      <c r="W114" s="454"/>
      <c r="X114" s="454"/>
      <c r="Y114" s="453"/>
      <c r="Z114" s="48"/>
      <c r="AA114" s="452" t="s">
        <v>536</v>
      </c>
      <c r="AB114" s="453"/>
      <c r="AC114" s="67"/>
      <c r="AD114" s="449" t="s">
        <v>537</v>
      </c>
      <c r="AE114" s="450"/>
      <c r="AF114" s="450"/>
      <c r="AG114" s="450"/>
      <c r="AH114" s="450"/>
      <c r="AI114" s="450"/>
      <c r="AJ114" s="450"/>
      <c r="AK114" s="450"/>
      <c r="AL114" s="451"/>
      <c r="AM114" s="48"/>
      <c r="AN114" s="48"/>
      <c r="AO114" s="452" t="s">
        <v>538</v>
      </c>
      <c r="AP114" s="453"/>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row>
    <row r="115" spans="1:78" hidden="1">
      <c r="A115" s="50"/>
      <c r="B115" s="50"/>
      <c r="C115" s="48"/>
      <c r="D115" s="48"/>
      <c r="E115" s="48"/>
      <c r="F115" s="48"/>
      <c r="G115" s="48"/>
      <c r="H115" s="50"/>
      <c r="I115" s="48"/>
      <c r="J115" s="48"/>
      <c r="K115" s="48"/>
      <c r="L115" s="50"/>
      <c r="M115" s="50"/>
      <c r="N115" s="50"/>
      <c r="O115" s="50"/>
      <c r="P115" s="50"/>
      <c r="Q115" s="50"/>
      <c r="R115" s="48"/>
      <c r="S115" s="50"/>
      <c r="T115" s="50"/>
      <c r="U115" s="48"/>
      <c r="V115" s="48"/>
      <c r="W115" s="48"/>
      <c r="X115" s="48"/>
      <c r="Y115" s="48"/>
      <c r="Z115" s="48"/>
      <c r="AA115" s="48"/>
      <c r="AB115" s="48"/>
      <c r="AC115" s="50"/>
      <c r="AD115" s="48"/>
      <c r="AE115" s="50"/>
      <c r="AF115" s="48"/>
      <c r="AG115" s="48"/>
      <c r="AH115" s="48"/>
      <c r="AI115" s="48"/>
      <c r="AJ115" s="48"/>
      <c r="AK115" s="48"/>
      <c r="AL115" s="48"/>
      <c r="AM115" s="48"/>
      <c r="AN115" s="48"/>
      <c r="AO115" s="48"/>
      <c r="AP115" s="48"/>
      <c r="AQ115" s="48"/>
      <c r="AR115" s="122"/>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row>
    <row r="116" spans="1:78" hidden="1">
      <c r="A116" s="50"/>
      <c r="B116" s="50"/>
      <c r="C116" s="151" t="s">
        <v>451</v>
      </c>
      <c r="D116" s="151"/>
      <c r="E116" s="70"/>
      <c r="F116" s="151" t="s">
        <v>451</v>
      </c>
      <c r="G116" s="70"/>
      <c r="H116" s="76"/>
      <c r="I116" s="70" t="s">
        <v>457</v>
      </c>
      <c r="J116" s="70"/>
      <c r="K116" s="70"/>
      <c r="L116" s="70"/>
      <c r="M116" s="76"/>
      <c r="N116" s="76"/>
      <c r="O116" s="76"/>
      <c r="P116" s="76" t="s">
        <v>539</v>
      </c>
      <c r="Q116" s="76"/>
      <c r="R116" s="70"/>
      <c r="S116" s="70" t="s">
        <v>540</v>
      </c>
      <c r="T116" s="76"/>
      <c r="U116" s="70"/>
      <c r="V116" s="186"/>
      <c r="W116" s="70"/>
      <c r="X116" s="70"/>
      <c r="Y116" s="70"/>
      <c r="Z116" s="70"/>
      <c r="AA116" s="151" t="s">
        <v>451</v>
      </c>
      <c r="AB116" s="151"/>
      <c r="AC116" s="76"/>
      <c r="AD116" s="151" t="s">
        <v>541</v>
      </c>
      <c r="AE116" s="76"/>
      <c r="AF116" s="70"/>
      <c r="AG116" s="70"/>
      <c r="AH116" s="70"/>
      <c r="AI116" s="70"/>
      <c r="AJ116" s="70"/>
      <c r="AK116" s="70"/>
      <c r="AL116" s="70"/>
      <c r="AM116" s="70"/>
      <c r="AN116" s="70"/>
      <c r="AO116" s="182" t="s">
        <v>539</v>
      </c>
      <c r="AP116" s="70"/>
      <c r="AQ116" s="70"/>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row>
    <row r="117" spans="1:78" hidden="1">
      <c r="A117" s="50"/>
      <c r="B117" s="50"/>
      <c r="C117" s="151" t="s">
        <v>454</v>
      </c>
      <c r="D117" s="151"/>
      <c r="E117" s="70"/>
      <c r="F117" s="151" t="s">
        <v>454</v>
      </c>
      <c r="G117" s="70"/>
      <c r="H117" s="76"/>
      <c r="I117" s="70" t="s">
        <v>542</v>
      </c>
      <c r="J117" s="70"/>
      <c r="K117" s="70"/>
      <c r="L117" s="70"/>
      <c r="M117" s="76"/>
      <c r="N117" s="76"/>
      <c r="O117" s="76"/>
      <c r="P117" s="151" t="s">
        <v>457</v>
      </c>
      <c r="Q117" s="76"/>
      <c r="R117" s="70"/>
      <c r="S117" s="70" t="s">
        <v>543</v>
      </c>
      <c r="T117" s="76"/>
      <c r="U117" s="70"/>
      <c r="V117" s="70"/>
      <c r="W117" s="70"/>
      <c r="X117" s="70"/>
      <c r="Y117" s="70"/>
      <c r="Z117" s="70"/>
      <c r="AA117" s="151" t="s">
        <v>457</v>
      </c>
      <c r="AB117" s="151"/>
      <c r="AC117" s="76"/>
      <c r="AD117" s="70" t="s">
        <v>544</v>
      </c>
      <c r="AE117" s="76"/>
      <c r="AF117" s="70"/>
      <c r="AG117" s="70"/>
      <c r="AH117" s="70"/>
      <c r="AI117" s="70"/>
      <c r="AJ117" s="70"/>
      <c r="AK117" s="70"/>
      <c r="AL117" s="70"/>
      <c r="AM117" s="70"/>
      <c r="AN117" s="70"/>
      <c r="AO117" s="76"/>
      <c r="AP117" s="70"/>
      <c r="AQ117" s="70"/>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row>
    <row r="118" spans="1:78" hidden="1">
      <c r="A118" s="50"/>
      <c r="B118" s="50"/>
      <c r="C118" s="76"/>
      <c r="D118" s="187"/>
      <c r="E118" s="70"/>
      <c r="F118" s="151" t="s">
        <v>457</v>
      </c>
      <c r="G118" s="70"/>
      <c r="H118" s="76"/>
      <c r="I118" s="70" t="s">
        <v>545</v>
      </c>
      <c r="J118" s="70"/>
      <c r="K118" s="70"/>
      <c r="L118" s="76"/>
      <c r="M118" s="76"/>
      <c r="N118" s="76"/>
      <c r="O118" s="76"/>
      <c r="P118" s="76"/>
      <c r="Q118" s="76"/>
      <c r="R118" s="70"/>
      <c r="S118" s="70" t="s">
        <v>546</v>
      </c>
      <c r="T118" s="76"/>
      <c r="U118" s="70"/>
      <c r="V118" s="70"/>
      <c r="W118" s="70"/>
      <c r="X118" s="70"/>
      <c r="Y118" s="70"/>
      <c r="Z118" s="70"/>
      <c r="AA118" s="76"/>
      <c r="AB118" s="187"/>
      <c r="AC118" s="76"/>
      <c r="AD118" s="70" t="s">
        <v>457</v>
      </c>
      <c r="AE118" s="76"/>
      <c r="AF118" s="70"/>
      <c r="AG118" s="70"/>
      <c r="AH118" s="70"/>
      <c r="AI118" s="70"/>
      <c r="AJ118" s="70"/>
      <c r="AK118" s="70"/>
      <c r="AL118" s="70"/>
      <c r="AM118" s="70"/>
      <c r="AN118" s="70"/>
      <c r="AO118" s="70"/>
      <c r="AP118" s="70"/>
      <c r="AQ118" s="70"/>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row>
    <row r="119" spans="1:78" hidden="1">
      <c r="A119" s="50"/>
      <c r="B119" s="50"/>
      <c r="C119" s="76"/>
      <c r="D119" s="187"/>
      <c r="E119" s="70"/>
      <c r="F119" s="70"/>
      <c r="G119" s="70"/>
      <c r="H119" s="76"/>
      <c r="I119" s="70" t="s">
        <v>547</v>
      </c>
      <c r="J119" s="70"/>
      <c r="K119" s="70"/>
      <c r="L119" s="76"/>
      <c r="M119" s="76"/>
      <c r="N119" s="76"/>
      <c r="O119" s="76"/>
      <c r="P119" s="76"/>
      <c r="Q119" s="76"/>
      <c r="R119" s="76"/>
      <c r="S119" s="70" t="s">
        <v>548</v>
      </c>
      <c r="T119" s="76"/>
      <c r="U119" s="70"/>
      <c r="V119" s="70"/>
      <c r="W119" s="70"/>
      <c r="X119" s="70"/>
      <c r="Y119" s="70"/>
      <c r="Z119" s="70"/>
      <c r="AA119" s="76"/>
      <c r="AB119" s="76"/>
      <c r="AC119" s="76"/>
      <c r="AD119" s="151"/>
      <c r="AE119" s="76"/>
      <c r="AF119" s="70"/>
      <c r="AG119" s="70"/>
      <c r="AH119" s="70"/>
      <c r="AI119" s="70"/>
      <c r="AJ119" s="70"/>
      <c r="AK119" s="70"/>
      <c r="AL119" s="70"/>
      <c r="AM119" s="70"/>
      <c r="AN119" s="70"/>
      <c r="AO119" s="70"/>
      <c r="AP119" s="70"/>
      <c r="AQ119" s="70"/>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row>
    <row r="120" spans="1:78" hidden="1">
      <c r="A120" s="50"/>
      <c r="B120" s="50"/>
      <c r="C120" s="188"/>
      <c r="D120" s="76"/>
      <c r="E120" s="70"/>
      <c r="F120" s="76"/>
      <c r="G120" s="76"/>
      <c r="H120" s="76"/>
      <c r="I120" s="70" t="s">
        <v>549</v>
      </c>
      <c r="J120" s="70"/>
      <c r="K120" s="70"/>
      <c r="L120" s="76"/>
      <c r="M120" s="76"/>
      <c r="N120" s="76"/>
      <c r="O120" s="76"/>
      <c r="P120" s="76"/>
      <c r="Q120" s="76"/>
      <c r="R120" s="76"/>
      <c r="S120" s="70" t="s">
        <v>550</v>
      </c>
      <c r="T120" s="70"/>
      <c r="U120" s="76"/>
      <c r="V120" s="70"/>
      <c r="W120" s="70"/>
      <c r="X120" s="70"/>
      <c r="Y120" s="70"/>
      <c r="Z120" s="70"/>
      <c r="AA120" s="76"/>
      <c r="AB120" s="76"/>
      <c r="AC120" s="76"/>
      <c r="AD120" s="70"/>
      <c r="AE120" s="76"/>
      <c r="AF120" s="70"/>
      <c r="AG120" s="70"/>
      <c r="AH120" s="70"/>
      <c r="AI120" s="70"/>
      <c r="AJ120" s="70"/>
      <c r="AK120" s="70"/>
      <c r="AL120" s="70"/>
      <c r="AM120" s="70"/>
      <c r="AN120" s="70"/>
      <c r="AO120" s="70"/>
      <c r="AP120" s="70"/>
      <c r="AQ120" s="70"/>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row>
    <row r="121" spans="1:78" hidden="1">
      <c r="A121" s="50"/>
      <c r="B121" s="50"/>
      <c r="C121" s="188"/>
      <c r="D121" s="76"/>
      <c r="E121" s="70"/>
      <c r="F121" s="76"/>
      <c r="G121" s="76"/>
      <c r="H121" s="76"/>
      <c r="I121" s="70" t="s">
        <v>551</v>
      </c>
      <c r="J121" s="70"/>
      <c r="K121" s="70"/>
      <c r="L121" s="76"/>
      <c r="M121" s="76"/>
      <c r="N121" s="76"/>
      <c r="O121" s="76"/>
      <c r="P121" s="76"/>
      <c r="Q121" s="76"/>
      <c r="R121" s="76"/>
      <c r="S121" s="70" t="s">
        <v>552</v>
      </c>
      <c r="T121" s="76"/>
      <c r="U121" s="76"/>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row>
    <row r="122" spans="1:78" hidden="1">
      <c r="A122" s="50"/>
      <c r="B122" s="50"/>
      <c r="C122" s="188"/>
      <c r="D122" s="76"/>
      <c r="E122" s="70"/>
      <c r="F122" s="76"/>
      <c r="G122" s="76"/>
      <c r="H122" s="76"/>
      <c r="I122" s="70" t="s">
        <v>553</v>
      </c>
      <c r="J122" s="70"/>
      <c r="K122" s="70"/>
      <c r="L122" s="76"/>
      <c r="M122" s="76"/>
      <c r="N122" s="76"/>
      <c r="O122" s="76"/>
      <c r="P122" s="187"/>
      <c r="Q122" s="76"/>
      <c r="R122" s="76"/>
      <c r="S122" s="70" t="s">
        <v>554</v>
      </c>
      <c r="T122" s="76"/>
      <c r="U122" s="76"/>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row>
    <row r="123" spans="1:78" hidden="1">
      <c r="A123" s="125"/>
      <c r="B123" s="126"/>
      <c r="C123" s="189"/>
      <c r="D123" s="188"/>
      <c r="E123" s="76"/>
      <c r="F123" s="76"/>
      <c r="G123" s="76"/>
      <c r="H123" s="76"/>
      <c r="I123" s="70" t="s">
        <v>555</v>
      </c>
      <c r="J123" s="76"/>
      <c r="K123" s="70"/>
      <c r="L123" s="76"/>
      <c r="M123" s="76"/>
      <c r="N123" s="76"/>
      <c r="O123" s="76"/>
      <c r="P123" s="76"/>
      <c r="Q123" s="76"/>
      <c r="R123" s="76"/>
      <c r="S123" s="70" t="s">
        <v>556</v>
      </c>
      <c r="T123" s="76"/>
      <c r="U123" s="76"/>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row>
    <row r="124" spans="1:78" hidden="1">
      <c r="A124" s="125"/>
      <c r="B124" s="128"/>
      <c r="C124" s="76"/>
      <c r="D124" s="76"/>
      <c r="E124" s="76"/>
      <c r="F124" s="76"/>
      <c r="G124" s="76"/>
      <c r="H124" s="76"/>
      <c r="I124" s="70"/>
      <c r="J124" s="76"/>
      <c r="K124" s="70"/>
      <c r="L124" s="76"/>
      <c r="M124" s="76"/>
      <c r="N124" s="76"/>
      <c r="O124" s="76"/>
      <c r="P124" s="76"/>
      <c r="Q124" s="76"/>
      <c r="R124" s="76"/>
      <c r="S124" s="70"/>
      <c r="T124" s="76"/>
      <c r="U124" s="76"/>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row>
    <row r="125" spans="1:78" hidden="1">
      <c r="A125" s="125"/>
      <c r="B125" s="128"/>
      <c r="C125" s="48"/>
      <c r="D125" s="48"/>
      <c r="E125" s="50"/>
      <c r="F125" s="48"/>
      <c r="G125" s="50"/>
      <c r="H125" s="50"/>
      <c r="I125" s="48"/>
      <c r="J125" s="434"/>
      <c r="K125" s="434"/>
      <c r="L125" s="434"/>
      <c r="M125" s="434"/>
      <c r="N125" s="434"/>
      <c r="O125" s="50"/>
      <c r="P125" s="50"/>
      <c r="Q125" s="50"/>
      <c r="R125" s="50"/>
      <c r="S125" s="50"/>
      <c r="T125" s="50"/>
      <c r="U125" s="50"/>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row>
    <row r="126" spans="1:78" hidden="1">
      <c r="A126" s="125"/>
      <c r="B126" s="128"/>
      <c r="C126" s="443" t="s">
        <v>557</v>
      </c>
      <c r="D126" s="444"/>
      <c r="E126" s="444"/>
      <c r="F126" s="445"/>
      <c r="G126" s="67"/>
      <c r="H126" s="50"/>
      <c r="I126" s="48"/>
      <c r="J126" s="443" t="s">
        <v>558</v>
      </c>
      <c r="K126" s="444"/>
      <c r="L126" s="444"/>
      <c r="M126" s="445"/>
      <c r="N126" s="67"/>
      <c r="O126" s="48"/>
      <c r="P126" s="48"/>
      <c r="Q126" s="48"/>
      <c r="R126" s="48"/>
      <c r="S126" s="452" t="s">
        <v>559</v>
      </c>
      <c r="T126" s="454"/>
      <c r="U126" s="454"/>
      <c r="V126" s="454"/>
      <c r="W126" s="454"/>
      <c r="X126" s="454"/>
      <c r="Y126" s="453"/>
      <c r="Z126" s="48"/>
      <c r="AA126" s="452" t="s">
        <v>559</v>
      </c>
      <c r="AB126" s="454"/>
      <c r="AC126" s="454"/>
      <c r="AD126" s="454"/>
      <c r="AE126" s="454"/>
      <c r="AF126" s="454"/>
      <c r="AG126" s="453"/>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row>
    <row r="127" spans="1:78" hidden="1">
      <c r="A127" s="125"/>
      <c r="B127" s="128"/>
      <c r="C127" s="48" t="s">
        <v>457</v>
      </c>
      <c r="D127" s="50"/>
      <c r="E127" s="50"/>
      <c r="F127" s="50"/>
      <c r="G127" s="50"/>
      <c r="H127" s="50"/>
      <c r="I127" s="50"/>
      <c r="J127" s="48"/>
      <c r="K127" s="50"/>
      <c r="L127" s="48"/>
      <c r="M127" s="50"/>
      <c r="N127" s="48"/>
      <c r="O127" s="48"/>
      <c r="P127" s="48"/>
      <c r="Q127" s="48"/>
      <c r="R127" s="48"/>
      <c r="S127" s="48"/>
      <c r="T127" s="48"/>
      <c r="U127" s="48"/>
      <c r="V127" s="48"/>
      <c r="W127" s="48"/>
      <c r="X127" s="48"/>
      <c r="Y127" s="48"/>
      <c r="Z127" s="48"/>
      <c r="AA127" s="70" t="s">
        <v>485</v>
      </c>
      <c r="AB127" s="48"/>
      <c r="AC127" s="48"/>
      <c r="AD127" s="48"/>
      <c r="AE127" s="48"/>
      <c r="AF127" s="48"/>
      <c r="AG127" s="48"/>
      <c r="AH127" s="48"/>
      <c r="AI127" s="48"/>
      <c r="AJ127" s="48"/>
      <c r="AK127" s="69" t="s">
        <v>560</v>
      </c>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48"/>
      <c r="BW127" s="48"/>
      <c r="BX127" s="48"/>
      <c r="BY127" s="48"/>
      <c r="BZ127" s="48"/>
    </row>
    <row r="128" spans="1:78" hidden="1">
      <c r="A128" s="50"/>
      <c r="B128" s="50"/>
      <c r="C128" s="50" t="s">
        <v>561</v>
      </c>
      <c r="D128" s="50"/>
      <c r="E128" s="50"/>
      <c r="F128" s="50"/>
      <c r="G128" s="50"/>
      <c r="H128" s="50"/>
      <c r="I128" s="48"/>
      <c r="J128" s="70" t="s">
        <v>457</v>
      </c>
      <c r="K128" s="48"/>
      <c r="L128" s="48"/>
      <c r="M128" s="48"/>
      <c r="N128" s="48"/>
      <c r="O128" s="48"/>
      <c r="P128" s="48"/>
      <c r="Q128" s="48"/>
      <c r="R128" s="48"/>
      <c r="S128" s="70" t="s">
        <v>562</v>
      </c>
      <c r="T128" s="48"/>
      <c r="U128" s="48"/>
      <c r="V128" s="48"/>
      <c r="W128" s="48"/>
      <c r="X128" s="48"/>
      <c r="Y128" s="48"/>
      <c r="Z128" s="48"/>
      <c r="AA128" s="70" t="s">
        <v>562</v>
      </c>
      <c r="AB128" s="48"/>
      <c r="AC128" s="48"/>
      <c r="AD128" s="48"/>
      <c r="AE128" s="48"/>
      <c r="AF128" s="48"/>
      <c r="AG128" s="48"/>
      <c r="AH128" s="48"/>
      <c r="AI128" s="48"/>
      <c r="AJ128" s="48"/>
      <c r="AK128" s="448" t="s">
        <v>563</v>
      </c>
      <c r="AL128" s="448"/>
      <c r="AM128" s="448"/>
      <c r="AN128" s="448"/>
      <c r="AO128" s="448"/>
      <c r="AP128" s="448"/>
      <c r="AQ128" s="448"/>
      <c r="AR128" s="448"/>
      <c r="AS128" s="448"/>
      <c r="AT128" s="448"/>
      <c r="AU128" s="448"/>
      <c r="AV128" s="448"/>
      <c r="AW128" s="448"/>
      <c r="AX128" s="448"/>
      <c r="AY128" s="448"/>
      <c r="AZ128" s="448"/>
      <c r="BA128" s="448"/>
      <c r="BB128" s="448"/>
      <c r="BC128" s="448"/>
      <c r="BD128" s="448"/>
      <c r="BE128" s="448"/>
      <c r="BF128" s="448"/>
      <c r="BG128" s="448"/>
      <c r="BH128" s="448"/>
      <c r="BI128" s="448"/>
      <c r="BJ128" s="448"/>
      <c r="BK128" s="448"/>
      <c r="BL128" s="448"/>
      <c r="BM128" s="448"/>
      <c r="BN128" s="448"/>
      <c r="BO128" s="448"/>
      <c r="BP128" s="448"/>
      <c r="BQ128" s="448"/>
      <c r="BR128" s="448"/>
      <c r="BS128" s="448"/>
      <c r="BT128" s="448"/>
      <c r="BU128" s="448"/>
      <c r="BV128" s="48"/>
      <c r="BW128" s="48"/>
      <c r="BX128" s="48"/>
      <c r="BY128" s="48"/>
      <c r="BZ128" s="48"/>
    </row>
    <row r="129" spans="1:78" hidden="1">
      <c r="A129" s="129"/>
      <c r="B129" s="50"/>
      <c r="C129" s="50" t="s">
        <v>564</v>
      </c>
      <c r="D129" s="50"/>
      <c r="E129" s="50"/>
      <c r="F129" s="50"/>
      <c r="G129" s="50"/>
      <c r="H129" s="50"/>
      <c r="I129" s="48"/>
      <c r="J129" s="76" t="s">
        <v>565</v>
      </c>
      <c r="K129" s="48"/>
      <c r="L129" s="48"/>
      <c r="M129" s="50"/>
      <c r="N129" s="48"/>
      <c r="O129" s="48"/>
      <c r="P129" s="48"/>
      <c r="Q129" s="48"/>
      <c r="R129" s="48"/>
      <c r="S129" s="70" t="s">
        <v>566</v>
      </c>
      <c r="T129" s="48"/>
      <c r="U129" s="48"/>
      <c r="V129" s="48"/>
      <c r="W129" s="48"/>
      <c r="X129" s="48"/>
      <c r="Y129" s="48"/>
      <c r="Z129" s="48"/>
      <c r="AA129" s="70" t="s">
        <v>566</v>
      </c>
      <c r="AB129" s="48"/>
      <c r="AC129" s="48"/>
      <c r="AD129" s="48"/>
      <c r="AE129" s="48"/>
      <c r="AF129" s="48"/>
      <c r="AG129" s="48"/>
      <c r="AH129" s="48"/>
      <c r="AI129" s="48"/>
      <c r="AJ129" s="48"/>
      <c r="AK129" s="442" t="s">
        <v>567</v>
      </c>
      <c r="AL129" s="442"/>
      <c r="AM129" s="442"/>
      <c r="AN129" s="442"/>
      <c r="AO129" s="442"/>
      <c r="AP129" s="442"/>
      <c r="AQ129" s="442"/>
      <c r="AR129" s="442"/>
      <c r="AS129" s="442"/>
      <c r="AT129" s="442"/>
      <c r="AU129" s="442"/>
      <c r="AV129" s="442"/>
      <c r="AW129" s="442"/>
      <c r="AX129" s="442"/>
      <c r="AY129" s="442"/>
      <c r="AZ129" s="442"/>
      <c r="BA129" s="442"/>
      <c r="BB129" s="442"/>
      <c r="BC129" s="442"/>
      <c r="BD129" s="442"/>
      <c r="BE129" s="442"/>
      <c r="BF129" s="442"/>
      <c r="BG129" s="442"/>
      <c r="BH129" s="442"/>
      <c r="BI129" s="442"/>
      <c r="BJ129" s="442"/>
      <c r="BK129" s="442"/>
      <c r="BL129" s="442"/>
      <c r="BM129" s="442"/>
      <c r="BN129" s="442"/>
      <c r="BO129" s="442"/>
      <c r="BP129" s="442"/>
      <c r="BQ129" s="442"/>
      <c r="BR129" s="442"/>
      <c r="BS129" s="442"/>
      <c r="BT129" s="442"/>
      <c r="BU129" s="442"/>
      <c r="BV129" s="48"/>
      <c r="BW129" s="48"/>
      <c r="BX129" s="48"/>
      <c r="BY129" s="48"/>
      <c r="BZ129" s="48"/>
    </row>
    <row r="130" spans="1:78" hidden="1">
      <c r="A130" s="130"/>
      <c r="B130" s="131"/>
      <c r="C130" s="50" t="s">
        <v>568</v>
      </c>
      <c r="D130" s="131"/>
      <c r="E130" s="131"/>
      <c r="F130" s="50"/>
      <c r="G130" s="50"/>
      <c r="H130" s="50"/>
      <c r="I130" s="48"/>
      <c r="J130" s="76" t="s">
        <v>569</v>
      </c>
      <c r="K130" s="48"/>
      <c r="L130" s="48"/>
      <c r="M130" s="50"/>
      <c r="N130" s="48"/>
      <c r="O130" s="48"/>
      <c r="P130" s="48"/>
      <c r="Q130" s="48"/>
      <c r="R130" s="48"/>
      <c r="S130" s="70" t="s">
        <v>570</v>
      </c>
      <c r="T130" s="48"/>
      <c r="U130" s="48"/>
      <c r="V130" s="48"/>
      <c r="W130" s="48"/>
      <c r="X130" s="48"/>
      <c r="Y130" s="48"/>
      <c r="Z130" s="48"/>
      <c r="AA130" s="70" t="s">
        <v>570</v>
      </c>
      <c r="AB130" s="48"/>
      <c r="AC130" s="48"/>
      <c r="AD130" s="48"/>
      <c r="AE130" s="48"/>
      <c r="AF130" s="48"/>
      <c r="AG130" s="48"/>
      <c r="AH130" s="48"/>
      <c r="AI130" s="48"/>
      <c r="AJ130" s="48"/>
      <c r="AK130" s="442" t="s">
        <v>571</v>
      </c>
      <c r="AL130" s="442"/>
      <c r="AM130" s="442"/>
      <c r="AN130" s="442"/>
      <c r="AO130" s="442"/>
      <c r="AP130" s="442"/>
      <c r="AQ130" s="442"/>
      <c r="AR130" s="442"/>
      <c r="AS130" s="442"/>
      <c r="AT130" s="442"/>
      <c r="AU130" s="442"/>
      <c r="AV130" s="442"/>
      <c r="AW130" s="442"/>
      <c r="AX130" s="442"/>
      <c r="AY130" s="442"/>
      <c r="AZ130" s="442"/>
      <c r="BA130" s="442"/>
      <c r="BB130" s="442"/>
      <c r="BC130" s="442"/>
      <c r="BD130" s="442"/>
      <c r="BE130" s="442"/>
      <c r="BF130" s="442"/>
      <c r="BG130" s="442"/>
      <c r="BH130" s="442"/>
      <c r="BI130" s="442"/>
      <c r="BJ130" s="442"/>
      <c r="BK130" s="442"/>
      <c r="BL130" s="442"/>
      <c r="BM130" s="442"/>
      <c r="BN130" s="442"/>
      <c r="BO130" s="442"/>
      <c r="BP130" s="442"/>
      <c r="BQ130" s="442"/>
      <c r="BR130" s="442"/>
      <c r="BS130" s="442"/>
      <c r="BT130" s="442"/>
      <c r="BU130" s="442"/>
      <c r="BV130" s="48"/>
      <c r="BW130" s="48"/>
      <c r="BX130" s="48"/>
      <c r="BY130" s="48"/>
      <c r="BZ130" s="48"/>
    </row>
    <row r="131" spans="1:78" hidden="1">
      <c r="A131" s="130"/>
      <c r="B131" s="132"/>
      <c r="C131" s="133" t="s">
        <v>572</v>
      </c>
      <c r="D131" s="131"/>
      <c r="E131" s="131"/>
      <c r="F131" s="50"/>
      <c r="G131" s="50"/>
      <c r="H131" s="50"/>
      <c r="I131" s="48"/>
      <c r="J131" s="76" t="s">
        <v>573</v>
      </c>
      <c r="K131" s="48"/>
      <c r="L131" s="48"/>
      <c r="M131" s="50"/>
      <c r="N131" s="48"/>
      <c r="O131" s="48"/>
      <c r="P131" s="48"/>
      <c r="Q131" s="48"/>
      <c r="R131" s="48"/>
      <c r="S131" s="70" t="s">
        <v>574</v>
      </c>
      <c r="T131" s="48"/>
      <c r="U131" s="48"/>
      <c r="V131" s="48"/>
      <c r="W131" s="48"/>
      <c r="X131" s="48"/>
      <c r="Y131" s="48"/>
      <c r="Z131" s="48"/>
      <c r="AA131" s="70" t="s">
        <v>574</v>
      </c>
      <c r="AB131" s="48"/>
      <c r="AC131" s="48"/>
      <c r="AD131" s="48"/>
      <c r="AE131" s="48"/>
      <c r="AF131" s="48"/>
      <c r="AG131" s="48"/>
      <c r="AH131" s="48"/>
      <c r="AI131" s="48"/>
      <c r="AJ131" s="48"/>
      <c r="AK131" s="442" t="s">
        <v>575</v>
      </c>
      <c r="AL131" s="442"/>
      <c r="AM131" s="442"/>
      <c r="AN131" s="442"/>
      <c r="AO131" s="442"/>
      <c r="AP131" s="442"/>
      <c r="AQ131" s="442"/>
      <c r="AR131" s="442"/>
      <c r="AS131" s="442"/>
      <c r="AT131" s="442"/>
      <c r="AU131" s="442"/>
      <c r="AV131" s="442"/>
      <c r="AW131" s="442"/>
      <c r="AX131" s="442"/>
      <c r="AY131" s="442"/>
      <c r="AZ131" s="442"/>
      <c r="BA131" s="442"/>
      <c r="BB131" s="442"/>
      <c r="BC131" s="442"/>
      <c r="BD131" s="442"/>
      <c r="BE131" s="442"/>
      <c r="BF131" s="442"/>
      <c r="BG131" s="442"/>
      <c r="BH131" s="442"/>
      <c r="BI131" s="442"/>
      <c r="BJ131" s="442"/>
      <c r="BK131" s="442"/>
      <c r="BL131" s="442"/>
      <c r="BM131" s="442"/>
      <c r="BN131" s="442"/>
      <c r="BO131" s="442"/>
      <c r="BP131" s="442"/>
      <c r="BQ131" s="442"/>
      <c r="BR131" s="442"/>
      <c r="BS131" s="442"/>
      <c r="BT131" s="442"/>
      <c r="BU131" s="442"/>
      <c r="BV131" s="48"/>
      <c r="BW131" s="48"/>
      <c r="BX131" s="48"/>
      <c r="BY131" s="48"/>
      <c r="BZ131" s="48"/>
    </row>
    <row r="132" spans="1:78" hidden="1">
      <c r="A132" s="130"/>
      <c r="B132" s="130"/>
      <c r="C132" s="133" t="s">
        <v>576</v>
      </c>
      <c r="D132" s="131"/>
      <c r="E132" s="131"/>
      <c r="F132" s="50"/>
      <c r="G132" s="50"/>
      <c r="H132" s="50"/>
      <c r="I132" s="48"/>
      <c r="J132" s="134" t="s">
        <v>577</v>
      </c>
      <c r="K132" s="48"/>
      <c r="L132" s="48"/>
      <c r="M132" s="133"/>
      <c r="N132" s="48"/>
      <c r="O132" s="48"/>
      <c r="P132" s="48"/>
      <c r="Q132" s="48"/>
      <c r="R132" s="48"/>
      <c r="S132" s="76" t="s">
        <v>578</v>
      </c>
      <c r="T132" s="48"/>
      <c r="U132" s="48"/>
      <c r="V132" s="48"/>
      <c r="W132" s="48"/>
      <c r="X132" s="48"/>
      <c r="Y132" s="48"/>
      <c r="Z132" s="48"/>
      <c r="AA132" s="76" t="s">
        <v>578</v>
      </c>
      <c r="AB132" s="48"/>
      <c r="AC132" s="48"/>
      <c r="AD132" s="48"/>
      <c r="AE132" s="48"/>
      <c r="AF132" s="48"/>
      <c r="AG132" s="48"/>
      <c r="AH132" s="48"/>
      <c r="AI132" s="48"/>
      <c r="AJ132" s="48"/>
      <c r="AK132" s="442" t="s">
        <v>579</v>
      </c>
      <c r="AL132" s="442"/>
      <c r="AM132" s="442"/>
      <c r="AN132" s="442"/>
      <c r="AO132" s="442"/>
      <c r="AP132" s="442"/>
      <c r="AQ132" s="442"/>
      <c r="AR132" s="442"/>
      <c r="AS132" s="442"/>
      <c r="AT132" s="442"/>
      <c r="AU132" s="442"/>
      <c r="AV132" s="442"/>
      <c r="AW132" s="442"/>
      <c r="AX132" s="442"/>
      <c r="AY132" s="442"/>
      <c r="AZ132" s="442"/>
      <c r="BA132" s="442"/>
      <c r="BB132" s="442"/>
      <c r="BC132" s="442"/>
      <c r="BD132" s="442"/>
      <c r="BE132" s="442"/>
      <c r="BF132" s="442"/>
      <c r="BG132" s="442"/>
      <c r="BH132" s="442"/>
      <c r="BI132" s="442"/>
      <c r="BJ132" s="442"/>
      <c r="BK132" s="442"/>
      <c r="BL132" s="442"/>
      <c r="BM132" s="442"/>
      <c r="BN132" s="442"/>
      <c r="BO132" s="442"/>
      <c r="BP132" s="442"/>
      <c r="BQ132" s="442"/>
      <c r="BR132" s="442"/>
      <c r="BS132" s="442"/>
      <c r="BT132" s="442"/>
      <c r="BU132" s="442"/>
      <c r="BV132" s="48"/>
      <c r="BW132" s="48"/>
      <c r="BX132" s="48"/>
      <c r="BY132" s="48"/>
      <c r="BZ132" s="48"/>
    </row>
    <row r="133" spans="1:78" hidden="1">
      <c r="A133" s="131"/>
      <c r="B133" s="50"/>
      <c r="C133" s="50"/>
      <c r="D133" s="123"/>
      <c r="E133" s="131"/>
      <c r="F133" s="50"/>
      <c r="G133" s="50"/>
      <c r="H133" s="50"/>
      <c r="I133" s="48"/>
      <c r="J133" s="50"/>
      <c r="K133" s="48"/>
      <c r="L133" s="48"/>
      <c r="M133" s="133"/>
      <c r="N133" s="48"/>
      <c r="O133" s="48"/>
      <c r="P133" s="48"/>
      <c r="Q133" s="48"/>
      <c r="R133" s="48"/>
      <c r="S133" s="70" t="s">
        <v>580</v>
      </c>
      <c r="T133" s="48"/>
      <c r="U133" s="48"/>
      <c r="V133" s="48"/>
      <c r="W133" s="48"/>
      <c r="X133" s="48"/>
      <c r="Y133" s="48"/>
      <c r="Z133" s="48"/>
      <c r="AA133" s="70" t="s">
        <v>580</v>
      </c>
      <c r="AB133" s="48"/>
      <c r="AC133" s="48"/>
      <c r="AD133" s="48"/>
      <c r="AE133" s="48"/>
      <c r="AF133" s="48"/>
      <c r="AG133" s="48"/>
      <c r="AH133" s="48"/>
      <c r="AI133" s="48"/>
      <c r="AJ133" s="48"/>
      <c r="AK133" s="442" t="s">
        <v>581</v>
      </c>
      <c r="AL133" s="442"/>
      <c r="AM133" s="442"/>
      <c r="AN133" s="442"/>
      <c r="AO133" s="442"/>
      <c r="AP133" s="442"/>
      <c r="AQ133" s="442"/>
      <c r="AR133" s="442"/>
      <c r="AS133" s="442"/>
      <c r="AT133" s="442"/>
      <c r="AU133" s="442"/>
      <c r="AV133" s="442"/>
      <c r="AW133" s="442"/>
      <c r="AX133" s="442"/>
      <c r="AY133" s="442"/>
      <c r="AZ133" s="442"/>
      <c r="BA133" s="442"/>
      <c r="BB133" s="442"/>
      <c r="BC133" s="442"/>
      <c r="BD133" s="442"/>
      <c r="BE133" s="442"/>
      <c r="BF133" s="442"/>
      <c r="BG133" s="442"/>
      <c r="BH133" s="442"/>
      <c r="BI133" s="442"/>
      <c r="BJ133" s="442"/>
      <c r="BK133" s="442"/>
      <c r="BL133" s="442"/>
      <c r="BM133" s="442"/>
      <c r="BN133" s="442"/>
      <c r="BO133" s="442"/>
      <c r="BP133" s="442"/>
      <c r="BQ133" s="442"/>
      <c r="BR133" s="442"/>
      <c r="BS133" s="442"/>
      <c r="BT133" s="442"/>
      <c r="BU133" s="442"/>
      <c r="BV133" s="48"/>
      <c r="BW133" s="48"/>
      <c r="BX133" s="48"/>
      <c r="BY133" s="48"/>
      <c r="BZ133" s="48"/>
    </row>
    <row r="134" spans="1:78" hidden="1">
      <c r="A134" s="131"/>
      <c r="B134" s="50"/>
      <c r="C134" s="127"/>
      <c r="D134" s="123"/>
      <c r="E134" s="131"/>
      <c r="F134" s="50"/>
      <c r="G134" s="50"/>
      <c r="H134" s="50"/>
      <c r="I134" s="48"/>
      <c r="J134" s="48"/>
      <c r="K134" s="50"/>
      <c r="L134" s="48"/>
      <c r="M134" s="133"/>
      <c r="N134" s="48"/>
      <c r="O134" s="48"/>
      <c r="P134" s="48"/>
      <c r="Q134" s="48"/>
      <c r="R134" s="48"/>
      <c r="S134" s="70" t="s">
        <v>582</v>
      </c>
      <c r="T134" s="48"/>
      <c r="U134" s="48"/>
      <c r="V134" s="48"/>
      <c r="W134" s="48"/>
      <c r="X134" s="48"/>
      <c r="Y134" s="48"/>
      <c r="Z134" s="48"/>
      <c r="AA134" s="70" t="s">
        <v>582</v>
      </c>
      <c r="AB134" s="48"/>
      <c r="AC134" s="48"/>
      <c r="AD134" s="48"/>
      <c r="AE134" s="48"/>
      <c r="AF134" s="48"/>
      <c r="AG134" s="48"/>
      <c r="AH134" s="48"/>
      <c r="AI134" s="48"/>
      <c r="AJ134" s="48"/>
      <c r="AK134" s="442" t="s">
        <v>583</v>
      </c>
      <c r="AL134" s="442"/>
      <c r="AM134" s="442"/>
      <c r="AN134" s="442"/>
      <c r="AO134" s="442"/>
      <c r="AP134" s="442"/>
      <c r="AQ134" s="442"/>
      <c r="AR134" s="442"/>
      <c r="AS134" s="442"/>
      <c r="AT134" s="442"/>
      <c r="AU134" s="442"/>
      <c r="AV134" s="442"/>
      <c r="AW134" s="442"/>
      <c r="AX134" s="442"/>
      <c r="AY134" s="442"/>
      <c r="AZ134" s="442"/>
      <c r="BA134" s="442"/>
      <c r="BB134" s="442"/>
      <c r="BC134" s="442"/>
      <c r="BD134" s="442"/>
      <c r="BE134" s="442"/>
      <c r="BF134" s="442"/>
      <c r="BG134" s="442"/>
      <c r="BH134" s="442"/>
      <c r="BI134" s="442"/>
      <c r="BJ134" s="442"/>
      <c r="BK134" s="442"/>
      <c r="BL134" s="442"/>
      <c r="BM134" s="442"/>
      <c r="BN134" s="442"/>
      <c r="BO134" s="442"/>
      <c r="BP134" s="442"/>
      <c r="BQ134" s="442"/>
      <c r="BR134" s="442"/>
      <c r="BS134" s="442"/>
      <c r="BT134" s="442"/>
      <c r="BU134" s="442"/>
      <c r="BV134" s="48"/>
      <c r="BW134" s="48"/>
      <c r="BX134" s="48"/>
      <c r="BY134" s="48"/>
      <c r="BZ134" s="48"/>
    </row>
    <row r="135" spans="1:78" hidden="1">
      <c r="A135" s="131"/>
      <c r="B135" s="127"/>
      <c r="C135" s="443" t="s">
        <v>584</v>
      </c>
      <c r="D135" s="444"/>
      <c r="E135" s="444"/>
      <c r="F135" s="445"/>
      <c r="G135" s="50"/>
      <c r="H135" s="50"/>
      <c r="I135" s="48"/>
      <c r="J135" s="48"/>
      <c r="K135" s="50"/>
      <c r="L135" s="124"/>
      <c r="M135" s="133"/>
      <c r="N135" s="48"/>
      <c r="O135" s="48"/>
      <c r="P135" s="48"/>
      <c r="Q135" s="48"/>
      <c r="R135" s="48"/>
      <c r="S135" s="70" t="s">
        <v>585</v>
      </c>
      <c r="T135" s="48"/>
      <c r="U135" s="48"/>
      <c r="V135" s="48"/>
      <c r="W135" s="48"/>
      <c r="X135" s="48"/>
      <c r="Y135" s="48"/>
      <c r="Z135" s="48"/>
      <c r="AA135" s="70" t="s">
        <v>585</v>
      </c>
      <c r="AB135" s="48"/>
      <c r="AC135" s="48"/>
      <c r="AD135" s="48"/>
      <c r="AE135" s="48"/>
      <c r="AF135" s="48"/>
      <c r="AG135" s="48"/>
      <c r="AH135" s="48"/>
      <c r="AI135" s="48"/>
      <c r="AJ135" s="48"/>
      <c r="AK135" s="442" t="s">
        <v>586</v>
      </c>
      <c r="AL135" s="442"/>
      <c r="AM135" s="442"/>
      <c r="AN135" s="442"/>
      <c r="AO135" s="442"/>
      <c r="AP135" s="442"/>
      <c r="AQ135" s="442"/>
      <c r="AR135" s="442"/>
      <c r="AS135" s="442"/>
      <c r="AT135" s="442"/>
      <c r="AU135" s="442"/>
      <c r="AV135" s="442"/>
      <c r="AW135" s="442"/>
      <c r="AX135" s="442"/>
      <c r="AY135" s="442"/>
      <c r="AZ135" s="442"/>
      <c r="BA135" s="442"/>
      <c r="BB135" s="442"/>
      <c r="BC135" s="442"/>
      <c r="BD135" s="442"/>
      <c r="BE135" s="442"/>
      <c r="BF135" s="442"/>
      <c r="BG135" s="442"/>
      <c r="BH135" s="442"/>
      <c r="BI135" s="442"/>
      <c r="BJ135" s="442"/>
      <c r="BK135" s="442"/>
      <c r="BL135" s="442"/>
      <c r="BM135" s="442"/>
      <c r="BN135" s="442"/>
      <c r="BO135" s="442"/>
      <c r="BP135" s="442"/>
      <c r="BQ135" s="442"/>
      <c r="BR135" s="442"/>
      <c r="BS135" s="442"/>
      <c r="BT135" s="442"/>
      <c r="BU135" s="442"/>
      <c r="BV135" s="48"/>
      <c r="BW135" s="48"/>
      <c r="BX135" s="48"/>
      <c r="BY135" s="48"/>
      <c r="BZ135" s="48"/>
    </row>
    <row r="136" spans="1:78" hidden="1">
      <c r="A136" s="130"/>
      <c r="B136" s="131"/>
      <c r="C136" s="131"/>
      <c r="D136" s="131"/>
      <c r="E136" s="131"/>
      <c r="F136" s="50"/>
      <c r="G136" s="50"/>
      <c r="H136" s="50"/>
      <c r="I136" s="48"/>
      <c r="J136" s="48"/>
      <c r="K136" s="50"/>
      <c r="L136" s="50"/>
      <c r="M136" s="133"/>
      <c r="N136" s="48"/>
      <c r="O136" s="48"/>
      <c r="P136" s="48"/>
      <c r="Q136" s="48"/>
      <c r="R136" s="48"/>
      <c r="S136" s="70" t="s">
        <v>587</v>
      </c>
      <c r="T136" s="48"/>
      <c r="U136" s="48"/>
      <c r="V136" s="48"/>
      <c r="W136" s="48"/>
      <c r="X136" s="48"/>
      <c r="Y136" s="48"/>
      <c r="Z136" s="48"/>
      <c r="AA136" s="70" t="s">
        <v>587</v>
      </c>
      <c r="AB136" s="48"/>
      <c r="AC136" s="48"/>
      <c r="AD136" s="48"/>
      <c r="AE136" s="48"/>
      <c r="AF136" s="48"/>
      <c r="AG136" s="48"/>
      <c r="AH136" s="48"/>
      <c r="AI136" s="48"/>
      <c r="AJ136" s="48"/>
      <c r="AK136" s="446" t="s">
        <v>588</v>
      </c>
      <c r="AL136" s="447"/>
      <c r="AM136" s="447"/>
      <c r="AN136" s="447"/>
      <c r="AO136" s="447"/>
      <c r="AP136" s="447"/>
      <c r="AQ136" s="447"/>
      <c r="AR136" s="447"/>
      <c r="AS136" s="447"/>
      <c r="AT136" s="447"/>
      <c r="AU136" s="447"/>
      <c r="AV136" s="447"/>
      <c r="AW136" s="447"/>
      <c r="AX136" s="447"/>
      <c r="AY136" s="447"/>
      <c r="AZ136" s="447"/>
      <c r="BA136" s="447"/>
      <c r="BB136" s="447"/>
      <c r="BC136" s="447"/>
      <c r="BD136" s="447"/>
      <c r="BE136" s="447"/>
      <c r="BF136" s="447"/>
      <c r="BG136" s="447"/>
      <c r="BH136" s="447"/>
      <c r="BI136" s="447"/>
      <c r="BJ136" s="447"/>
      <c r="BK136" s="447"/>
      <c r="BL136" s="447"/>
      <c r="BM136" s="447"/>
      <c r="BN136" s="447"/>
      <c r="BO136" s="447"/>
      <c r="BP136" s="447"/>
      <c r="BQ136" s="447"/>
      <c r="BR136" s="447"/>
      <c r="BS136" s="447"/>
      <c r="BT136" s="447"/>
      <c r="BU136" s="447"/>
      <c r="BV136" s="48"/>
      <c r="BW136" s="48"/>
      <c r="BX136" s="48"/>
      <c r="BY136" s="48"/>
      <c r="BZ136" s="48"/>
    </row>
    <row r="137" spans="1:78" hidden="1">
      <c r="A137" s="130"/>
      <c r="B137" s="131"/>
      <c r="C137" s="48" t="s">
        <v>457</v>
      </c>
      <c r="D137" s="131"/>
      <c r="E137" s="131"/>
      <c r="F137" s="50"/>
      <c r="G137" s="50"/>
      <c r="H137" s="50"/>
      <c r="I137" s="48"/>
      <c r="J137" s="48"/>
      <c r="K137" s="50"/>
      <c r="L137" s="50"/>
      <c r="M137" s="133"/>
      <c r="N137" s="48"/>
      <c r="O137" s="48"/>
      <c r="P137" s="48"/>
      <c r="Q137" s="48"/>
      <c r="R137" s="48"/>
      <c r="S137" s="70" t="s">
        <v>589</v>
      </c>
      <c r="T137" s="48"/>
      <c r="U137" s="48"/>
      <c r="V137" s="48"/>
      <c r="W137" s="48"/>
      <c r="X137" s="48"/>
      <c r="Y137" s="48"/>
      <c r="Z137" s="48"/>
      <c r="AA137" s="70" t="s">
        <v>589</v>
      </c>
      <c r="AB137" s="48"/>
      <c r="AC137" s="48"/>
      <c r="AD137" s="48"/>
      <c r="AE137" s="48"/>
      <c r="AF137" s="48"/>
      <c r="AG137" s="48"/>
      <c r="AH137" s="48"/>
      <c r="AI137" s="48"/>
      <c r="AJ137" s="48"/>
      <c r="AK137" s="446" t="s">
        <v>590</v>
      </c>
      <c r="AL137" s="447"/>
      <c r="AM137" s="447"/>
      <c r="AN137" s="447"/>
      <c r="AO137" s="447"/>
      <c r="AP137" s="447"/>
      <c r="AQ137" s="447"/>
      <c r="AR137" s="447"/>
      <c r="AS137" s="447"/>
      <c r="AT137" s="447"/>
      <c r="AU137" s="447"/>
      <c r="AV137" s="447"/>
      <c r="AW137" s="447"/>
      <c r="AX137" s="447"/>
      <c r="AY137" s="447"/>
      <c r="AZ137" s="447"/>
      <c r="BA137" s="447"/>
      <c r="BB137" s="447"/>
      <c r="BC137" s="447"/>
      <c r="BD137" s="447"/>
      <c r="BE137" s="447"/>
      <c r="BF137" s="447"/>
      <c r="BG137" s="447"/>
      <c r="BH137" s="447"/>
      <c r="BI137" s="447"/>
      <c r="BJ137" s="447"/>
      <c r="BK137" s="447"/>
      <c r="BL137" s="447"/>
      <c r="BM137" s="447"/>
      <c r="BN137" s="447"/>
      <c r="BO137" s="447"/>
      <c r="BP137" s="447"/>
      <c r="BQ137" s="447"/>
      <c r="BR137" s="447"/>
      <c r="BS137" s="447"/>
      <c r="BT137" s="447"/>
      <c r="BU137" s="447"/>
      <c r="BV137" s="48"/>
      <c r="BW137" s="48"/>
      <c r="BX137" s="48"/>
      <c r="BY137" s="48"/>
      <c r="BZ137" s="48"/>
    </row>
    <row r="138" spans="1:78" hidden="1">
      <c r="A138" s="130"/>
      <c r="B138" s="131"/>
      <c r="C138" s="95" t="s">
        <v>591</v>
      </c>
      <c r="D138" s="131"/>
      <c r="E138" s="131"/>
      <c r="F138" s="50"/>
      <c r="G138" s="50"/>
      <c r="H138" s="50"/>
      <c r="I138" s="48"/>
      <c r="J138" s="48"/>
      <c r="K138" s="50"/>
      <c r="L138" s="50"/>
      <c r="M138" s="133"/>
      <c r="N138" s="48"/>
      <c r="O138" s="48"/>
      <c r="P138" s="48"/>
      <c r="Q138" s="48"/>
      <c r="R138" s="48"/>
      <c r="S138" s="70" t="s">
        <v>592</v>
      </c>
      <c r="T138" s="48"/>
      <c r="U138" s="48"/>
      <c r="V138" s="48"/>
      <c r="W138" s="48"/>
      <c r="X138" s="48"/>
      <c r="Y138" s="48"/>
      <c r="Z138" s="48"/>
      <c r="AA138" s="70" t="s">
        <v>592</v>
      </c>
      <c r="AB138" s="48"/>
      <c r="AC138" s="48"/>
      <c r="AD138" s="48"/>
      <c r="AE138" s="48"/>
      <c r="AF138" s="48"/>
      <c r="AG138" s="48"/>
      <c r="AH138" s="48"/>
      <c r="AI138" s="48"/>
      <c r="AJ138" s="48"/>
      <c r="AK138" s="447" t="s">
        <v>593</v>
      </c>
      <c r="AL138" s="447"/>
      <c r="AM138" s="447"/>
      <c r="AN138" s="447"/>
      <c r="AO138" s="447"/>
      <c r="AP138" s="447"/>
      <c r="AQ138" s="447"/>
      <c r="AR138" s="447"/>
      <c r="AS138" s="447"/>
      <c r="AT138" s="447"/>
      <c r="AU138" s="447"/>
      <c r="AV138" s="447"/>
      <c r="AW138" s="447"/>
      <c r="AX138" s="447"/>
      <c r="AY138" s="447"/>
      <c r="AZ138" s="447"/>
      <c r="BA138" s="447"/>
      <c r="BB138" s="447"/>
      <c r="BC138" s="447"/>
      <c r="BD138" s="447"/>
      <c r="BE138" s="447"/>
      <c r="BF138" s="447"/>
      <c r="BG138" s="447"/>
      <c r="BH138" s="447"/>
      <c r="BI138" s="447"/>
      <c r="BJ138" s="447"/>
      <c r="BK138" s="447"/>
      <c r="BL138" s="447"/>
      <c r="BM138" s="447"/>
      <c r="BN138" s="447"/>
      <c r="BO138" s="447"/>
      <c r="BP138" s="447"/>
      <c r="BQ138" s="447"/>
      <c r="BR138" s="447"/>
      <c r="BS138" s="447"/>
      <c r="BT138" s="447"/>
      <c r="BU138" s="447"/>
      <c r="BV138" s="48"/>
      <c r="BW138" s="48"/>
      <c r="BX138" s="48"/>
      <c r="BY138" s="48"/>
      <c r="BZ138" s="48"/>
    </row>
    <row r="139" spans="1:78" hidden="1">
      <c r="A139" s="130"/>
      <c r="B139" s="130"/>
      <c r="C139" s="95" t="s">
        <v>594</v>
      </c>
      <c r="D139" s="131"/>
      <c r="E139" s="131"/>
      <c r="F139" s="50"/>
      <c r="G139" s="50"/>
      <c r="H139" s="50"/>
      <c r="I139" s="48"/>
      <c r="J139" s="48"/>
      <c r="K139" s="50"/>
      <c r="L139" s="50"/>
      <c r="M139" s="133"/>
      <c r="N139" s="48"/>
      <c r="O139" s="48"/>
      <c r="P139" s="48"/>
      <c r="Q139" s="48"/>
      <c r="R139" s="48"/>
      <c r="S139" s="70" t="s">
        <v>595</v>
      </c>
      <c r="T139" s="48"/>
      <c r="U139" s="48"/>
      <c r="V139" s="48"/>
      <c r="W139" s="48"/>
      <c r="X139" s="48"/>
      <c r="Y139" s="48"/>
      <c r="Z139" s="48"/>
      <c r="AA139" s="70" t="s">
        <v>595</v>
      </c>
      <c r="AB139" s="48"/>
      <c r="AC139" s="48"/>
      <c r="AD139" s="48"/>
      <c r="AE139" s="48"/>
      <c r="AF139" s="48"/>
      <c r="AG139" s="48"/>
      <c r="AH139" s="48"/>
      <c r="AI139" s="48"/>
      <c r="AJ139" s="48"/>
      <c r="AK139" s="447" t="s">
        <v>596</v>
      </c>
      <c r="AL139" s="447"/>
      <c r="AM139" s="447"/>
      <c r="AN139" s="447"/>
      <c r="AO139" s="447"/>
      <c r="AP139" s="447"/>
      <c r="AQ139" s="447"/>
      <c r="AR139" s="447"/>
      <c r="AS139" s="447"/>
      <c r="AT139" s="447"/>
      <c r="AU139" s="447"/>
      <c r="AV139" s="447"/>
      <c r="AW139" s="447"/>
      <c r="AX139" s="447"/>
      <c r="AY139" s="447"/>
      <c r="AZ139" s="447"/>
      <c r="BA139" s="447"/>
      <c r="BB139" s="447"/>
      <c r="BC139" s="447"/>
      <c r="BD139" s="447"/>
      <c r="BE139" s="447"/>
      <c r="BF139" s="447"/>
      <c r="BG139" s="447"/>
      <c r="BH139" s="447"/>
      <c r="BI139" s="447"/>
      <c r="BJ139" s="447"/>
      <c r="BK139" s="447"/>
      <c r="BL139" s="447"/>
      <c r="BM139" s="447"/>
      <c r="BN139" s="447"/>
      <c r="BO139" s="447"/>
      <c r="BP139" s="447"/>
      <c r="BQ139" s="447"/>
      <c r="BR139" s="447"/>
      <c r="BS139" s="447"/>
      <c r="BT139" s="447"/>
      <c r="BU139" s="447"/>
      <c r="BV139" s="48"/>
      <c r="BW139" s="48"/>
      <c r="BX139" s="48"/>
      <c r="BY139" s="48"/>
      <c r="BZ139" s="48"/>
    </row>
    <row r="140" spans="1:78" hidden="1">
      <c r="A140" s="50"/>
      <c r="B140" s="50"/>
      <c r="C140" s="121"/>
      <c r="D140" s="123"/>
      <c r="E140" s="50"/>
      <c r="F140" s="50"/>
      <c r="G140" s="50"/>
      <c r="H140" s="50"/>
      <c r="I140" s="48"/>
      <c r="J140" s="48"/>
      <c r="K140" s="50"/>
      <c r="L140" s="50"/>
      <c r="M140" s="48"/>
      <c r="N140" s="48"/>
      <c r="O140" s="48"/>
      <c r="P140" s="48"/>
      <c r="Q140" s="48"/>
      <c r="R140" s="48"/>
      <c r="S140" s="70" t="s">
        <v>597</v>
      </c>
      <c r="T140" s="48"/>
      <c r="U140" s="48"/>
      <c r="V140" s="48"/>
      <c r="W140" s="48"/>
      <c r="X140" s="48"/>
      <c r="Y140" s="48"/>
      <c r="Z140" s="48"/>
      <c r="AA140" s="70" t="s">
        <v>597</v>
      </c>
      <c r="AB140" s="48"/>
      <c r="AC140" s="48"/>
      <c r="AD140" s="48"/>
      <c r="AE140" s="48"/>
      <c r="AF140" s="48"/>
      <c r="AG140" s="48"/>
      <c r="AH140" s="48"/>
      <c r="AI140" s="48"/>
      <c r="AJ140" s="48"/>
      <c r="AK140" s="447" t="s">
        <v>598</v>
      </c>
      <c r="AL140" s="447"/>
      <c r="AM140" s="447"/>
      <c r="AN140" s="447"/>
      <c r="AO140" s="447"/>
      <c r="AP140" s="447"/>
      <c r="AQ140" s="447"/>
      <c r="AR140" s="447"/>
      <c r="AS140" s="447"/>
      <c r="AT140" s="447"/>
      <c r="AU140" s="447"/>
      <c r="AV140" s="447"/>
      <c r="AW140" s="447"/>
      <c r="AX140" s="447"/>
      <c r="AY140" s="447"/>
      <c r="AZ140" s="447"/>
      <c r="BA140" s="447"/>
      <c r="BB140" s="447"/>
      <c r="BC140" s="447"/>
      <c r="BD140" s="447"/>
      <c r="BE140" s="447"/>
      <c r="BF140" s="447"/>
      <c r="BG140" s="447"/>
      <c r="BH140" s="447"/>
      <c r="BI140" s="447"/>
      <c r="BJ140" s="447"/>
      <c r="BK140" s="447"/>
      <c r="BL140" s="447"/>
      <c r="BM140" s="447"/>
      <c r="BN140" s="447"/>
      <c r="BO140" s="447"/>
      <c r="BP140" s="447"/>
      <c r="BQ140" s="447"/>
      <c r="BR140" s="447"/>
      <c r="BS140" s="447"/>
      <c r="BT140" s="447"/>
      <c r="BU140" s="447"/>
      <c r="BV140" s="48"/>
      <c r="BW140" s="48"/>
      <c r="BX140" s="48"/>
      <c r="BY140" s="48"/>
      <c r="BZ140" s="48"/>
    </row>
    <row r="141" spans="1:78" hidden="1">
      <c r="A141" s="50"/>
      <c r="B141" s="127"/>
      <c r="C141" s="123"/>
      <c r="D141" s="50"/>
      <c r="E141" s="50"/>
      <c r="F141" s="50"/>
      <c r="G141" s="50"/>
      <c r="H141" s="50"/>
      <c r="I141" s="48"/>
      <c r="J141" s="48"/>
      <c r="K141" s="50"/>
      <c r="L141" s="50"/>
      <c r="M141" s="48"/>
      <c r="N141" s="48"/>
      <c r="O141" s="48"/>
      <c r="P141" s="48"/>
      <c r="Q141" s="48"/>
      <c r="R141" s="48"/>
      <c r="S141" s="70" t="s">
        <v>599</v>
      </c>
      <c r="T141" s="48"/>
      <c r="U141" s="48"/>
      <c r="V141" s="48"/>
      <c r="W141" s="48"/>
      <c r="X141" s="48"/>
      <c r="Y141" s="48"/>
      <c r="Z141" s="48"/>
      <c r="AA141" s="70" t="s">
        <v>599</v>
      </c>
      <c r="AB141" s="48"/>
      <c r="AC141" s="48"/>
      <c r="AD141" s="48"/>
      <c r="AE141" s="48"/>
      <c r="AF141" s="48"/>
      <c r="AG141" s="48"/>
      <c r="AH141" s="48"/>
      <c r="AI141" s="48"/>
      <c r="AJ141" s="48"/>
      <c r="AK141" s="447" t="s">
        <v>600</v>
      </c>
      <c r="AL141" s="447"/>
      <c r="AM141" s="447"/>
      <c r="AN141" s="447"/>
      <c r="AO141" s="447"/>
      <c r="AP141" s="447"/>
      <c r="AQ141" s="447"/>
      <c r="AR141" s="447"/>
      <c r="AS141" s="447"/>
      <c r="AT141" s="447"/>
      <c r="AU141" s="447"/>
      <c r="AV141" s="447"/>
      <c r="AW141" s="447"/>
      <c r="AX141" s="447"/>
      <c r="AY141" s="447"/>
      <c r="AZ141" s="447"/>
      <c r="BA141" s="447"/>
      <c r="BB141" s="447"/>
      <c r="BC141" s="447"/>
      <c r="BD141" s="447"/>
      <c r="BE141" s="447"/>
      <c r="BF141" s="447"/>
      <c r="BG141" s="447"/>
      <c r="BH141" s="447"/>
      <c r="BI141" s="447"/>
      <c r="BJ141" s="447"/>
      <c r="BK141" s="447"/>
      <c r="BL141" s="447"/>
      <c r="BM141" s="447"/>
      <c r="BN141" s="447"/>
      <c r="BO141" s="447"/>
      <c r="BP141" s="447"/>
      <c r="BQ141" s="447"/>
      <c r="BR141" s="447"/>
      <c r="BS141" s="447"/>
      <c r="BT141" s="447"/>
      <c r="BU141" s="447"/>
      <c r="BV141" s="48"/>
      <c r="BW141" s="48"/>
      <c r="BX141" s="48"/>
      <c r="BY141" s="48"/>
      <c r="BZ141" s="48"/>
    </row>
    <row r="142" spans="1:78" hidden="1">
      <c r="A142" s="50"/>
      <c r="B142" s="50"/>
      <c r="C142" s="443" t="s">
        <v>601</v>
      </c>
      <c r="D142" s="444"/>
      <c r="E142" s="444"/>
      <c r="F142" s="444"/>
      <c r="G142" s="444"/>
      <c r="H142" s="444"/>
      <c r="I142" s="444"/>
      <c r="J142" s="445"/>
      <c r="K142" s="50"/>
      <c r="L142" s="50"/>
      <c r="M142" s="48"/>
      <c r="N142" s="48"/>
      <c r="O142" s="48"/>
      <c r="P142" s="48"/>
      <c r="Q142" s="48"/>
      <c r="R142" s="48"/>
      <c r="S142" s="70" t="s">
        <v>602</v>
      </c>
      <c r="T142" s="48"/>
      <c r="U142" s="48"/>
      <c r="V142" s="48"/>
      <c r="W142" s="48"/>
      <c r="X142" s="48"/>
      <c r="Y142" s="48"/>
      <c r="Z142" s="48"/>
      <c r="AA142" s="70" t="s">
        <v>602</v>
      </c>
      <c r="AB142" s="48"/>
      <c r="AC142" s="48"/>
      <c r="AD142" s="48"/>
      <c r="AE142" s="48"/>
      <c r="AF142" s="48"/>
      <c r="AG142" s="48"/>
      <c r="AH142" s="48"/>
      <c r="AI142" s="48"/>
      <c r="AJ142" s="48"/>
      <c r="AK142" s="447" t="s">
        <v>603</v>
      </c>
      <c r="AL142" s="447"/>
      <c r="AM142" s="447"/>
      <c r="AN142" s="447"/>
      <c r="AO142" s="447"/>
      <c r="AP142" s="447"/>
      <c r="AQ142" s="447"/>
      <c r="AR142" s="447"/>
      <c r="AS142" s="447"/>
      <c r="AT142" s="447"/>
      <c r="AU142" s="447"/>
      <c r="AV142" s="447"/>
      <c r="AW142" s="447"/>
      <c r="AX142" s="447"/>
      <c r="AY142" s="447"/>
      <c r="AZ142" s="447"/>
      <c r="BA142" s="447"/>
      <c r="BB142" s="447"/>
      <c r="BC142" s="447"/>
      <c r="BD142" s="447"/>
      <c r="BE142" s="447"/>
      <c r="BF142" s="447"/>
      <c r="BG142" s="447"/>
      <c r="BH142" s="447"/>
      <c r="BI142" s="447"/>
      <c r="BJ142" s="447"/>
      <c r="BK142" s="447"/>
      <c r="BL142" s="447"/>
      <c r="BM142" s="447"/>
      <c r="BN142" s="447"/>
      <c r="BO142" s="447"/>
      <c r="BP142" s="447"/>
      <c r="BQ142" s="447"/>
      <c r="BR142" s="447"/>
      <c r="BS142" s="447"/>
      <c r="BT142" s="447"/>
      <c r="BU142" s="447"/>
      <c r="BV142" s="48"/>
      <c r="BW142" s="48"/>
      <c r="BX142" s="48"/>
      <c r="BY142" s="48"/>
      <c r="BZ142" s="48"/>
    </row>
    <row r="143" spans="1:78" hidden="1">
      <c r="A143" s="50"/>
      <c r="B143" s="50"/>
      <c r="C143" s="48"/>
      <c r="D143" s="48"/>
      <c r="E143" s="50"/>
      <c r="F143" s="48"/>
      <c r="G143" s="48"/>
      <c r="H143" s="48"/>
      <c r="I143" s="48"/>
      <c r="J143" s="48"/>
      <c r="K143" s="50"/>
      <c r="L143" s="50"/>
      <c r="M143" s="48"/>
      <c r="N143" s="48"/>
      <c r="O143" s="48"/>
      <c r="P143" s="48"/>
      <c r="Q143" s="48"/>
      <c r="R143" s="48"/>
      <c r="S143" s="70" t="s">
        <v>604</v>
      </c>
      <c r="T143" s="48"/>
      <c r="U143" s="48"/>
      <c r="V143" s="48"/>
      <c r="W143" s="48"/>
      <c r="X143" s="48"/>
      <c r="Y143" s="48"/>
      <c r="Z143" s="48"/>
      <c r="AA143" s="70" t="s">
        <v>604</v>
      </c>
      <c r="AB143" s="48"/>
      <c r="AC143" s="48"/>
      <c r="AD143" s="48"/>
      <c r="AE143" s="48"/>
      <c r="AF143" s="48"/>
      <c r="AG143" s="48"/>
      <c r="AH143" s="48"/>
      <c r="AI143" s="48"/>
      <c r="AJ143" s="48"/>
      <c r="AK143" s="447" t="s">
        <v>605</v>
      </c>
      <c r="AL143" s="447"/>
      <c r="AM143" s="447"/>
      <c r="AN143" s="447"/>
      <c r="AO143" s="447"/>
      <c r="AP143" s="447"/>
      <c r="AQ143" s="447"/>
      <c r="AR143" s="447"/>
      <c r="AS143" s="447"/>
      <c r="AT143" s="447"/>
      <c r="AU143" s="447"/>
      <c r="AV143" s="447"/>
      <c r="AW143" s="447"/>
      <c r="AX143" s="447"/>
      <c r="AY143" s="447"/>
      <c r="AZ143" s="447"/>
      <c r="BA143" s="447"/>
      <c r="BB143" s="447"/>
      <c r="BC143" s="447"/>
      <c r="BD143" s="447"/>
      <c r="BE143" s="447"/>
      <c r="BF143" s="447"/>
      <c r="BG143" s="447"/>
      <c r="BH143" s="447"/>
      <c r="BI143" s="447"/>
      <c r="BJ143" s="447"/>
      <c r="BK143" s="447"/>
      <c r="BL143" s="447"/>
      <c r="BM143" s="447"/>
      <c r="BN143" s="447"/>
      <c r="BO143" s="447"/>
      <c r="BP143" s="447"/>
      <c r="BQ143" s="447"/>
      <c r="BR143" s="447"/>
      <c r="BS143" s="447"/>
      <c r="BT143" s="447"/>
      <c r="BU143" s="447"/>
      <c r="BV143" s="48"/>
      <c r="BW143" s="48"/>
      <c r="BX143" s="48"/>
      <c r="BY143" s="48"/>
      <c r="BZ143" s="48"/>
    </row>
    <row r="144" spans="1:78" hidden="1">
      <c r="A144" s="50"/>
      <c r="B144" s="50"/>
      <c r="C144" s="48" t="s">
        <v>457</v>
      </c>
      <c r="D144" s="48"/>
      <c r="E144" s="50"/>
      <c r="F144" s="48"/>
      <c r="G144" s="48"/>
      <c r="H144" s="48"/>
      <c r="I144" s="48"/>
      <c r="J144" s="48"/>
      <c r="K144" s="50"/>
      <c r="L144" s="50"/>
      <c r="M144" s="133"/>
      <c r="N144" s="48"/>
      <c r="O144" s="48"/>
      <c r="P144" s="48"/>
      <c r="Q144" s="48"/>
      <c r="R144" s="48"/>
      <c r="S144" s="70" t="s">
        <v>606</v>
      </c>
      <c r="T144" s="48"/>
      <c r="U144" s="48"/>
      <c r="V144" s="48"/>
      <c r="W144" s="48"/>
      <c r="X144" s="48"/>
      <c r="Y144" s="48"/>
      <c r="Z144" s="48"/>
      <c r="AA144" s="70" t="s">
        <v>606</v>
      </c>
      <c r="AB144" s="48"/>
      <c r="AC144" s="48"/>
      <c r="AD144" s="48"/>
      <c r="AE144" s="48"/>
      <c r="AF144" s="48"/>
      <c r="AG144" s="48"/>
      <c r="AH144" s="48"/>
      <c r="AI144" s="48"/>
      <c r="AJ144" s="48"/>
      <c r="AK144" s="447" t="s">
        <v>607</v>
      </c>
      <c r="AL144" s="447"/>
      <c r="AM144" s="447"/>
      <c r="AN144" s="447"/>
      <c r="AO144" s="447"/>
      <c r="AP144" s="447"/>
      <c r="AQ144" s="447"/>
      <c r="AR144" s="447"/>
      <c r="AS144" s="447"/>
      <c r="AT144" s="447"/>
      <c r="AU144" s="447"/>
      <c r="AV144" s="447"/>
      <c r="AW144" s="447"/>
      <c r="AX144" s="447"/>
      <c r="AY144" s="447"/>
      <c r="AZ144" s="447"/>
      <c r="BA144" s="447"/>
      <c r="BB144" s="447"/>
      <c r="BC144" s="447"/>
      <c r="BD144" s="447"/>
      <c r="BE144" s="447"/>
      <c r="BF144" s="447"/>
      <c r="BG144" s="447"/>
      <c r="BH144" s="447"/>
      <c r="BI144" s="447"/>
      <c r="BJ144" s="447"/>
      <c r="BK144" s="447"/>
      <c r="BL144" s="447"/>
      <c r="BM144" s="447"/>
      <c r="BN144" s="447"/>
      <c r="BO144" s="447"/>
      <c r="BP144" s="447"/>
      <c r="BQ144" s="447"/>
      <c r="BR144" s="447"/>
      <c r="BS144" s="447"/>
      <c r="BT144" s="447"/>
      <c r="BU144" s="447"/>
      <c r="BV144" s="48"/>
      <c r="BW144" s="48"/>
      <c r="BX144" s="48"/>
      <c r="BY144" s="48"/>
      <c r="BZ144" s="48"/>
    </row>
    <row r="145" spans="1:78" hidden="1">
      <c r="A145" s="50"/>
      <c r="B145" s="50"/>
      <c r="C145" s="48" t="s">
        <v>608</v>
      </c>
      <c r="D145" s="48"/>
      <c r="E145" s="50"/>
      <c r="F145" s="48"/>
      <c r="G145" s="48"/>
      <c r="H145" s="48"/>
      <c r="I145" s="48"/>
      <c r="J145" s="48"/>
      <c r="K145" s="50"/>
      <c r="L145" s="50"/>
      <c r="M145" s="133"/>
      <c r="N145" s="48"/>
      <c r="O145" s="48"/>
      <c r="P145" s="48"/>
      <c r="Q145" s="48"/>
      <c r="R145" s="48"/>
      <c r="S145" s="70" t="s">
        <v>609</v>
      </c>
      <c r="T145" s="48"/>
      <c r="U145" s="48"/>
      <c r="V145" s="48"/>
      <c r="W145" s="48"/>
      <c r="X145" s="48"/>
      <c r="Y145" s="48"/>
      <c r="Z145" s="48"/>
      <c r="AA145" s="70" t="s">
        <v>609</v>
      </c>
      <c r="AB145" s="48"/>
      <c r="AC145" s="48"/>
      <c r="AD145" s="48"/>
      <c r="AE145" s="48"/>
      <c r="AF145" s="48"/>
      <c r="AG145" s="48"/>
      <c r="AH145" s="48"/>
      <c r="AI145" s="48"/>
      <c r="AJ145" s="48"/>
      <c r="AK145" s="447" t="s">
        <v>610</v>
      </c>
      <c r="AL145" s="447"/>
      <c r="AM145" s="447"/>
      <c r="AN145" s="447"/>
      <c r="AO145" s="447"/>
      <c r="AP145" s="447"/>
      <c r="AQ145" s="447"/>
      <c r="AR145" s="447"/>
      <c r="AS145" s="447"/>
      <c r="AT145" s="447"/>
      <c r="AU145" s="447"/>
      <c r="AV145" s="447"/>
      <c r="AW145" s="447"/>
      <c r="AX145" s="447"/>
      <c r="AY145" s="447"/>
      <c r="AZ145" s="447"/>
      <c r="BA145" s="447"/>
      <c r="BB145" s="447"/>
      <c r="BC145" s="447"/>
      <c r="BD145" s="447"/>
      <c r="BE145" s="447"/>
      <c r="BF145" s="447"/>
      <c r="BG145" s="447"/>
      <c r="BH145" s="447"/>
      <c r="BI145" s="447"/>
      <c r="BJ145" s="447"/>
      <c r="BK145" s="447"/>
      <c r="BL145" s="447"/>
      <c r="BM145" s="447"/>
      <c r="BN145" s="447"/>
      <c r="BO145" s="447"/>
      <c r="BP145" s="447"/>
      <c r="BQ145" s="447"/>
      <c r="BR145" s="447"/>
      <c r="BS145" s="447"/>
      <c r="BT145" s="447"/>
      <c r="BU145" s="447"/>
      <c r="BV145" s="48"/>
      <c r="BW145" s="48"/>
      <c r="BX145" s="48"/>
      <c r="BY145" s="48"/>
      <c r="BZ145" s="48"/>
    </row>
    <row r="146" spans="1:78" hidden="1">
      <c r="A146" s="135"/>
      <c r="B146" s="50"/>
      <c r="C146" s="48" t="s">
        <v>611</v>
      </c>
      <c r="D146" s="48"/>
      <c r="E146" s="50"/>
      <c r="F146" s="48"/>
      <c r="G146" s="48"/>
      <c r="H146" s="48"/>
      <c r="I146" s="48"/>
      <c r="J146" s="48"/>
      <c r="K146" s="50"/>
      <c r="L146" s="50"/>
      <c r="M146" s="133"/>
      <c r="N146" s="48"/>
      <c r="O146" s="48"/>
      <c r="P146" s="48"/>
      <c r="Q146" s="48"/>
      <c r="R146" s="48"/>
      <c r="S146" s="70" t="s">
        <v>612</v>
      </c>
      <c r="T146" s="48"/>
      <c r="U146" s="48"/>
      <c r="V146" s="48"/>
      <c r="W146" s="48"/>
      <c r="X146" s="48"/>
      <c r="Y146" s="48"/>
      <c r="Z146" s="48"/>
      <c r="AA146" s="70" t="s">
        <v>612</v>
      </c>
      <c r="AB146" s="48"/>
      <c r="AC146" s="48"/>
      <c r="AD146" s="48"/>
      <c r="AE146" s="48"/>
      <c r="AF146" s="48"/>
      <c r="AG146" s="48"/>
      <c r="AH146" s="48"/>
      <c r="AI146" s="48"/>
      <c r="AJ146" s="48"/>
      <c r="AK146" s="447" t="s">
        <v>613</v>
      </c>
      <c r="AL146" s="447"/>
      <c r="AM146" s="447"/>
      <c r="AN146" s="447"/>
      <c r="AO146" s="447"/>
      <c r="AP146" s="447"/>
      <c r="AQ146" s="447"/>
      <c r="AR146" s="447"/>
      <c r="AS146" s="447"/>
      <c r="AT146" s="447"/>
      <c r="AU146" s="447"/>
      <c r="AV146" s="447"/>
      <c r="AW146" s="447"/>
      <c r="AX146" s="447"/>
      <c r="AY146" s="447"/>
      <c r="AZ146" s="447"/>
      <c r="BA146" s="447"/>
      <c r="BB146" s="447"/>
      <c r="BC146" s="447"/>
      <c r="BD146" s="447"/>
      <c r="BE146" s="447"/>
      <c r="BF146" s="447"/>
      <c r="BG146" s="447"/>
      <c r="BH146" s="447"/>
      <c r="BI146" s="447"/>
      <c r="BJ146" s="447"/>
      <c r="BK146" s="447"/>
      <c r="BL146" s="447"/>
      <c r="BM146" s="447"/>
      <c r="BN146" s="447"/>
      <c r="BO146" s="447"/>
      <c r="BP146" s="447"/>
      <c r="BQ146" s="447"/>
      <c r="BR146" s="447"/>
      <c r="BS146" s="447"/>
      <c r="BT146" s="447"/>
      <c r="BU146" s="447"/>
      <c r="BV146" s="48"/>
      <c r="BW146" s="48"/>
      <c r="BX146" s="48"/>
      <c r="BY146" s="48"/>
      <c r="BZ146" s="48"/>
    </row>
    <row r="147" spans="1:78" hidden="1">
      <c r="A147" s="135"/>
      <c r="B147" s="50"/>
      <c r="C147" s="48" t="s">
        <v>614</v>
      </c>
      <c r="D147" s="48"/>
      <c r="E147" s="50"/>
      <c r="F147" s="48"/>
      <c r="G147" s="48"/>
      <c r="H147" s="48"/>
      <c r="I147" s="48"/>
      <c r="J147" s="48"/>
      <c r="K147" s="50"/>
      <c r="L147" s="50"/>
      <c r="M147" s="133"/>
      <c r="N147" s="48"/>
      <c r="O147" s="48"/>
      <c r="P147" s="48"/>
      <c r="Q147" s="48"/>
      <c r="R147" s="48"/>
      <c r="S147" s="70" t="s">
        <v>615</v>
      </c>
      <c r="T147" s="48"/>
      <c r="U147" s="48"/>
      <c r="V147" s="48"/>
      <c r="W147" s="48"/>
      <c r="X147" s="48"/>
      <c r="Y147" s="48"/>
      <c r="Z147" s="48"/>
      <c r="AA147" s="70" t="s">
        <v>615</v>
      </c>
      <c r="AB147" s="48"/>
      <c r="AC147" s="48"/>
      <c r="AD147" s="48"/>
      <c r="AE147" s="48"/>
      <c r="AF147" s="48"/>
      <c r="AG147" s="48"/>
      <c r="AH147" s="48"/>
      <c r="AI147" s="48"/>
      <c r="AJ147" s="48"/>
      <c r="AK147" s="447" t="s">
        <v>616</v>
      </c>
      <c r="AL147" s="447"/>
      <c r="AM147" s="447"/>
      <c r="AN147" s="447"/>
      <c r="AO147" s="447"/>
      <c r="AP147" s="447"/>
      <c r="AQ147" s="447"/>
      <c r="AR147" s="447"/>
      <c r="AS147" s="447"/>
      <c r="AT147" s="447"/>
      <c r="AU147" s="447"/>
      <c r="AV147" s="447"/>
      <c r="AW147" s="447"/>
      <c r="AX147" s="447"/>
      <c r="AY147" s="447"/>
      <c r="AZ147" s="447"/>
      <c r="BA147" s="447"/>
      <c r="BB147" s="447"/>
      <c r="BC147" s="447"/>
      <c r="BD147" s="447"/>
      <c r="BE147" s="447"/>
      <c r="BF147" s="447"/>
      <c r="BG147" s="447"/>
      <c r="BH147" s="447"/>
      <c r="BI147" s="447"/>
      <c r="BJ147" s="447"/>
      <c r="BK147" s="447"/>
      <c r="BL147" s="447"/>
      <c r="BM147" s="447"/>
      <c r="BN147" s="447"/>
      <c r="BO147" s="447"/>
      <c r="BP147" s="447"/>
      <c r="BQ147" s="447"/>
      <c r="BR147" s="447"/>
      <c r="BS147" s="447"/>
      <c r="BT147" s="447"/>
      <c r="BU147" s="447"/>
      <c r="BV147" s="48"/>
      <c r="BW147" s="48"/>
      <c r="BX147" s="48"/>
      <c r="BY147" s="48"/>
      <c r="BZ147" s="48"/>
    </row>
    <row r="148" spans="1:78" hidden="1">
      <c r="A148" s="135"/>
      <c r="B148" s="50"/>
      <c r="C148" s="48"/>
      <c r="D148" s="48"/>
      <c r="E148" s="50"/>
      <c r="F148" s="48"/>
      <c r="G148" s="48"/>
      <c r="H148" s="48"/>
      <c r="I148" s="48"/>
      <c r="J148" s="48"/>
      <c r="K148" s="50"/>
      <c r="L148" s="50"/>
      <c r="M148" s="133"/>
      <c r="N148" s="48"/>
      <c r="O148" s="48"/>
      <c r="P148" s="48"/>
      <c r="Q148" s="48"/>
      <c r="R148" s="48"/>
      <c r="S148" s="70" t="s">
        <v>617</v>
      </c>
      <c r="T148" s="48"/>
      <c r="U148" s="48"/>
      <c r="V148" s="48"/>
      <c r="W148" s="48"/>
      <c r="X148" s="48"/>
      <c r="Y148" s="48"/>
      <c r="Z148" s="48"/>
      <c r="AA148" s="70" t="s">
        <v>617</v>
      </c>
      <c r="AB148" s="48"/>
      <c r="AC148" s="48"/>
      <c r="AD148" s="48"/>
      <c r="AE148" s="48"/>
      <c r="AF148" s="48"/>
      <c r="AG148" s="48"/>
      <c r="AH148" s="48"/>
      <c r="AI148" s="48"/>
      <c r="AJ148" s="48"/>
      <c r="AK148" s="446" t="s">
        <v>618</v>
      </c>
      <c r="AL148" s="447"/>
      <c r="AM148" s="447"/>
      <c r="AN148" s="447"/>
      <c r="AO148" s="447"/>
      <c r="AP148" s="447"/>
      <c r="AQ148" s="447"/>
      <c r="AR148" s="447"/>
      <c r="AS148" s="447"/>
      <c r="AT148" s="447"/>
      <c r="AU148" s="447"/>
      <c r="AV148" s="447"/>
      <c r="AW148" s="447"/>
      <c r="AX148" s="447"/>
      <c r="AY148" s="447"/>
      <c r="AZ148" s="447"/>
      <c r="BA148" s="447"/>
      <c r="BB148" s="447"/>
      <c r="BC148" s="447"/>
      <c r="BD148" s="447"/>
      <c r="BE148" s="447"/>
      <c r="BF148" s="447"/>
      <c r="BG148" s="447"/>
      <c r="BH148" s="447"/>
      <c r="BI148" s="447"/>
      <c r="BJ148" s="447"/>
      <c r="BK148" s="447"/>
      <c r="BL148" s="447"/>
      <c r="BM148" s="447"/>
      <c r="BN148" s="447"/>
      <c r="BO148" s="447"/>
      <c r="BP148" s="447"/>
      <c r="BQ148" s="447"/>
      <c r="BR148" s="447"/>
      <c r="BS148" s="447"/>
      <c r="BT148" s="447"/>
      <c r="BU148" s="447"/>
      <c r="BV148" s="48"/>
      <c r="BW148" s="48"/>
      <c r="BX148" s="48"/>
      <c r="BY148" s="48"/>
      <c r="BZ148" s="48"/>
    </row>
    <row r="149" spans="1:78" hidden="1">
      <c r="A149" s="136"/>
      <c r="B149" s="137"/>
      <c r="C149" s="48"/>
      <c r="D149" s="48"/>
      <c r="E149" s="50"/>
      <c r="F149" s="48"/>
      <c r="G149" s="48"/>
      <c r="H149" s="48"/>
      <c r="I149" s="48"/>
      <c r="J149" s="48"/>
      <c r="K149" s="50"/>
      <c r="L149" s="50"/>
      <c r="M149" s="133"/>
      <c r="N149" s="50"/>
      <c r="O149" s="95"/>
      <c r="P149" s="48"/>
      <c r="Q149" s="48"/>
      <c r="R149" s="48"/>
      <c r="S149" s="70" t="s">
        <v>619</v>
      </c>
      <c r="T149" s="48"/>
      <c r="U149" s="48"/>
      <c r="V149" s="48"/>
      <c r="W149" s="48"/>
      <c r="X149" s="48"/>
      <c r="Y149" s="48"/>
      <c r="Z149" s="48"/>
      <c r="AA149" s="70" t="s">
        <v>619</v>
      </c>
      <c r="AB149" s="48"/>
      <c r="AC149" s="48"/>
      <c r="AD149" s="48"/>
      <c r="AE149" s="48"/>
      <c r="AF149" s="48"/>
      <c r="AG149" s="48"/>
      <c r="AH149" s="48"/>
      <c r="AI149" s="48"/>
      <c r="AJ149" s="48"/>
      <c r="AK149" s="447" t="s">
        <v>620</v>
      </c>
      <c r="AL149" s="447"/>
      <c r="AM149" s="447"/>
      <c r="AN149" s="447"/>
      <c r="AO149" s="447"/>
      <c r="AP149" s="447"/>
      <c r="AQ149" s="447"/>
      <c r="AR149" s="447"/>
      <c r="AS149" s="447"/>
      <c r="AT149" s="447"/>
      <c r="AU149" s="447"/>
      <c r="AV149" s="447"/>
      <c r="AW149" s="447"/>
      <c r="AX149" s="447"/>
      <c r="AY149" s="447"/>
      <c r="AZ149" s="447"/>
      <c r="BA149" s="447"/>
      <c r="BB149" s="447"/>
      <c r="BC149" s="447"/>
      <c r="BD149" s="447"/>
      <c r="BE149" s="447"/>
      <c r="BF149" s="447"/>
      <c r="BG149" s="447"/>
      <c r="BH149" s="447"/>
      <c r="BI149" s="447"/>
      <c r="BJ149" s="447"/>
      <c r="BK149" s="447"/>
      <c r="BL149" s="447"/>
      <c r="BM149" s="447"/>
      <c r="BN149" s="447"/>
      <c r="BO149" s="447"/>
      <c r="BP149" s="447"/>
      <c r="BQ149" s="447"/>
      <c r="BR149" s="447"/>
      <c r="BS149" s="447"/>
      <c r="BT149" s="447"/>
      <c r="BU149" s="447"/>
      <c r="BV149" s="48"/>
      <c r="BW149" s="48"/>
      <c r="BX149" s="48"/>
      <c r="BY149" s="48"/>
      <c r="BZ149" s="48"/>
    </row>
    <row r="150" spans="1:78" hidden="1">
      <c r="A150" s="50"/>
      <c r="B150" s="136"/>
      <c r="C150" s="48"/>
      <c r="D150" s="48"/>
      <c r="E150" s="50"/>
      <c r="F150" s="48"/>
      <c r="G150" s="48"/>
      <c r="H150" s="48"/>
      <c r="I150" s="48"/>
      <c r="J150" s="48"/>
      <c r="K150" s="50"/>
      <c r="L150" s="50"/>
      <c r="M150" s="133"/>
      <c r="N150" s="50"/>
      <c r="O150" s="50"/>
      <c r="P150" s="124"/>
      <c r="Q150" s="50"/>
      <c r="R150" s="50"/>
      <c r="S150" s="70" t="s">
        <v>621</v>
      </c>
      <c r="T150" s="50"/>
      <c r="U150" s="50"/>
      <c r="V150" s="48"/>
      <c r="W150" s="48"/>
      <c r="X150" s="48"/>
      <c r="Y150" s="48"/>
      <c r="Z150" s="48"/>
      <c r="AA150" s="70" t="s">
        <v>621</v>
      </c>
      <c r="AB150" s="48"/>
      <c r="AC150" s="48"/>
      <c r="AD150" s="48"/>
      <c r="AE150" s="48"/>
      <c r="AF150" s="48"/>
      <c r="AG150" s="48"/>
      <c r="AH150" s="48"/>
      <c r="AI150" s="48"/>
      <c r="AJ150" s="48"/>
      <c r="AK150" s="447" t="s">
        <v>622</v>
      </c>
      <c r="AL150" s="447"/>
      <c r="AM150" s="447"/>
      <c r="AN150" s="447"/>
      <c r="AO150" s="447"/>
      <c r="AP150" s="447"/>
      <c r="AQ150" s="447"/>
      <c r="AR150" s="447"/>
      <c r="AS150" s="447"/>
      <c r="AT150" s="447"/>
      <c r="AU150" s="447"/>
      <c r="AV150" s="447"/>
      <c r="AW150" s="447"/>
      <c r="AX150" s="447"/>
      <c r="AY150" s="447"/>
      <c r="AZ150" s="447"/>
      <c r="BA150" s="447"/>
      <c r="BB150" s="447"/>
      <c r="BC150" s="447"/>
      <c r="BD150" s="447"/>
      <c r="BE150" s="447"/>
      <c r="BF150" s="447"/>
      <c r="BG150" s="447"/>
      <c r="BH150" s="447"/>
      <c r="BI150" s="447"/>
      <c r="BJ150" s="447"/>
      <c r="BK150" s="447"/>
      <c r="BL150" s="447"/>
      <c r="BM150" s="447"/>
      <c r="BN150" s="447"/>
      <c r="BO150" s="447"/>
      <c r="BP150" s="447"/>
      <c r="BQ150" s="447"/>
      <c r="BR150" s="447"/>
      <c r="BS150" s="447"/>
      <c r="BT150" s="447"/>
      <c r="BU150" s="447"/>
      <c r="BV150" s="48"/>
      <c r="BW150" s="48"/>
      <c r="BX150" s="48"/>
      <c r="BY150" s="48"/>
      <c r="BZ150" s="48"/>
    </row>
    <row r="151" spans="1:78" hidden="1">
      <c r="A151" s="50"/>
      <c r="B151" s="50"/>
      <c r="C151" s="64"/>
      <c r="D151" s="64"/>
      <c r="E151" s="64"/>
      <c r="F151" s="64"/>
      <c r="G151" s="64"/>
      <c r="H151" s="48"/>
      <c r="I151" s="48"/>
      <c r="J151" s="48"/>
      <c r="K151" s="50"/>
      <c r="L151" s="50"/>
      <c r="M151" s="133"/>
      <c r="N151" s="50"/>
      <c r="O151" s="50"/>
      <c r="P151" s="50"/>
      <c r="Q151" s="65"/>
      <c r="R151" s="50"/>
      <c r="S151" s="70" t="s">
        <v>623</v>
      </c>
      <c r="T151" s="50"/>
      <c r="U151" s="50"/>
      <c r="V151" s="48"/>
      <c r="W151" s="48"/>
      <c r="X151" s="48"/>
      <c r="Y151" s="48"/>
      <c r="Z151" s="48"/>
      <c r="AA151" s="70" t="s">
        <v>623</v>
      </c>
      <c r="AB151" s="48"/>
      <c r="AC151" s="48"/>
      <c r="AD151" s="48"/>
      <c r="AE151" s="48"/>
      <c r="AF151" s="48"/>
      <c r="AG151" s="48"/>
      <c r="AH151" s="48"/>
      <c r="AI151" s="48"/>
      <c r="AJ151" s="48"/>
      <c r="AK151" s="447" t="s">
        <v>624</v>
      </c>
      <c r="AL151" s="447"/>
      <c r="AM151" s="447"/>
      <c r="AN151" s="447"/>
      <c r="AO151" s="447"/>
      <c r="AP151" s="447"/>
      <c r="AQ151" s="447"/>
      <c r="AR151" s="447"/>
      <c r="AS151" s="447"/>
      <c r="AT151" s="447"/>
      <c r="AU151" s="447"/>
      <c r="AV151" s="447"/>
      <c r="AW151" s="447"/>
      <c r="AX151" s="447"/>
      <c r="AY151" s="447"/>
      <c r="AZ151" s="447"/>
      <c r="BA151" s="447"/>
      <c r="BB151" s="447"/>
      <c r="BC151" s="447"/>
      <c r="BD151" s="447"/>
      <c r="BE151" s="447"/>
      <c r="BF151" s="447"/>
      <c r="BG151" s="447"/>
      <c r="BH151" s="447"/>
      <c r="BI151" s="447"/>
      <c r="BJ151" s="447"/>
      <c r="BK151" s="447"/>
      <c r="BL151" s="447"/>
      <c r="BM151" s="447"/>
      <c r="BN151" s="447"/>
      <c r="BO151" s="447"/>
      <c r="BP151" s="447"/>
      <c r="BQ151" s="447"/>
      <c r="BR151" s="447"/>
      <c r="BS151" s="447"/>
      <c r="BT151" s="447"/>
      <c r="BU151" s="447"/>
      <c r="BV151" s="48"/>
      <c r="BW151" s="48"/>
      <c r="BX151" s="48"/>
      <c r="BY151" s="48"/>
      <c r="BZ151" s="48"/>
    </row>
    <row r="152" spans="1:78" hidden="1">
      <c r="A152" s="136"/>
      <c r="B152" s="50"/>
      <c r="C152" s="443" t="s">
        <v>625</v>
      </c>
      <c r="D152" s="444"/>
      <c r="E152" s="444"/>
      <c r="F152" s="445"/>
      <c r="G152" s="48"/>
      <c r="H152" s="48"/>
      <c r="I152" s="48"/>
      <c r="J152" s="48"/>
      <c r="K152" s="50"/>
      <c r="L152" s="50"/>
      <c r="M152" s="133"/>
      <c r="N152" s="50"/>
      <c r="O152" s="50"/>
      <c r="P152" s="50"/>
      <c r="Q152" s="50"/>
      <c r="R152" s="50"/>
      <c r="S152" s="70" t="s">
        <v>626</v>
      </c>
      <c r="T152" s="50"/>
      <c r="U152" s="50"/>
      <c r="V152" s="48"/>
      <c r="W152" s="48"/>
      <c r="X152" s="48"/>
      <c r="Y152" s="48"/>
      <c r="Z152" s="48"/>
      <c r="AA152" s="70" t="s">
        <v>626</v>
      </c>
      <c r="AB152" s="48"/>
      <c r="AC152" s="48"/>
      <c r="AD152" s="48"/>
      <c r="AE152" s="48"/>
      <c r="AF152" s="48"/>
      <c r="AG152" s="48"/>
      <c r="AH152" s="48"/>
      <c r="AI152" s="48"/>
      <c r="AJ152" s="48"/>
      <c r="AK152" s="447" t="s">
        <v>627</v>
      </c>
      <c r="AL152" s="447"/>
      <c r="AM152" s="447"/>
      <c r="AN152" s="447"/>
      <c r="AO152" s="447"/>
      <c r="AP152" s="447"/>
      <c r="AQ152" s="447"/>
      <c r="AR152" s="447"/>
      <c r="AS152" s="447"/>
      <c r="AT152" s="447"/>
      <c r="AU152" s="447"/>
      <c r="AV152" s="447"/>
      <c r="AW152" s="447"/>
      <c r="AX152" s="447"/>
      <c r="AY152" s="447"/>
      <c r="AZ152" s="447"/>
      <c r="BA152" s="447"/>
      <c r="BB152" s="447"/>
      <c r="BC152" s="447"/>
      <c r="BD152" s="447"/>
      <c r="BE152" s="447"/>
      <c r="BF152" s="447"/>
      <c r="BG152" s="447"/>
      <c r="BH152" s="447"/>
      <c r="BI152" s="447"/>
      <c r="BJ152" s="447"/>
      <c r="BK152" s="447"/>
      <c r="BL152" s="447"/>
      <c r="BM152" s="447"/>
      <c r="BN152" s="447"/>
      <c r="BO152" s="447"/>
      <c r="BP152" s="447"/>
      <c r="BQ152" s="447"/>
      <c r="BR152" s="447"/>
      <c r="BS152" s="447"/>
      <c r="BT152" s="447"/>
      <c r="BU152" s="447"/>
      <c r="BV152" s="48"/>
      <c r="BW152" s="48"/>
      <c r="BX152" s="48"/>
      <c r="BY152" s="48"/>
      <c r="BZ152" s="48"/>
    </row>
    <row r="153" spans="1:78" hidden="1">
      <c r="A153" s="50"/>
      <c r="B153" s="50"/>
      <c r="C153" s="50"/>
      <c r="D153" s="50"/>
      <c r="E153" s="50"/>
      <c r="F153" s="50"/>
      <c r="G153" s="48"/>
      <c r="H153" s="50"/>
      <c r="I153" s="50"/>
      <c r="J153" s="50"/>
      <c r="K153" s="50"/>
      <c r="L153" s="50"/>
      <c r="M153" s="133"/>
      <c r="N153" s="50"/>
      <c r="O153" s="50"/>
      <c r="P153" s="50"/>
      <c r="Q153" s="50"/>
      <c r="R153" s="50"/>
      <c r="S153" s="70" t="s">
        <v>628</v>
      </c>
      <c r="T153" s="50"/>
      <c r="U153" s="50"/>
      <c r="V153" s="48"/>
      <c r="W153" s="48"/>
      <c r="X153" s="48"/>
      <c r="Y153" s="48"/>
      <c r="Z153" s="48"/>
      <c r="AA153" s="70" t="s">
        <v>628</v>
      </c>
      <c r="AB153" s="48"/>
      <c r="AC153" s="48"/>
      <c r="AD153" s="48"/>
      <c r="AE153" s="48"/>
      <c r="AF153" s="48"/>
      <c r="AG153" s="48"/>
      <c r="AH153" s="48"/>
      <c r="AI153" s="48"/>
      <c r="AJ153" s="48"/>
      <c r="AK153" s="446" t="s">
        <v>629</v>
      </c>
      <c r="AL153" s="447"/>
      <c r="AM153" s="447"/>
      <c r="AN153" s="447"/>
      <c r="AO153" s="447"/>
      <c r="AP153" s="447"/>
      <c r="AQ153" s="447"/>
      <c r="AR153" s="447"/>
      <c r="AS153" s="447"/>
      <c r="AT153" s="447"/>
      <c r="AU153" s="447"/>
      <c r="AV153" s="447"/>
      <c r="AW153" s="447"/>
      <c r="AX153" s="447"/>
      <c r="AY153" s="447"/>
      <c r="AZ153" s="447"/>
      <c r="BA153" s="447"/>
      <c r="BB153" s="447"/>
      <c r="BC153" s="447"/>
      <c r="BD153" s="447"/>
      <c r="BE153" s="447"/>
      <c r="BF153" s="447"/>
      <c r="BG153" s="447"/>
      <c r="BH153" s="447"/>
      <c r="BI153" s="447"/>
      <c r="BJ153" s="447"/>
      <c r="BK153" s="447"/>
      <c r="BL153" s="447"/>
      <c r="BM153" s="447"/>
      <c r="BN153" s="447"/>
      <c r="BO153" s="447"/>
      <c r="BP153" s="447"/>
      <c r="BQ153" s="447"/>
      <c r="BR153" s="447"/>
      <c r="BS153" s="447"/>
      <c r="BT153" s="447"/>
      <c r="BU153" s="447"/>
      <c r="BV153" s="48"/>
      <c r="BW153" s="48"/>
      <c r="BX153" s="48"/>
      <c r="BY153" s="48"/>
      <c r="BZ153" s="48"/>
    </row>
    <row r="154" spans="1:78" hidden="1">
      <c r="A154" s="50"/>
      <c r="B154" s="50"/>
      <c r="C154" s="95" t="s">
        <v>451</v>
      </c>
      <c r="D154" s="50"/>
      <c r="E154" s="95" t="s">
        <v>630</v>
      </c>
      <c r="F154" s="50"/>
      <c r="G154" s="48"/>
      <c r="H154" s="50"/>
      <c r="I154" s="50"/>
      <c r="J154" s="50"/>
      <c r="K154" s="50"/>
      <c r="L154" s="50"/>
      <c r="M154" s="133"/>
      <c r="N154" s="50"/>
      <c r="O154" s="50"/>
      <c r="P154" s="50"/>
      <c r="Q154" s="50"/>
      <c r="R154" s="50"/>
      <c r="S154" s="70" t="s">
        <v>631</v>
      </c>
      <c r="T154" s="50"/>
      <c r="U154" s="50"/>
      <c r="V154" s="48"/>
      <c r="W154" s="48"/>
      <c r="X154" s="48"/>
      <c r="Y154" s="48"/>
      <c r="Z154" s="48"/>
      <c r="AA154" s="70" t="s">
        <v>631</v>
      </c>
      <c r="AB154" s="48"/>
      <c r="AC154" s="48"/>
      <c r="AD154" s="48"/>
      <c r="AE154" s="48"/>
      <c r="AF154" s="48"/>
      <c r="AG154" s="48"/>
      <c r="AH154" s="48"/>
      <c r="AI154" s="48"/>
      <c r="AJ154" s="48"/>
      <c r="AK154" s="447" t="s">
        <v>632</v>
      </c>
      <c r="AL154" s="447"/>
      <c r="AM154" s="447"/>
      <c r="AN154" s="447"/>
      <c r="AO154" s="447"/>
      <c r="AP154" s="447"/>
      <c r="AQ154" s="447"/>
      <c r="AR154" s="447"/>
      <c r="AS154" s="447"/>
      <c r="AT154" s="447"/>
      <c r="AU154" s="447"/>
      <c r="AV154" s="447"/>
      <c r="AW154" s="447"/>
      <c r="AX154" s="447"/>
      <c r="AY154" s="447"/>
      <c r="AZ154" s="447"/>
      <c r="BA154" s="447"/>
      <c r="BB154" s="447"/>
      <c r="BC154" s="447"/>
      <c r="BD154" s="447"/>
      <c r="BE154" s="447"/>
      <c r="BF154" s="447"/>
      <c r="BG154" s="447"/>
      <c r="BH154" s="447"/>
      <c r="BI154" s="447"/>
      <c r="BJ154" s="447"/>
      <c r="BK154" s="447"/>
      <c r="BL154" s="447"/>
      <c r="BM154" s="447"/>
      <c r="BN154" s="447"/>
      <c r="BO154" s="447"/>
      <c r="BP154" s="447"/>
      <c r="BQ154" s="447"/>
      <c r="BR154" s="447"/>
      <c r="BS154" s="447"/>
      <c r="BT154" s="447"/>
      <c r="BU154" s="447"/>
      <c r="BV154" s="48"/>
      <c r="BW154" s="48"/>
      <c r="BX154" s="48"/>
      <c r="BY154" s="48"/>
      <c r="BZ154" s="48"/>
    </row>
    <row r="155" spans="1:78" hidden="1">
      <c r="A155" s="50"/>
      <c r="B155" s="50"/>
      <c r="C155" s="138" t="s">
        <v>454</v>
      </c>
      <c r="D155" s="50"/>
      <c r="E155" s="95" t="s">
        <v>457</v>
      </c>
      <c r="F155" s="50"/>
      <c r="G155" s="48"/>
      <c r="H155" s="50"/>
      <c r="I155" s="50"/>
      <c r="J155" s="50"/>
      <c r="K155" s="50"/>
      <c r="L155" s="50"/>
      <c r="M155" s="133"/>
      <c r="N155" s="50"/>
      <c r="O155" s="50"/>
      <c r="P155" s="50"/>
      <c r="Q155" s="50"/>
      <c r="R155" s="50"/>
      <c r="S155" s="70" t="s">
        <v>633</v>
      </c>
      <c r="T155" s="50"/>
      <c r="U155" s="50"/>
      <c r="V155" s="48"/>
      <c r="W155" s="48"/>
      <c r="X155" s="48"/>
      <c r="Y155" s="48"/>
      <c r="Z155" s="48"/>
      <c r="AA155" s="70" t="s">
        <v>633</v>
      </c>
      <c r="AB155" s="48"/>
      <c r="AC155" s="48"/>
      <c r="AD155" s="48"/>
      <c r="AE155" s="48"/>
      <c r="AF155" s="48"/>
      <c r="AG155" s="48"/>
      <c r="AH155" s="48"/>
      <c r="AI155" s="48"/>
      <c r="AJ155" s="48"/>
      <c r="AK155" s="447" t="s">
        <v>634</v>
      </c>
      <c r="AL155" s="447"/>
      <c r="AM155" s="447"/>
      <c r="AN155" s="447"/>
      <c r="AO155" s="447"/>
      <c r="AP155" s="447"/>
      <c r="AQ155" s="447"/>
      <c r="AR155" s="447"/>
      <c r="AS155" s="447"/>
      <c r="AT155" s="447"/>
      <c r="AU155" s="447"/>
      <c r="AV155" s="447"/>
      <c r="AW155" s="447"/>
      <c r="AX155" s="447"/>
      <c r="AY155" s="447"/>
      <c r="AZ155" s="447"/>
      <c r="BA155" s="447"/>
      <c r="BB155" s="447"/>
      <c r="BC155" s="447"/>
      <c r="BD155" s="447"/>
      <c r="BE155" s="447"/>
      <c r="BF155" s="447"/>
      <c r="BG155" s="447"/>
      <c r="BH155" s="447"/>
      <c r="BI155" s="447"/>
      <c r="BJ155" s="447"/>
      <c r="BK155" s="447"/>
      <c r="BL155" s="447"/>
      <c r="BM155" s="447"/>
      <c r="BN155" s="447"/>
      <c r="BO155" s="447"/>
      <c r="BP155" s="447"/>
      <c r="BQ155" s="447"/>
      <c r="BR155" s="447"/>
      <c r="BS155" s="447"/>
      <c r="BT155" s="447"/>
      <c r="BU155" s="447"/>
      <c r="BV155" s="48"/>
      <c r="BW155" s="48"/>
      <c r="BX155" s="48"/>
      <c r="BY155" s="48"/>
      <c r="BZ155" s="48"/>
    </row>
    <row r="156" spans="1:78" hidden="1">
      <c r="A156" s="50"/>
      <c r="B156" s="50"/>
      <c r="C156" s="50"/>
      <c r="D156" s="50"/>
      <c r="E156" s="95" t="s">
        <v>635</v>
      </c>
      <c r="F156" s="50"/>
      <c r="G156" s="48"/>
      <c r="H156" s="50"/>
      <c r="I156" s="50"/>
      <c r="J156" s="50"/>
      <c r="K156" s="50"/>
      <c r="L156" s="50"/>
      <c r="M156" s="133"/>
      <c r="N156" s="50"/>
      <c r="O156" s="50"/>
      <c r="P156" s="50"/>
      <c r="Q156" s="50"/>
      <c r="R156" s="50"/>
      <c r="S156" s="70" t="s">
        <v>636</v>
      </c>
      <c r="T156" s="50"/>
      <c r="U156" s="50"/>
      <c r="V156" s="48"/>
      <c r="W156" s="48"/>
      <c r="X156" s="48"/>
      <c r="Y156" s="48"/>
      <c r="Z156" s="48"/>
      <c r="AA156" s="70" t="s">
        <v>636</v>
      </c>
      <c r="AB156" s="48"/>
      <c r="AC156" s="48"/>
      <c r="AD156" s="48"/>
      <c r="AE156" s="48"/>
      <c r="AF156" s="48"/>
      <c r="AG156" s="48"/>
      <c r="AH156" s="48"/>
      <c r="AI156" s="48"/>
      <c r="AJ156" s="48"/>
      <c r="AK156" s="447" t="s">
        <v>637</v>
      </c>
      <c r="AL156" s="447"/>
      <c r="AM156" s="447"/>
      <c r="AN156" s="447"/>
      <c r="AO156" s="447"/>
      <c r="AP156" s="447"/>
      <c r="AQ156" s="447"/>
      <c r="AR156" s="447"/>
      <c r="AS156" s="447"/>
      <c r="AT156" s="447"/>
      <c r="AU156" s="447"/>
      <c r="AV156" s="447"/>
      <c r="AW156" s="447"/>
      <c r="AX156" s="447"/>
      <c r="AY156" s="447"/>
      <c r="AZ156" s="447"/>
      <c r="BA156" s="447"/>
      <c r="BB156" s="447"/>
      <c r="BC156" s="447"/>
      <c r="BD156" s="447"/>
      <c r="BE156" s="447"/>
      <c r="BF156" s="447"/>
      <c r="BG156" s="447"/>
      <c r="BH156" s="447"/>
      <c r="BI156" s="447"/>
      <c r="BJ156" s="447"/>
      <c r="BK156" s="447"/>
      <c r="BL156" s="447"/>
      <c r="BM156" s="447"/>
      <c r="BN156" s="447"/>
      <c r="BO156" s="447"/>
      <c r="BP156" s="447"/>
      <c r="BQ156" s="447"/>
      <c r="BR156" s="447"/>
      <c r="BS156" s="447"/>
      <c r="BT156" s="447"/>
      <c r="BU156" s="447"/>
      <c r="BV156" s="48"/>
      <c r="BW156" s="48"/>
      <c r="BX156" s="48"/>
      <c r="BY156" s="48"/>
      <c r="BZ156" s="48"/>
    </row>
    <row r="157" spans="1:78" hidden="1">
      <c r="A157" s="50"/>
      <c r="B157" s="50"/>
      <c r="C157" s="449" t="s">
        <v>638</v>
      </c>
      <c r="D157" s="450"/>
      <c r="E157" s="450"/>
      <c r="F157" s="450"/>
      <c r="G157" s="450"/>
      <c r="H157" s="450"/>
      <c r="I157" s="450"/>
      <c r="J157" s="450"/>
      <c r="K157" s="451"/>
      <c r="L157" s="50"/>
      <c r="M157" s="133"/>
      <c r="N157" s="50"/>
      <c r="O157" s="50"/>
      <c r="P157" s="50"/>
      <c r="Q157" s="50"/>
      <c r="R157" s="50"/>
      <c r="S157" s="70" t="s">
        <v>80</v>
      </c>
      <c r="T157" s="50"/>
      <c r="U157" s="50"/>
      <c r="V157" s="48"/>
      <c r="W157" s="48"/>
      <c r="X157" s="48"/>
      <c r="Y157" s="48"/>
      <c r="Z157" s="48"/>
      <c r="AA157" s="70" t="s">
        <v>80</v>
      </c>
      <c r="AB157" s="48"/>
      <c r="AC157" s="48"/>
      <c r="AD157" s="48"/>
      <c r="AE157" s="48"/>
      <c r="AF157" s="48"/>
      <c r="AG157" s="48"/>
      <c r="AH157" s="48"/>
      <c r="AI157" s="48"/>
      <c r="AJ157" s="48"/>
      <c r="AK157" s="447" t="s">
        <v>639</v>
      </c>
      <c r="AL157" s="447"/>
      <c r="AM157" s="447"/>
      <c r="AN157" s="447"/>
      <c r="AO157" s="447"/>
      <c r="AP157" s="447"/>
      <c r="AQ157" s="447"/>
      <c r="AR157" s="447"/>
      <c r="AS157" s="447"/>
      <c r="AT157" s="447"/>
      <c r="AU157" s="447"/>
      <c r="AV157" s="447"/>
      <c r="AW157" s="447"/>
      <c r="AX157" s="447"/>
      <c r="AY157" s="447"/>
      <c r="AZ157" s="447"/>
      <c r="BA157" s="447"/>
      <c r="BB157" s="447"/>
      <c r="BC157" s="447"/>
      <c r="BD157" s="447"/>
      <c r="BE157" s="447"/>
      <c r="BF157" s="447"/>
      <c r="BG157" s="447"/>
      <c r="BH157" s="447"/>
      <c r="BI157" s="447"/>
      <c r="BJ157" s="447"/>
      <c r="BK157" s="447"/>
      <c r="BL157" s="447"/>
      <c r="BM157" s="447"/>
      <c r="BN157" s="447"/>
      <c r="BO157" s="447"/>
      <c r="BP157" s="447"/>
      <c r="BQ157" s="447"/>
      <c r="BR157" s="447"/>
      <c r="BS157" s="447"/>
      <c r="BT157" s="447"/>
      <c r="BU157" s="447"/>
      <c r="BV157" s="48"/>
      <c r="BW157" s="48"/>
      <c r="BX157" s="48"/>
      <c r="BY157" s="48"/>
      <c r="BZ157" s="48"/>
    </row>
    <row r="158" spans="1:78" hidden="1">
      <c r="A158" s="50"/>
      <c r="B158" s="50"/>
      <c r="C158" s="48"/>
      <c r="D158" s="50"/>
      <c r="E158" s="48"/>
      <c r="F158" s="48"/>
      <c r="G158" s="48"/>
      <c r="H158" s="48"/>
      <c r="I158" s="48"/>
      <c r="J158" s="48"/>
      <c r="K158" s="48"/>
      <c r="L158" s="50"/>
      <c r="M158" s="133"/>
      <c r="N158" s="50"/>
      <c r="O158" s="50"/>
      <c r="P158" s="50"/>
      <c r="Q158" s="50"/>
      <c r="R158" s="50"/>
      <c r="S158" s="70" t="s">
        <v>640</v>
      </c>
      <c r="T158" s="50"/>
      <c r="U158" s="50"/>
      <c r="V158" s="48"/>
      <c r="W158" s="48"/>
      <c r="X158" s="48"/>
      <c r="Y158" s="48"/>
      <c r="Z158" s="48"/>
      <c r="AA158" s="70" t="s">
        <v>640</v>
      </c>
      <c r="AB158" s="48"/>
      <c r="AC158" s="48"/>
      <c r="AD158" s="48"/>
      <c r="AE158" s="48"/>
      <c r="AF158" s="48"/>
      <c r="AG158" s="48"/>
      <c r="AH158" s="48"/>
      <c r="AI158" s="48"/>
      <c r="AJ158" s="48"/>
      <c r="AK158" s="442" t="s">
        <v>641</v>
      </c>
      <c r="AL158" s="442"/>
      <c r="AM158" s="442"/>
      <c r="AN158" s="442"/>
      <c r="AO158" s="442"/>
      <c r="AP158" s="442"/>
      <c r="AQ158" s="442"/>
      <c r="AR158" s="442"/>
      <c r="AS158" s="442"/>
      <c r="AT158" s="442"/>
      <c r="AU158" s="442"/>
      <c r="AV158" s="442"/>
      <c r="AW158" s="442"/>
      <c r="AX158" s="442"/>
      <c r="AY158" s="442"/>
      <c r="AZ158" s="442"/>
      <c r="BA158" s="442"/>
      <c r="BB158" s="442"/>
      <c r="BC158" s="442"/>
      <c r="BD158" s="442"/>
      <c r="BE158" s="442"/>
      <c r="BF158" s="442"/>
      <c r="BG158" s="442"/>
      <c r="BH158" s="442"/>
      <c r="BI158" s="442"/>
      <c r="BJ158" s="442"/>
      <c r="BK158" s="442"/>
      <c r="BL158" s="442"/>
      <c r="BM158" s="442"/>
      <c r="BN158" s="442"/>
      <c r="BO158" s="442"/>
      <c r="BP158" s="442"/>
      <c r="BQ158" s="442"/>
      <c r="BR158" s="442"/>
      <c r="BS158" s="442"/>
      <c r="BT158" s="442"/>
      <c r="BU158" s="442"/>
      <c r="BV158" s="48"/>
      <c r="BW158" s="48"/>
      <c r="BX158" s="48"/>
      <c r="BY158" s="48"/>
      <c r="BZ158" s="48"/>
    </row>
    <row r="159" spans="1:78" hidden="1">
      <c r="A159" s="50"/>
      <c r="B159" s="50"/>
      <c r="C159" s="64" t="s">
        <v>642</v>
      </c>
      <c r="D159" s="50"/>
      <c r="E159" s="48"/>
      <c r="F159" s="48"/>
      <c r="G159" s="48"/>
      <c r="H159" s="48"/>
      <c r="I159" s="48"/>
      <c r="J159" s="48"/>
      <c r="K159" s="48"/>
      <c r="L159" s="50"/>
      <c r="M159" s="133"/>
      <c r="N159" s="50"/>
      <c r="O159" s="50"/>
      <c r="P159" s="50"/>
      <c r="Q159" s="50"/>
      <c r="R159" s="50"/>
      <c r="S159" s="70" t="s">
        <v>643</v>
      </c>
      <c r="T159" s="50"/>
      <c r="U159" s="50"/>
      <c r="V159" s="48"/>
      <c r="W159" s="48"/>
      <c r="X159" s="48"/>
      <c r="Y159" s="48"/>
      <c r="Z159" s="48"/>
      <c r="AA159" s="70" t="s">
        <v>643</v>
      </c>
      <c r="AB159" s="48"/>
      <c r="AC159" s="48"/>
      <c r="AD159" s="48"/>
      <c r="AE159" s="48"/>
      <c r="AF159" s="48"/>
      <c r="AG159" s="48"/>
      <c r="AH159" s="48"/>
      <c r="AI159" s="48"/>
      <c r="AJ159" s="48"/>
      <c r="AK159" s="447" t="s">
        <v>644</v>
      </c>
      <c r="AL159" s="447"/>
      <c r="AM159" s="447"/>
      <c r="AN159" s="447"/>
      <c r="AO159" s="447"/>
      <c r="AP159" s="447"/>
      <c r="AQ159" s="447"/>
      <c r="AR159" s="447"/>
      <c r="AS159" s="447"/>
      <c r="AT159" s="447"/>
      <c r="AU159" s="447"/>
      <c r="AV159" s="447"/>
      <c r="AW159" s="447"/>
      <c r="AX159" s="447"/>
      <c r="AY159" s="447"/>
      <c r="AZ159" s="447"/>
      <c r="BA159" s="447"/>
      <c r="BB159" s="447"/>
      <c r="BC159" s="447"/>
      <c r="BD159" s="447"/>
      <c r="BE159" s="447"/>
      <c r="BF159" s="447"/>
      <c r="BG159" s="447"/>
      <c r="BH159" s="447"/>
      <c r="BI159" s="447"/>
      <c r="BJ159" s="447"/>
      <c r="BK159" s="447"/>
      <c r="BL159" s="447"/>
      <c r="BM159" s="447"/>
      <c r="BN159" s="447"/>
      <c r="BO159" s="447"/>
      <c r="BP159" s="447"/>
      <c r="BQ159" s="447"/>
      <c r="BR159" s="447"/>
      <c r="BS159" s="447"/>
      <c r="BT159" s="447"/>
      <c r="BU159" s="447"/>
      <c r="BV159" s="48"/>
      <c r="BW159" s="48"/>
      <c r="BX159" s="48"/>
      <c r="BY159" s="48"/>
      <c r="BZ159" s="48"/>
    </row>
    <row r="160" spans="1:78" hidden="1">
      <c r="A160" s="50"/>
      <c r="B160" s="50"/>
      <c r="C160" s="64" t="s">
        <v>645</v>
      </c>
      <c r="D160" s="50"/>
      <c r="E160" s="48"/>
      <c r="F160" s="48"/>
      <c r="G160" s="48"/>
      <c r="H160" s="48"/>
      <c r="I160" s="48"/>
      <c r="J160" s="48"/>
      <c r="K160" s="48"/>
      <c r="L160" s="50"/>
      <c r="M160" s="133"/>
      <c r="N160" s="50"/>
      <c r="O160" s="50"/>
      <c r="P160" s="50"/>
      <c r="Q160" s="50"/>
      <c r="R160" s="50"/>
      <c r="S160" s="70" t="s">
        <v>646</v>
      </c>
      <c r="T160" s="50"/>
      <c r="U160" s="50"/>
      <c r="V160" s="48"/>
      <c r="W160" s="48"/>
      <c r="X160" s="48"/>
      <c r="Y160" s="48"/>
      <c r="Z160" s="48"/>
      <c r="AA160" s="70" t="s">
        <v>646</v>
      </c>
      <c r="AB160" s="48"/>
      <c r="AC160" s="48"/>
      <c r="AD160" s="48"/>
      <c r="AE160" s="48"/>
      <c r="AF160" s="48"/>
      <c r="AG160" s="48"/>
      <c r="AH160" s="48"/>
      <c r="AI160" s="48"/>
      <c r="AJ160" s="48"/>
      <c r="AK160" s="447" t="s">
        <v>647</v>
      </c>
      <c r="AL160" s="447"/>
      <c r="AM160" s="447"/>
      <c r="AN160" s="447"/>
      <c r="AO160" s="447"/>
      <c r="AP160" s="447"/>
      <c r="AQ160" s="447"/>
      <c r="AR160" s="447"/>
      <c r="AS160" s="447"/>
      <c r="AT160" s="447"/>
      <c r="AU160" s="447"/>
      <c r="AV160" s="447"/>
      <c r="AW160" s="447"/>
      <c r="AX160" s="447"/>
      <c r="AY160" s="447"/>
      <c r="AZ160" s="447"/>
      <c r="BA160" s="447"/>
      <c r="BB160" s="447"/>
      <c r="BC160" s="447"/>
      <c r="BD160" s="447"/>
      <c r="BE160" s="447"/>
      <c r="BF160" s="447"/>
      <c r="BG160" s="447"/>
      <c r="BH160" s="447"/>
      <c r="BI160" s="447"/>
      <c r="BJ160" s="447"/>
      <c r="BK160" s="447"/>
      <c r="BL160" s="447"/>
      <c r="BM160" s="447"/>
      <c r="BN160" s="447"/>
      <c r="BO160" s="447"/>
      <c r="BP160" s="447"/>
      <c r="BQ160" s="447"/>
      <c r="BR160" s="447"/>
      <c r="BS160" s="447"/>
      <c r="BT160" s="447"/>
      <c r="BU160" s="447"/>
      <c r="BV160" s="48"/>
      <c r="BW160" s="48"/>
      <c r="BX160" s="48"/>
      <c r="BY160" s="48"/>
      <c r="BZ160" s="48"/>
    </row>
    <row r="161" spans="1:78" hidden="1">
      <c r="A161" s="50"/>
      <c r="B161" s="50"/>
      <c r="C161" s="48" t="s">
        <v>457</v>
      </c>
      <c r="D161" s="50"/>
      <c r="E161" s="48"/>
      <c r="F161" s="48"/>
      <c r="G161" s="48"/>
      <c r="H161" s="48"/>
      <c r="I161" s="48"/>
      <c r="J161" s="48"/>
      <c r="K161" s="48"/>
      <c r="L161" s="50"/>
      <c r="M161" s="133"/>
      <c r="N161" s="50"/>
      <c r="O161" s="50"/>
      <c r="P161" s="50"/>
      <c r="Q161" s="50"/>
      <c r="R161" s="50"/>
      <c r="S161" s="70" t="s">
        <v>648</v>
      </c>
      <c r="T161" s="50"/>
      <c r="U161" s="50"/>
      <c r="V161" s="48"/>
      <c r="W161" s="48"/>
      <c r="X161" s="48"/>
      <c r="Y161" s="48"/>
      <c r="Z161" s="48"/>
      <c r="AA161" s="70" t="s">
        <v>648</v>
      </c>
      <c r="AB161" s="48"/>
      <c r="AC161" s="48"/>
      <c r="AD161" s="48"/>
      <c r="AE161" s="48"/>
      <c r="AF161" s="48"/>
      <c r="AG161" s="48"/>
      <c r="AH161" s="48"/>
      <c r="AI161" s="48"/>
      <c r="AJ161" s="48"/>
      <c r="AK161" s="447" t="s">
        <v>649</v>
      </c>
      <c r="AL161" s="447"/>
      <c r="AM161" s="447"/>
      <c r="AN161" s="447"/>
      <c r="AO161" s="447"/>
      <c r="AP161" s="447"/>
      <c r="AQ161" s="447"/>
      <c r="AR161" s="447"/>
      <c r="AS161" s="447"/>
      <c r="AT161" s="447"/>
      <c r="AU161" s="447"/>
      <c r="AV161" s="447"/>
      <c r="AW161" s="447"/>
      <c r="AX161" s="447"/>
      <c r="AY161" s="447"/>
      <c r="AZ161" s="447"/>
      <c r="BA161" s="447"/>
      <c r="BB161" s="447"/>
      <c r="BC161" s="447"/>
      <c r="BD161" s="447"/>
      <c r="BE161" s="447"/>
      <c r="BF161" s="447"/>
      <c r="BG161" s="447"/>
      <c r="BH161" s="447"/>
      <c r="BI161" s="447"/>
      <c r="BJ161" s="447"/>
      <c r="BK161" s="447"/>
      <c r="BL161" s="447"/>
      <c r="BM161" s="447"/>
      <c r="BN161" s="447"/>
      <c r="BO161" s="447"/>
      <c r="BP161" s="447"/>
      <c r="BQ161" s="447"/>
      <c r="BR161" s="447"/>
      <c r="BS161" s="447"/>
      <c r="BT161" s="447"/>
      <c r="BU161" s="447"/>
      <c r="BV161" s="48"/>
      <c r="BW161" s="48"/>
      <c r="BX161" s="48"/>
      <c r="BY161" s="48"/>
      <c r="BZ161" s="48"/>
    </row>
    <row r="162" spans="1:78" hidden="1">
      <c r="A162" s="50"/>
      <c r="B162" s="50"/>
      <c r="C162" s="64"/>
      <c r="D162" s="50"/>
      <c r="E162" s="48"/>
      <c r="F162" s="48"/>
      <c r="G162" s="48"/>
      <c r="H162" s="48"/>
      <c r="I162" s="48"/>
      <c r="J162" s="48"/>
      <c r="K162" s="48"/>
      <c r="L162" s="50"/>
      <c r="M162" s="133"/>
      <c r="N162" s="50"/>
      <c r="O162" s="50"/>
      <c r="P162" s="50"/>
      <c r="Q162" s="50"/>
      <c r="R162" s="50"/>
      <c r="S162" s="70" t="s">
        <v>650</v>
      </c>
      <c r="T162" s="50"/>
      <c r="U162" s="50"/>
      <c r="V162" s="48"/>
      <c r="W162" s="48"/>
      <c r="X162" s="48"/>
      <c r="Y162" s="48"/>
      <c r="Z162" s="48"/>
      <c r="AA162" s="70" t="s">
        <v>650</v>
      </c>
      <c r="AB162" s="48"/>
      <c r="AC162" s="48"/>
      <c r="AD162" s="48"/>
      <c r="AE162" s="48"/>
      <c r="AF162" s="48"/>
      <c r="AG162" s="48"/>
      <c r="AH162" s="48"/>
      <c r="AI162" s="48"/>
      <c r="AJ162" s="48"/>
      <c r="AK162" s="447" t="s">
        <v>651</v>
      </c>
      <c r="AL162" s="447"/>
      <c r="AM162" s="447"/>
      <c r="AN162" s="447"/>
      <c r="AO162" s="447"/>
      <c r="AP162" s="447"/>
      <c r="AQ162" s="447"/>
      <c r="AR162" s="447"/>
      <c r="AS162" s="447"/>
      <c r="AT162" s="447"/>
      <c r="AU162" s="447"/>
      <c r="AV162" s="447"/>
      <c r="AW162" s="447"/>
      <c r="AX162" s="447"/>
      <c r="AY162" s="447"/>
      <c r="AZ162" s="447"/>
      <c r="BA162" s="447"/>
      <c r="BB162" s="447"/>
      <c r="BC162" s="447"/>
      <c r="BD162" s="447"/>
      <c r="BE162" s="447"/>
      <c r="BF162" s="447"/>
      <c r="BG162" s="447"/>
      <c r="BH162" s="447"/>
      <c r="BI162" s="447"/>
      <c r="BJ162" s="447"/>
      <c r="BK162" s="447"/>
      <c r="BL162" s="447"/>
      <c r="BM162" s="447"/>
      <c r="BN162" s="447"/>
      <c r="BO162" s="447"/>
      <c r="BP162" s="447"/>
      <c r="BQ162" s="447"/>
      <c r="BR162" s="447"/>
      <c r="BS162" s="447"/>
      <c r="BT162" s="447"/>
      <c r="BU162" s="447"/>
      <c r="BV162" s="48"/>
      <c r="BW162" s="48"/>
      <c r="BX162" s="48"/>
      <c r="BY162" s="48"/>
      <c r="BZ162" s="48"/>
    </row>
    <row r="163" spans="1:78" hidden="1">
      <c r="A163" s="50"/>
      <c r="B163" s="50"/>
      <c r="C163" s="48"/>
      <c r="D163" s="48"/>
      <c r="E163" s="48"/>
      <c r="F163" s="48"/>
      <c r="G163" s="48"/>
      <c r="H163" s="50"/>
      <c r="I163" s="50"/>
      <c r="J163" s="50"/>
      <c r="K163" s="50"/>
      <c r="L163" s="50"/>
      <c r="M163" s="133"/>
      <c r="N163" s="50"/>
      <c r="O163" s="50"/>
      <c r="P163" s="50"/>
      <c r="Q163" s="50"/>
      <c r="R163" s="50"/>
      <c r="S163" s="70" t="s">
        <v>652</v>
      </c>
      <c r="T163" s="50"/>
      <c r="U163" s="50"/>
      <c r="V163" s="48"/>
      <c r="W163" s="48"/>
      <c r="X163" s="48"/>
      <c r="Y163" s="48"/>
      <c r="Z163" s="48"/>
      <c r="AA163" s="70" t="s">
        <v>652</v>
      </c>
      <c r="AB163" s="48"/>
      <c r="AC163" s="48"/>
      <c r="AD163" s="48"/>
      <c r="AE163" s="48"/>
      <c r="AF163" s="48"/>
      <c r="AG163" s="48"/>
      <c r="AH163" s="48"/>
      <c r="AI163" s="48"/>
      <c r="AJ163" s="48"/>
      <c r="AK163" s="447" t="s">
        <v>653</v>
      </c>
      <c r="AL163" s="447"/>
      <c r="AM163" s="447"/>
      <c r="AN163" s="447"/>
      <c r="AO163" s="447"/>
      <c r="AP163" s="447"/>
      <c r="AQ163" s="447"/>
      <c r="AR163" s="447"/>
      <c r="AS163" s="447"/>
      <c r="AT163" s="447"/>
      <c r="AU163" s="447"/>
      <c r="AV163" s="447"/>
      <c r="AW163" s="447"/>
      <c r="AX163" s="447"/>
      <c r="AY163" s="447"/>
      <c r="AZ163" s="447"/>
      <c r="BA163" s="447"/>
      <c r="BB163" s="447"/>
      <c r="BC163" s="447"/>
      <c r="BD163" s="447"/>
      <c r="BE163" s="447"/>
      <c r="BF163" s="447"/>
      <c r="BG163" s="447"/>
      <c r="BH163" s="447"/>
      <c r="BI163" s="447"/>
      <c r="BJ163" s="447"/>
      <c r="BK163" s="447"/>
      <c r="BL163" s="447"/>
      <c r="BM163" s="447"/>
      <c r="BN163" s="447"/>
      <c r="BO163" s="447"/>
      <c r="BP163" s="447"/>
      <c r="BQ163" s="447"/>
      <c r="BR163" s="447"/>
      <c r="BS163" s="447"/>
      <c r="BT163" s="447"/>
      <c r="BU163" s="447"/>
      <c r="BV163" s="48"/>
      <c r="BW163" s="48"/>
      <c r="BX163" s="48"/>
      <c r="BY163" s="48"/>
      <c r="BZ163" s="48"/>
    </row>
    <row r="164" spans="1:78" hidden="1">
      <c r="A164" s="50"/>
      <c r="B164" s="50"/>
      <c r="C164" s="48"/>
      <c r="D164" s="48"/>
      <c r="E164" s="48"/>
      <c r="F164" s="48"/>
      <c r="G164" s="48"/>
      <c r="H164" s="50"/>
      <c r="I164" s="50"/>
      <c r="J164" s="50"/>
      <c r="K164" s="50"/>
      <c r="L164" s="50"/>
      <c r="M164" s="133"/>
      <c r="N164" s="50"/>
      <c r="O164" s="50"/>
      <c r="P164" s="50"/>
      <c r="Q164" s="50"/>
      <c r="R164" s="50"/>
      <c r="S164" s="70" t="s">
        <v>654</v>
      </c>
      <c r="T164" s="50"/>
      <c r="U164" s="50"/>
      <c r="V164" s="48"/>
      <c r="W164" s="48"/>
      <c r="X164" s="48"/>
      <c r="Y164" s="48"/>
      <c r="Z164" s="48"/>
      <c r="AA164" s="70" t="s">
        <v>654</v>
      </c>
      <c r="AB164" s="48"/>
      <c r="AC164" s="48"/>
      <c r="AD164" s="48"/>
      <c r="AE164" s="48"/>
      <c r="AF164" s="48"/>
      <c r="AG164" s="48"/>
      <c r="AH164" s="48"/>
      <c r="AI164" s="48"/>
      <c r="AJ164" s="48"/>
      <c r="AK164" s="447" t="s">
        <v>655</v>
      </c>
      <c r="AL164" s="447"/>
      <c r="AM164" s="447"/>
      <c r="AN164" s="447"/>
      <c r="AO164" s="447"/>
      <c r="AP164" s="447"/>
      <c r="AQ164" s="447"/>
      <c r="AR164" s="447"/>
      <c r="AS164" s="447"/>
      <c r="AT164" s="447"/>
      <c r="AU164" s="447"/>
      <c r="AV164" s="447"/>
      <c r="AW164" s="447"/>
      <c r="AX164" s="447"/>
      <c r="AY164" s="447"/>
      <c r="AZ164" s="447"/>
      <c r="BA164" s="447"/>
      <c r="BB164" s="447"/>
      <c r="BC164" s="447"/>
      <c r="BD164" s="447"/>
      <c r="BE164" s="447"/>
      <c r="BF164" s="447"/>
      <c r="BG164" s="447"/>
      <c r="BH164" s="447"/>
      <c r="BI164" s="447"/>
      <c r="BJ164" s="447"/>
      <c r="BK164" s="447"/>
      <c r="BL164" s="447"/>
      <c r="BM164" s="447"/>
      <c r="BN164" s="447"/>
      <c r="BO164" s="447"/>
      <c r="BP164" s="447"/>
      <c r="BQ164" s="447"/>
      <c r="BR164" s="447"/>
      <c r="BS164" s="447"/>
      <c r="BT164" s="447"/>
      <c r="BU164" s="447"/>
      <c r="BV164" s="48"/>
      <c r="BW164" s="48"/>
      <c r="BX164" s="48"/>
      <c r="BY164" s="48"/>
      <c r="BZ164" s="48"/>
    </row>
    <row r="165" spans="1:78" hidden="1">
      <c r="A165" s="50"/>
      <c r="B165" s="50"/>
      <c r="C165" s="455" t="s">
        <v>656</v>
      </c>
      <c r="D165" s="456"/>
      <c r="E165" s="456"/>
      <c r="F165" s="456"/>
      <c r="G165" s="456"/>
      <c r="H165" s="456"/>
      <c r="I165" s="456"/>
      <c r="J165" s="456"/>
      <c r="K165" s="456"/>
      <c r="L165" s="457"/>
      <c r="M165" s="133"/>
      <c r="N165" s="50"/>
      <c r="O165" s="50"/>
      <c r="P165" s="50"/>
      <c r="Q165" s="50"/>
      <c r="R165" s="50"/>
      <c r="S165" s="70" t="s">
        <v>657</v>
      </c>
      <c r="T165" s="50"/>
      <c r="U165" s="50"/>
      <c r="V165" s="48"/>
      <c r="W165" s="48"/>
      <c r="X165" s="48"/>
      <c r="Y165" s="48"/>
      <c r="Z165" s="48"/>
      <c r="AA165" s="70" t="s">
        <v>657</v>
      </c>
      <c r="AB165" s="48"/>
      <c r="AC165" s="48"/>
      <c r="AD165" s="48"/>
      <c r="AE165" s="48"/>
      <c r="AF165" s="48"/>
      <c r="AG165" s="48"/>
      <c r="AH165" s="48"/>
      <c r="AI165" s="48"/>
      <c r="AJ165" s="48"/>
      <c r="AK165" s="447" t="s">
        <v>658</v>
      </c>
      <c r="AL165" s="447"/>
      <c r="AM165" s="447"/>
      <c r="AN165" s="447"/>
      <c r="AO165" s="447"/>
      <c r="AP165" s="447"/>
      <c r="AQ165" s="447"/>
      <c r="AR165" s="447"/>
      <c r="AS165" s="447"/>
      <c r="AT165" s="447"/>
      <c r="AU165" s="447"/>
      <c r="AV165" s="447"/>
      <c r="AW165" s="447"/>
      <c r="AX165" s="447"/>
      <c r="AY165" s="447"/>
      <c r="AZ165" s="447"/>
      <c r="BA165" s="447"/>
      <c r="BB165" s="447"/>
      <c r="BC165" s="447"/>
      <c r="BD165" s="447"/>
      <c r="BE165" s="447"/>
      <c r="BF165" s="447"/>
      <c r="BG165" s="447"/>
      <c r="BH165" s="447"/>
      <c r="BI165" s="447"/>
      <c r="BJ165" s="447"/>
      <c r="BK165" s="447"/>
      <c r="BL165" s="447"/>
      <c r="BM165" s="447"/>
      <c r="BN165" s="447"/>
      <c r="BO165" s="447"/>
      <c r="BP165" s="447"/>
      <c r="BQ165" s="447"/>
      <c r="BR165" s="447"/>
      <c r="BS165" s="447"/>
      <c r="BT165" s="447"/>
      <c r="BU165" s="447"/>
      <c r="BV165" s="48"/>
      <c r="BW165" s="48"/>
      <c r="BX165" s="48"/>
      <c r="BY165" s="48"/>
      <c r="BZ165" s="48"/>
    </row>
    <row r="166" spans="1:78" hidden="1">
      <c r="A166" s="50"/>
      <c r="B166" s="50"/>
      <c r="C166" s="458"/>
      <c r="D166" s="459"/>
      <c r="E166" s="459"/>
      <c r="F166" s="459"/>
      <c r="G166" s="459"/>
      <c r="H166" s="459"/>
      <c r="I166" s="459"/>
      <c r="J166" s="459"/>
      <c r="K166" s="459"/>
      <c r="L166" s="460"/>
      <c r="M166" s="133"/>
      <c r="N166" s="50"/>
      <c r="O166" s="50"/>
      <c r="P166" s="50"/>
      <c r="Q166" s="50"/>
      <c r="R166" s="50"/>
      <c r="S166" s="70" t="s">
        <v>659</v>
      </c>
      <c r="T166" s="50"/>
      <c r="U166" s="50"/>
      <c r="V166" s="48"/>
      <c r="W166" s="48"/>
      <c r="X166" s="48"/>
      <c r="Y166" s="48"/>
      <c r="Z166" s="48"/>
      <c r="AA166" s="70" t="s">
        <v>659</v>
      </c>
      <c r="AB166" s="48"/>
      <c r="AC166" s="48"/>
      <c r="AD166" s="48"/>
      <c r="AE166" s="48"/>
      <c r="AF166" s="48"/>
      <c r="AG166" s="48"/>
      <c r="AH166" s="48"/>
      <c r="AI166" s="48"/>
      <c r="AJ166" s="48"/>
      <c r="AK166" s="447" t="s">
        <v>660</v>
      </c>
      <c r="AL166" s="447"/>
      <c r="AM166" s="447"/>
      <c r="AN166" s="447"/>
      <c r="AO166" s="447"/>
      <c r="AP166" s="447"/>
      <c r="AQ166" s="447"/>
      <c r="AR166" s="447"/>
      <c r="AS166" s="447"/>
      <c r="AT166" s="447"/>
      <c r="AU166" s="447"/>
      <c r="AV166" s="447"/>
      <c r="AW166" s="447"/>
      <c r="AX166" s="447"/>
      <c r="AY166" s="447"/>
      <c r="AZ166" s="447"/>
      <c r="BA166" s="447"/>
      <c r="BB166" s="447"/>
      <c r="BC166" s="447"/>
      <c r="BD166" s="447"/>
      <c r="BE166" s="447"/>
      <c r="BF166" s="447"/>
      <c r="BG166" s="447"/>
      <c r="BH166" s="447"/>
      <c r="BI166" s="447"/>
      <c r="BJ166" s="447"/>
      <c r="BK166" s="447"/>
      <c r="BL166" s="447"/>
      <c r="BM166" s="447"/>
      <c r="BN166" s="447"/>
      <c r="BO166" s="447"/>
      <c r="BP166" s="447"/>
      <c r="BQ166" s="447"/>
      <c r="BR166" s="447"/>
      <c r="BS166" s="447"/>
      <c r="BT166" s="447"/>
      <c r="BU166" s="447"/>
      <c r="BV166" s="48"/>
      <c r="BW166" s="48"/>
      <c r="BX166" s="48"/>
      <c r="BY166" s="48"/>
      <c r="BZ166" s="48"/>
    </row>
    <row r="167" spans="1:78" hidden="1">
      <c r="A167" s="50"/>
      <c r="B167" s="50"/>
      <c r="C167" s="95"/>
      <c r="D167" s="139"/>
      <c r="E167" s="139"/>
      <c r="F167" s="139"/>
      <c r="G167" s="139"/>
      <c r="H167" s="139"/>
      <c r="I167" s="139"/>
      <c r="J167" s="139"/>
      <c r="K167" s="139"/>
      <c r="L167" s="139"/>
      <c r="M167" s="133"/>
      <c r="N167" s="50"/>
      <c r="O167" s="50"/>
      <c r="P167" s="50"/>
      <c r="Q167" s="50"/>
      <c r="R167" s="50"/>
      <c r="S167" s="70" t="s">
        <v>661</v>
      </c>
      <c r="T167" s="50"/>
      <c r="U167" s="50"/>
      <c r="V167" s="48"/>
      <c r="W167" s="48"/>
      <c r="X167" s="48"/>
      <c r="Y167" s="48"/>
      <c r="Z167" s="48"/>
      <c r="AA167" s="70" t="s">
        <v>661</v>
      </c>
      <c r="AB167" s="48"/>
      <c r="AC167" s="48"/>
      <c r="AD167" s="48"/>
      <c r="AE167" s="48"/>
      <c r="AF167" s="48"/>
      <c r="AG167" s="48"/>
      <c r="AH167" s="48"/>
      <c r="AI167" s="48"/>
      <c r="AJ167" s="48"/>
      <c r="AK167" s="447" t="s">
        <v>662</v>
      </c>
      <c r="AL167" s="447"/>
      <c r="AM167" s="447"/>
      <c r="AN167" s="447"/>
      <c r="AO167" s="447"/>
      <c r="AP167" s="447"/>
      <c r="AQ167" s="447"/>
      <c r="AR167" s="447"/>
      <c r="AS167" s="447"/>
      <c r="AT167" s="447"/>
      <c r="AU167" s="447"/>
      <c r="AV167" s="447"/>
      <c r="AW167" s="447"/>
      <c r="AX167" s="447"/>
      <c r="AY167" s="447"/>
      <c r="AZ167" s="447"/>
      <c r="BA167" s="447"/>
      <c r="BB167" s="447"/>
      <c r="BC167" s="447"/>
      <c r="BD167" s="447"/>
      <c r="BE167" s="447"/>
      <c r="BF167" s="447"/>
      <c r="BG167" s="447"/>
      <c r="BH167" s="447"/>
      <c r="BI167" s="447"/>
      <c r="BJ167" s="447"/>
      <c r="BK167" s="447"/>
      <c r="BL167" s="447"/>
      <c r="BM167" s="447"/>
      <c r="BN167" s="447"/>
      <c r="BO167" s="447"/>
      <c r="BP167" s="447"/>
      <c r="BQ167" s="447"/>
      <c r="BR167" s="447"/>
      <c r="BS167" s="447"/>
      <c r="BT167" s="447"/>
      <c r="BU167" s="447"/>
      <c r="BV167" s="48"/>
      <c r="BW167" s="48"/>
      <c r="BX167" s="48"/>
      <c r="BY167" s="48"/>
      <c r="BZ167" s="48"/>
    </row>
    <row r="168" spans="1:78" hidden="1">
      <c r="A168" s="50"/>
      <c r="B168" s="50"/>
      <c r="C168" s="76" t="s">
        <v>663</v>
      </c>
      <c r="D168" s="48"/>
      <c r="E168" s="48"/>
      <c r="F168" s="48"/>
      <c r="G168" s="48"/>
      <c r="H168" s="48"/>
      <c r="I168" s="48"/>
      <c r="J168" s="48"/>
      <c r="K168" s="48"/>
      <c r="L168" s="48"/>
      <c r="M168" s="133"/>
      <c r="N168" s="50"/>
      <c r="O168" s="50"/>
      <c r="P168" s="50"/>
      <c r="Q168" s="50"/>
      <c r="R168" s="50"/>
      <c r="S168" s="70" t="s">
        <v>664</v>
      </c>
      <c r="T168" s="50"/>
      <c r="U168" s="50"/>
      <c r="V168" s="48"/>
      <c r="W168" s="48"/>
      <c r="X168" s="48"/>
      <c r="Y168" s="48"/>
      <c r="Z168" s="48"/>
      <c r="AA168" s="70" t="s">
        <v>664</v>
      </c>
      <c r="AB168" s="48"/>
      <c r="AC168" s="48"/>
      <c r="AD168" s="48"/>
      <c r="AE168" s="48"/>
      <c r="AF168" s="48"/>
      <c r="AG168" s="48"/>
      <c r="AH168" s="48"/>
      <c r="AI168" s="48"/>
      <c r="AJ168" s="48"/>
      <c r="AK168" s="447" t="s">
        <v>665</v>
      </c>
      <c r="AL168" s="447"/>
      <c r="AM168" s="447"/>
      <c r="AN168" s="447"/>
      <c r="AO168" s="447"/>
      <c r="AP168" s="447"/>
      <c r="AQ168" s="447"/>
      <c r="AR168" s="447"/>
      <c r="AS168" s="447"/>
      <c r="AT168" s="447"/>
      <c r="AU168" s="447"/>
      <c r="AV168" s="447"/>
      <c r="AW168" s="447"/>
      <c r="AX168" s="447"/>
      <c r="AY168" s="447"/>
      <c r="AZ168" s="447"/>
      <c r="BA168" s="447"/>
      <c r="BB168" s="447"/>
      <c r="BC168" s="447"/>
      <c r="BD168" s="447"/>
      <c r="BE168" s="447"/>
      <c r="BF168" s="447"/>
      <c r="BG168" s="447"/>
      <c r="BH168" s="447"/>
      <c r="BI168" s="447"/>
      <c r="BJ168" s="447"/>
      <c r="BK168" s="447"/>
      <c r="BL168" s="447"/>
      <c r="BM168" s="447"/>
      <c r="BN168" s="447"/>
      <c r="BO168" s="447"/>
      <c r="BP168" s="447"/>
      <c r="BQ168" s="447"/>
      <c r="BR168" s="447"/>
      <c r="BS168" s="447"/>
      <c r="BT168" s="447"/>
      <c r="BU168" s="447"/>
      <c r="BV168" s="48"/>
      <c r="BW168" s="48"/>
      <c r="BX168" s="48"/>
      <c r="BY168" s="48"/>
      <c r="BZ168" s="48"/>
    </row>
    <row r="169" spans="1:78" hidden="1">
      <c r="A169" s="50"/>
      <c r="B169" s="50"/>
      <c r="C169" s="76" t="s">
        <v>457</v>
      </c>
      <c r="D169" s="48"/>
      <c r="E169" s="48"/>
      <c r="F169" s="48"/>
      <c r="G169" s="48"/>
      <c r="H169" s="48"/>
      <c r="I169" s="48"/>
      <c r="J169" s="48"/>
      <c r="K169" s="48"/>
      <c r="L169" s="48"/>
      <c r="M169" s="133"/>
      <c r="N169" s="50"/>
      <c r="O169" s="50"/>
      <c r="P169" s="50"/>
      <c r="Q169" s="50"/>
      <c r="R169" s="50"/>
      <c r="S169" s="70" t="s">
        <v>666</v>
      </c>
      <c r="T169" s="50"/>
      <c r="U169" s="50"/>
      <c r="V169" s="48"/>
      <c r="W169" s="48"/>
      <c r="X169" s="48"/>
      <c r="Y169" s="48"/>
      <c r="Z169" s="48"/>
      <c r="AA169" s="70" t="s">
        <v>666</v>
      </c>
      <c r="AB169" s="48"/>
      <c r="AC169" s="48"/>
      <c r="AD169" s="48"/>
      <c r="AE169" s="48"/>
      <c r="AF169" s="48"/>
      <c r="AG169" s="48"/>
      <c r="AH169" s="48"/>
      <c r="AI169" s="48"/>
      <c r="AJ169" s="48"/>
      <c r="AK169" s="446" t="s">
        <v>667</v>
      </c>
      <c r="AL169" s="447"/>
      <c r="AM169" s="447"/>
      <c r="AN169" s="447"/>
      <c r="AO169" s="447"/>
      <c r="AP169" s="447"/>
      <c r="AQ169" s="447"/>
      <c r="AR169" s="447"/>
      <c r="AS169" s="447"/>
      <c r="AT169" s="447"/>
      <c r="AU169" s="447"/>
      <c r="AV169" s="447"/>
      <c r="AW169" s="447"/>
      <c r="AX169" s="447"/>
      <c r="AY169" s="447"/>
      <c r="AZ169" s="447"/>
      <c r="BA169" s="447"/>
      <c r="BB169" s="447"/>
      <c r="BC169" s="447"/>
      <c r="BD169" s="447"/>
      <c r="BE169" s="447"/>
      <c r="BF169" s="447"/>
      <c r="BG169" s="447"/>
      <c r="BH169" s="447"/>
      <c r="BI169" s="447"/>
      <c r="BJ169" s="447"/>
      <c r="BK169" s="447"/>
      <c r="BL169" s="447"/>
      <c r="BM169" s="447"/>
      <c r="BN169" s="447"/>
      <c r="BO169" s="447"/>
      <c r="BP169" s="447"/>
      <c r="BQ169" s="447"/>
      <c r="BR169" s="447"/>
      <c r="BS169" s="447"/>
      <c r="BT169" s="447"/>
      <c r="BU169" s="447"/>
      <c r="BV169" s="48"/>
      <c r="BW169" s="48"/>
      <c r="BX169" s="48"/>
      <c r="BY169" s="48"/>
      <c r="BZ169" s="48"/>
    </row>
    <row r="170" spans="1:78" hidden="1">
      <c r="A170" s="50"/>
      <c r="B170" s="50"/>
      <c r="C170" s="76" t="s">
        <v>668</v>
      </c>
      <c r="D170" s="139"/>
      <c r="E170" s="139"/>
      <c r="F170" s="139"/>
      <c r="G170" s="139"/>
      <c r="H170" s="139"/>
      <c r="I170" s="139"/>
      <c r="J170" s="139"/>
      <c r="K170" s="139"/>
      <c r="L170" s="139"/>
      <c r="M170" s="133"/>
      <c r="N170" s="50"/>
      <c r="O170" s="50"/>
      <c r="P170" s="50"/>
      <c r="Q170" s="50"/>
      <c r="R170" s="50"/>
      <c r="S170" s="70" t="s">
        <v>669</v>
      </c>
      <c r="T170" s="50"/>
      <c r="U170" s="50"/>
      <c r="V170" s="48"/>
      <c r="W170" s="48"/>
      <c r="X170" s="48"/>
      <c r="Y170" s="48"/>
      <c r="Z170" s="48"/>
      <c r="AA170" s="70" t="s">
        <v>669</v>
      </c>
      <c r="AB170" s="48"/>
      <c r="AC170" s="48"/>
      <c r="AD170" s="48"/>
      <c r="AE170" s="48"/>
      <c r="AF170" s="48"/>
      <c r="AG170" s="48"/>
      <c r="AH170" s="48"/>
      <c r="AI170" s="48"/>
      <c r="AJ170" s="48"/>
      <c r="AK170" s="447" t="s">
        <v>670</v>
      </c>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447"/>
      <c r="BK170" s="447"/>
      <c r="BL170" s="447"/>
      <c r="BM170" s="447"/>
      <c r="BN170" s="447"/>
      <c r="BO170" s="447"/>
      <c r="BP170" s="447"/>
      <c r="BQ170" s="447"/>
      <c r="BR170" s="447"/>
      <c r="BS170" s="447"/>
      <c r="BT170" s="447"/>
      <c r="BU170" s="447"/>
      <c r="BV170" s="48"/>
      <c r="BW170" s="48"/>
      <c r="BX170" s="48"/>
      <c r="BY170" s="48"/>
      <c r="BZ170" s="48"/>
    </row>
    <row r="171" spans="1:78" hidden="1">
      <c r="A171" s="50"/>
      <c r="B171" s="50"/>
      <c r="C171" s="76" t="s">
        <v>671</v>
      </c>
      <c r="D171" s="139"/>
      <c r="E171" s="139"/>
      <c r="F171" s="139"/>
      <c r="G171" s="139"/>
      <c r="H171" s="139"/>
      <c r="I171" s="139"/>
      <c r="J171" s="139"/>
      <c r="K171" s="139"/>
      <c r="L171" s="139"/>
      <c r="M171" s="133"/>
      <c r="N171" s="50"/>
      <c r="O171" s="50"/>
      <c r="P171" s="50"/>
      <c r="Q171" s="50"/>
      <c r="R171" s="50"/>
      <c r="S171" s="70" t="s">
        <v>672</v>
      </c>
      <c r="T171" s="50"/>
      <c r="U171" s="50"/>
      <c r="V171" s="48"/>
      <c r="W171" s="48"/>
      <c r="X171" s="48"/>
      <c r="Y171" s="48"/>
      <c r="Z171" s="48"/>
      <c r="AA171" s="70" t="s">
        <v>672</v>
      </c>
      <c r="AB171" s="48"/>
      <c r="AC171" s="48"/>
      <c r="AD171" s="48"/>
      <c r="AE171" s="48"/>
      <c r="AF171" s="48"/>
      <c r="AG171" s="48"/>
      <c r="AH171" s="48"/>
      <c r="AI171" s="48"/>
      <c r="AJ171" s="48"/>
      <c r="AK171" s="447" t="s">
        <v>673</v>
      </c>
      <c r="AL171" s="447"/>
      <c r="AM171" s="447"/>
      <c r="AN171" s="447"/>
      <c r="AO171" s="447"/>
      <c r="AP171" s="447"/>
      <c r="AQ171" s="447"/>
      <c r="AR171" s="447"/>
      <c r="AS171" s="447"/>
      <c r="AT171" s="447"/>
      <c r="AU171" s="447"/>
      <c r="AV171" s="447"/>
      <c r="AW171" s="447"/>
      <c r="AX171" s="447"/>
      <c r="AY171" s="447"/>
      <c r="AZ171" s="447"/>
      <c r="BA171" s="447"/>
      <c r="BB171" s="447"/>
      <c r="BC171" s="447"/>
      <c r="BD171" s="447"/>
      <c r="BE171" s="447"/>
      <c r="BF171" s="447"/>
      <c r="BG171" s="447"/>
      <c r="BH171" s="447"/>
      <c r="BI171" s="447"/>
      <c r="BJ171" s="447"/>
      <c r="BK171" s="447"/>
      <c r="BL171" s="447"/>
      <c r="BM171" s="447"/>
      <c r="BN171" s="447"/>
      <c r="BO171" s="447"/>
      <c r="BP171" s="447"/>
      <c r="BQ171" s="447"/>
      <c r="BR171" s="447"/>
      <c r="BS171" s="447"/>
      <c r="BT171" s="447"/>
      <c r="BU171" s="447"/>
      <c r="BV171" s="48"/>
      <c r="BW171" s="48"/>
      <c r="BX171" s="48"/>
      <c r="BY171" s="48"/>
      <c r="BZ171" s="48"/>
    </row>
    <row r="172" spans="1:78" hidden="1">
      <c r="A172" s="50"/>
      <c r="B172" s="50"/>
      <c r="C172" s="134" t="s">
        <v>674</v>
      </c>
      <c r="D172" s="139"/>
      <c r="E172" s="139"/>
      <c r="F172" s="139"/>
      <c r="G172" s="139"/>
      <c r="H172" s="139"/>
      <c r="I172" s="139"/>
      <c r="J172" s="139"/>
      <c r="K172" s="139"/>
      <c r="L172" s="139"/>
      <c r="M172" s="133"/>
      <c r="N172" s="50"/>
      <c r="O172" s="50"/>
      <c r="P172" s="50"/>
      <c r="Q172" s="50"/>
      <c r="R172" s="50"/>
      <c r="S172" s="70" t="s">
        <v>675</v>
      </c>
      <c r="T172" s="50"/>
      <c r="U172" s="50"/>
      <c r="V172" s="48"/>
      <c r="W172" s="48"/>
      <c r="X172" s="48"/>
      <c r="Y172" s="48"/>
      <c r="Z172" s="48"/>
      <c r="AA172" s="70" t="s">
        <v>675</v>
      </c>
      <c r="AB172" s="48"/>
      <c r="AC172" s="48"/>
      <c r="AD172" s="48"/>
      <c r="AE172" s="48"/>
      <c r="AF172" s="48"/>
      <c r="AG172" s="48"/>
      <c r="AH172" s="48"/>
      <c r="AI172" s="48"/>
      <c r="AJ172" s="48"/>
      <c r="AK172" s="447" t="s">
        <v>676</v>
      </c>
      <c r="AL172" s="447"/>
      <c r="AM172" s="447"/>
      <c r="AN172" s="447"/>
      <c r="AO172" s="447"/>
      <c r="AP172" s="447"/>
      <c r="AQ172" s="447"/>
      <c r="AR172" s="447"/>
      <c r="AS172" s="447"/>
      <c r="AT172" s="447"/>
      <c r="AU172" s="447"/>
      <c r="AV172" s="447"/>
      <c r="AW172" s="447"/>
      <c r="AX172" s="447"/>
      <c r="AY172" s="447"/>
      <c r="AZ172" s="447"/>
      <c r="BA172" s="447"/>
      <c r="BB172" s="447"/>
      <c r="BC172" s="447"/>
      <c r="BD172" s="447"/>
      <c r="BE172" s="447"/>
      <c r="BF172" s="447"/>
      <c r="BG172" s="447"/>
      <c r="BH172" s="447"/>
      <c r="BI172" s="447"/>
      <c r="BJ172" s="447"/>
      <c r="BK172" s="447"/>
      <c r="BL172" s="447"/>
      <c r="BM172" s="447"/>
      <c r="BN172" s="447"/>
      <c r="BO172" s="447"/>
      <c r="BP172" s="447"/>
      <c r="BQ172" s="447"/>
      <c r="BR172" s="447"/>
      <c r="BS172" s="447"/>
      <c r="BT172" s="447"/>
      <c r="BU172" s="447"/>
      <c r="BV172" s="48"/>
      <c r="BW172" s="48"/>
      <c r="BX172" s="48"/>
      <c r="BY172" s="48"/>
      <c r="BZ172" s="48"/>
    </row>
    <row r="173" spans="1:78" hidden="1">
      <c r="A173" s="50"/>
      <c r="B173" s="50"/>
      <c r="C173" s="140" t="s">
        <v>677</v>
      </c>
      <c r="D173" s="139"/>
      <c r="E173" s="139"/>
      <c r="F173" s="139"/>
      <c r="G173" s="139"/>
      <c r="H173" s="139"/>
      <c r="I173" s="139"/>
      <c r="J173" s="139"/>
      <c r="K173" s="139"/>
      <c r="L173" s="139"/>
      <c r="M173" s="133"/>
      <c r="N173" s="50"/>
      <c r="O173" s="50"/>
      <c r="P173" s="50"/>
      <c r="Q173" s="50"/>
      <c r="R173" s="50"/>
      <c r="S173" s="70" t="s">
        <v>678</v>
      </c>
      <c r="T173" s="50"/>
      <c r="U173" s="50"/>
      <c r="V173" s="48"/>
      <c r="W173" s="48"/>
      <c r="X173" s="48"/>
      <c r="Y173" s="48"/>
      <c r="Z173" s="48"/>
      <c r="AA173" s="70" t="s">
        <v>678</v>
      </c>
      <c r="AB173" s="48"/>
      <c r="AC173" s="48"/>
      <c r="AD173" s="48"/>
      <c r="AE173" s="48"/>
      <c r="AF173" s="48"/>
      <c r="AG173" s="48"/>
      <c r="AH173" s="48"/>
      <c r="AI173" s="48"/>
      <c r="AJ173" s="48"/>
      <c r="AK173" s="447" t="s">
        <v>679</v>
      </c>
      <c r="AL173" s="447"/>
      <c r="AM173" s="447"/>
      <c r="AN173" s="447"/>
      <c r="AO173" s="447"/>
      <c r="AP173" s="447"/>
      <c r="AQ173" s="447"/>
      <c r="AR173" s="447"/>
      <c r="AS173" s="447"/>
      <c r="AT173" s="447"/>
      <c r="AU173" s="447"/>
      <c r="AV173" s="447"/>
      <c r="AW173" s="447"/>
      <c r="AX173" s="447"/>
      <c r="AY173" s="447"/>
      <c r="AZ173" s="447"/>
      <c r="BA173" s="447"/>
      <c r="BB173" s="447"/>
      <c r="BC173" s="447"/>
      <c r="BD173" s="447"/>
      <c r="BE173" s="447"/>
      <c r="BF173" s="447"/>
      <c r="BG173" s="447"/>
      <c r="BH173" s="447"/>
      <c r="BI173" s="447"/>
      <c r="BJ173" s="447"/>
      <c r="BK173" s="447"/>
      <c r="BL173" s="447"/>
      <c r="BM173" s="447"/>
      <c r="BN173" s="447"/>
      <c r="BO173" s="447"/>
      <c r="BP173" s="447"/>
      <c r="BQ173" s="447"/>
      <c r="BR173" s="447"/>
      <c r="BS173" s="447"/>
      <c r="BT173" s="447"/>
      <c r="BU173" s="447"/>
      <c r="BV173" s="48"/>
      <c r="BW173" s="48"/>
      <c r="BX173" s="48"/>
      <c r="BY173" s="48"/>
      <c r="BZ173" s="48"/>
    </row>
    <row r="174" spans="1:78" hidden="1">
      <c r="A174" s="50"/>
      <c r="B174" s="50"/>
      <c r="C174" s="140" t="s">
        <v>680</v>
      </c>
      <c r="D174" s="122"/>
      <c r="E174" s="122"/>
      <c r="F174" s="122"/>
      <c r="G174" s="122"/>
      <c r="H174" s="122"/>
      <c r="I174" s="122"/>
      <c r="J174" s="122"/>
      <c r="K174" s="122"/>
      <c r="L174" s="122"/>
      <c r="M174" s="133"/>
      <c r="N174" s="50"/>
      <c r="O174" s="50"/>
      <c r="P174" s="50"/>
      <c r="Q174" s="50"/>
      <c r="R174" s="50"/>
      <c r="S174" s="70" t="s">
        <v>681</v>
      </c>
      <c r="T174" s="50"/>
      <c r="U174" s="50"/>
      <c r="V174" s="48"/>
      <c r="W174" s="48"/>
      <c r="X174" s="48"/>
      <c r="Y174" s="48"/>
      <c r="Z174" s="48"/>
      <c r="AA174" s="70" t="s">
        <v>681</v>
      </c>
      <c r="AB174" s="48"/>
      <c r="AC174" s="48"/>
      <c r="AD174" s="48"/>
      <c r="AE174" s="48"/>
      <c r="AF174" s="48"/>
      <c r="AG174" s="48"/>
      <c r="AH174" s="48"/>
      <c r="AI174" s="48"/>
      <c r="AJ174" s="48"/>
      <c r="AK174" s="447" t="s">
        <v>682</v>
      </c>
      <c r="AL174" s="447"/>
      <c r="AM174" s="447"/>
      <c r="AN174" s="447"/>
      <c r="AO174" s="447"/>
      <c r="AP174" s="447"/>
      <c r="AQ174" s="447"/>
      <c r="AR174" s="447"/>
      <c r="AS174" s="447"/>
      <c r="AT174" s="447"/>
      <c r="AU174" s="447"/>
      <c r="AV174" s="447"/>
      <c r="AW174" s="447"/>
      <c r="AX174" s="447"/>
      <c r="AY174" s="447"/>
      <c r="AZ174" s="447"/>
      <c r="BA174" s="447"/>
      <c r="BB174" s="447"/>
      <c r="BC174" s="447"/>
      <c r="BD174" s="447"/>
      <c r="BE174" s="447"/>
      <c r="BF174" s="447"/>
      <c r="BG174" s="447"/>
      <c r="BH174" s="447"/>
      <c r="BI174" s="447"/>
      <c r="BJ174" s="447"/>
      <c r="BK174" s="447"/>
      <c r="BL174" s="447"/>
      <c r="BM174" s="447"/>
      <c r="BN174" s="447"/>
      <c r="BO174" s="447"/>
      <c r="BP174" s="447"/>
      <c r="BQ174" s="447"/>
      <c r="BR174" s="447"/>
      <c r="BS174" s="447"/>
      <c r="BT174" s="447"/>
      <c r="BU174" s="447"/>
      <c r="BV174" s="48"/>
      <c r="BW174" s="48"/>
      <c r="BX174" s="48"/>
      <c r="BY174" s="48"/>
      <c r="BZ174" s="48"/>
    </row>
    <row r="175" spans="1:78" hidden="1">
      <c r="A175" s="50"/>
      <c r="B175" s="50"/>
      <c r="C175" s="50"/>
      <c r="D175" s="122"/>
      <c r="E175" s="122"/>
      <c r="F175" s="122"/>
      <c r="G175" s="122"/>
      <c r="H175" s="122"/>
      <c r="I175" s="122"/>
      <c r="J175" s="122"/>
      <c r="K175" s="122"/>
      <c r="L175" s="122"/>
      <c r="M175" s="48"/>
      <c r="N175" s="50"/>
      <c r="O175" s="50"/>
      <c r="P175" s="50"/>
      <c r="Q175" s="50"/>
      <c r="R175" s="50"/>
      <c r="S175" s="70" t="s">
        <v>683</v>
      </c>
      <c r="T175" s="50"/>
      <c r="U175" s="50"/>
      <c r="V175" s="48"/>
      <c r="W175" s="48"/>
      <c r="X175" s="48"/>
      <c r="Y175" s="48"/>
      <c r="Z175" s="48"/>
      <c r="AA175" s="70" t="s">
        <v>683</v>
      </c>
      <c r="AB175" s="48"/>
      <c r="AC175" s="48"/>
      <c r="AD175" s="48"/>
      <c r="AE175" s="48"/>
      <c r="AF175" s="48"/>
      <c r="AG175" s="48"/>
      <c r="AH175" s="48"/>
      <c r="AI175" s="48"/>
      <c r="AJ175" s="48"/>
      <c r="AK175" s="447" t="s">
        <v>684</v>
      </c>
      <c r="AL175" s="447"/>
      <c r="AM175" s="447"/>
      <c r="AN175" s="447"/>
      <c r="AO175" s="447"/>
      <c r="AP175" s="447"/>
      <c r="AQ175" s="447"/>
      <c r="AR175" s="447"/>
      <c r="AS175" s="447"/>
      <c r="AT175" s="447"/>
      <c r="AU175" s="447"/>
      <c r="AV175" s="447"/>
      <c r="AW175" s="447"/>
      <c r="AX175" s="447"/>
      <c r="AY175" s="447"/>
      <c r="AZ175" s="447"/>
      <c r="BA175" s="447"/>
      <c r="BB175" s="447"/>
      <c r="BC175" s="447"/>
      <c r="BD175" s="447"/>
      <c r="BE175" s="447"/>
      <c r="BF175" s="447"/>
      <c r="BG175" s="447"/>
      <c r="BH175" s="447"/>
      <c r="BI175" s="447"/>
      <c r="BJ175" s="447"/>
      <c r="BK175" s="447"/>
      <c r="BL175" s="447"/>
      <c r="BM175" s="447"/>
      <c r="BN175" s="447"/>
      <c r="BO175" s="447"/>
      <c r="BP175" s="447"/>
      <c r="BQ175" s="447"/>
      <c r="BR175" s="447"/>
      <c r="BS175" s="447"/>
      <c r="BT175" s="447"/>
      <c r="BU175" s="447"/>
      <c r="BV175" s="48"/>
      <c r="BW175" s="48"/>
      <c r="BX175" s="48"/>
      <c r="BY175" s="48"/>
      <c r="BZ175" s="48"/>
    </row>
    <row r="176" spans="1:78" hidden="1">
      <c r="A176" s="50"/>
      <c r="B176" s="50"/>
      <c r="D176" s="50"/>
      <c r="E176" s="50"/>
      <c r="F176" s="50"/>
      <c r="G176" s="50"/>
      <c r="H176" s="50"/>
      <c r="I176" s="48"/>
      <c r="J176" s="48"/>
      <c r="K176" s="50"/>
      <c r="L176" s="50"/>
      <c r="M176" s="48"/>
      <c r="N176" s="50"/>
      <c r="O176" s="50"/>
      <c r="P176" s="50"/>
      <c r="Q176" s="50"/>
      <c r="R176" s="50"/>
      <c r="S176" s="70" t="s">
        <v>685</v>
      </c>
      <c r="T176" s="50"/>
      <c r="U176" s="50"/>
      <c r="V176" s="48"/>
      <c r="W176" s="48"/>
      <c r="X176" s="48"/>
      <c r="Y176" s="48"/>
      <c r="Z176" s="48"/>
      <c r="AA176" s="70" t="s">
        <v>685</v>
      </c>
      <c r="AB176" s="48"/>
      <c r="AC176" s="48"/>
      <c r="AD176" s="48"/>
      <c r="AE176" s="48"/>
      <c r="AF176" s="48"/>
      <c r="AG176" s="48"/>
      <c r="AH176" s="48"/>
      <c r="AI176" s="48"/>
      <c r="AJ176" s="48"/>
      <c r="AK176" s="446" t="s">
        <v>686</v>
      </c>
      <c r="AL176" s="447"/>
      <c r="AM176" s="447"/>
      <c r="AN176" s="447"/>
      <c r="AO176" s="447"/>
      <c r="AP176" s="447"/>
      <c r="AQ176" s="447"/>
      <c r="AR176" s="447"/>
      <c r="AS176" s="447"/>
      <c r="AT176" s="447"/>
      <c r="AU176" s="447"/>
      <c r="AV176" s="447"/>
      <c r="AW176" s="447"/>
      <c r="AX176" s="447"/>
      <c r="AY176" s="447"/>
      <c r="AZ176" s="447"/>
      <c r="BA176" s="447"/>
      <c r="BB176" s="447"/>
      <c r="BC176" s="447"/>
      <c r="BD176" s="447"/>
      <c r="BE176" s="447"/>
      <c r="BF176" s="447"/>
      <c r="BG176" s="447"/>
      <c r="BH176" s="447"/>
      <c r="BI176" s="447"/>
      <c r="BJ176" s="447"/>
      <c r="BK176" s="447"/>
      <c r="BL176" s="447"/>
      <c r="BM176" s="447"/>
      <c r="BN176" s="447"/>
      <c r="BO176" s="447"/>
      <c r="BP176" s="447"/>
      <c r="BQ176" s="447"/>
      <c r="BR176" s="447"/>
      <c r="BS176" s="447"/>
      <c r="BT176" s="447"/>
      <c r="BU176" s="447"/>
      <c r="BV176" s="48"/>
      <c r="BW176" s="48"/>
      <c r="BX176" s="48"/>
      <c r="BY176" s="48"/>
      <c r="BZ176" s="48"/>
    </row>
    <row r="177" spans="1:78" hidden="1">
      <c r="A177" s="50"/>
      <c r="B177" s="50"/>
      <c r="C177" s="48"/>
      <c r="D177" s="48"/>
      <c r="E177" s="48"/>
      <c r="F177" s="48"/>
      <c r="G177" s="50"/>
      <c r="H177" s="50"/>
      <c r="I177" s="50"/>
      <c r="J177" s="50"/>
      <c r="K177" s="48"/>
      <c r="L177" s="50"/>
      <c r="M177" s="50"/>
      <c r="N177" s="50"/>
      <c r="O177" s="50"/>
      <c r="P177" s="50"/>
      <c r="Q177" s="50"/>
      <c r="R177" s="50"/>
      <c r="S177" s="70" t="s">
        <v>687</v>
      </c>
      <c r="T177" s="50"/>
      <c r="U177" s="50"/>
      <c r="V177" s="48"/>
      <c r="W177" s="48"/>
      <c r="X177" s="48"/>
      <c r="Y177" s="48"/>
      <c r="Z177" s="48"/>
      <c r="AA177" s="70" t="s">
        <v>687</v>
      </c>
      <c r="AB177" s="48"/>
      <c r="AC177" s="48"/>
      <c r="AD177" s="48"/>
      <c r="AE177" s="48"/>
      <c r="AF177" s="48"/>
      <c r="AG177" s="48"/>
      <c r="AH177" s="48"/>
      <c r="AI177" s="48"/>
      <c r="AJ177" s="48"/>
      <c r="AK177" s="447" t="s">
        <v>688</v>
      </c>
      <c r="AL177" s="447"/>
      <c r="AM177" s="447"/>
      <c r="AN177" s="447"/>
      <c r="AO177" s="447"/>
      <c r="AP177" s="447"/>
      <c r="AQ177" s="447"/>
      <c r="AR177" s="447"/>
      <c r="AS177" s="447"/>
      <c r="AT177" s="447"/>
      <c r="AU177" s="447"/>
      <c r="AV177" s="447"/>
      <c r="AW177" s="447"/>
      <c r="AX177" s="447"/>
      <c r="AY177" s="447"/>
      <c r="AZ177" s="447"/>
      <c r="BA177" s="447"/>
      <c r="BB177" s="447"/>
      <c r="BC177" s="447"/>
      <c r="BD177" s="447"/>
      <c r="BE177" s="447"/>
      <c r="BF177" s="447"/>
      <c r="BG177" s="447"/>
      <c r="BH177" s="447"/>
      <c r="BI177" s="447"/>
      <c r="BJ177" s="447"/>
      <c r="BK177" s="447"/>
      <c r="BL177" s="447"/>
      <c r="BM177" s="447"/>
      <c r="BN177" s="447"/>
      <c r="BO177" s="447"/>
      <c r="BP177" s="447"/>
      <c r="BQ177" s="447"/>
      <c r="BR177" s="447"/>
      <c r="BS177" s="447"/>
      <c r="BT177" s="447"/>
      <c r="BU177" s="447"/>
      <c r="BV177" s="48"/>
      <c r="BW177" s="48"/>
      <c r="BX177" s="48"/>
      <c r="BY177" s="48"/>
      <c r="BZ177" s="48"/>
    </row>
    <row r="178" spans="1:78" hidden="1">
      <c r="A178" s="50"/>
      <c r="B178" s="50"/>
      <c r="C178" s="48"/>
      <c r="D178" s="48"/>
      <c r="E178" s="48"/>
      <c r="F178" s="48"/>
      <c r="G178" s="50"/>
      <c r="H178" s="50"/>
      <c r="I178" s="50"/>
      <c r="J178" s="50"/>
      <c r="K178" s="48"/>
      <c r="L178" s="50"/>
      <c r="M178" s="50"/>
      <c r="N178" s="50"/>
      <c r="O178" s="50"/>
      <c r="P178" s="50"/>
      <c r="Q178" s="50"/>
      <c r="R178" s="50"/>
      <c r="S178" s="70" t="s">
        <v>689</v>
      </c>
      <c r="T178" s="50"/>
      <c r="U178" s="50"/>
      <c r="V178" s="48"/>
      <c r="W178" s="48"/>
      <c r="X178" s="48"/>
      <c r="Y178" s="48"/>
      <c r="Z178" s="48"/>
      <c r="AA178" s="70" t="s">
        <v>689</v>
      </c>
      <c r="AB178" s="48"/>
      <c r="AC178" s="48"/>
      <c r="AD178" s="48"/>
      <c r="AE178" s="48"/>
      <c r="AF178" s="48"/>
      <c r="AG178" s="48"/>
      <c r="AH178" s="48"/>
      <c r="AI178" s="48"/>
      <c r="AJ178" s="48"/>
      <c r="AK178" s="447" t="s">
        <v>690</v>
      </c>
      <c r="AL178" s="447"/>
      <c r="AM178" s="447"/>
      <c r="AN178" s="447"/>
      <c r="AO178" s="447"/>
      <c r="AP178" s="447"/>
      <c r="AQ178" s="447"/>
      <c r="AR178" s="447"/>
      <c r="AS178" s="447"/>
      <c r="AT178" s="447"/>
      <c r="AU178" s="447"/>
      <c r="AV178" s="447"/>
      <c r="AW178" s="447"/>
      <c r="AX178" s="447"/>
      <c r="AY178" s="447"/>
      <c r="AZ178" s="447"/>
      <c r="BA178" s="447"/>
      <c r="BB178" s="447"/>
      <c r="BC178" s="447"/>
      <c r="BD178" s="447"/>
      <c r="BE178" s="447"/>
      <c r="BF178" s="447"/>
      <c r="BG178" s="447"/>
      <c r="BH178" s="447"/>
      <c r="BI178" s="447"/>
      <c r="BJ178" s="447"/>
      <c r="BK178" s="447"/>
      <c r="BL178" s="447"/>
      <c r="BM178" s="447"/>
      <c r="BN178" s="447"/>
      <c r="BO178" s="447"/>
      <c r="BP178" s="447"/>
      <c r="BQ178" s="447"/>
      <c r="BR178" s="447"/>
      <c r="BS178" s="447"/>
      <c r="BT178" s="447"/>
      <c r="BU178" s="447"/>
      <c r="BV178" s="48"/>
      <c r="BW178" s="48"/>
      <c r="BX178" s="48"/>
      <c r="BY178" s="48"/>
      <c r="BZ178" s="48"/>
    </row>
    <row r="179" spans="1:78" hidden="1">
      <c r="A179" s="50"/>
      <c r="B179" s="50"/>
      <c r="C179" s="48"/>
      <c r="D179" s="48"/>
      <c r="E179" s="48"/>
      <c r="F179" s="48"/>
      <c r="G179" s="50"/>
      <c r="H179" s="50"/>
      <c r="I179" s="50"/>
      <c r="J179" s="50"/>
      <c r="K179" s="48"/>
      <c r="L179" s="50"/>
      <c r="M179" s="50"/>
      <c r="N179" s="50"/>
      <c r="O179" s="50"/>
      <c r="P179" s="50"/>
      <c r="Q179" s="50"/>
      <c r="R179" s="50"/>
      <c r="S179" s="70" t="s">
        <v>691</v>
      </c>
      <c r="T179" s="50"/>
      <c r="U179" s="50"/>
      <c r="V179" s="48"/>
      <c r="W179" s="48"/>
      <c r="X179" s="48"/>
      <c r="Y179" s="48"/>
      <c r="Z179" s="48"/>
      <c r="AA179" s="70" t="s">
        <v>691</v>
      </c>
      <c r="AB179" s="48"/>
      <c r="AC179" s="48"/>
      <c r="AD179" s="48"/>
      <c r="AE179" s="48"/>
      <c r="AF179" s="48"/>
      <c r="AG179" s="48"/>
      <c r="AH179" s="48"/>
      <c r="AI179" s="48"/>
      <c r="AJ179" s="48"/>
      <c r="AK179" s="447" t="s">
        <v>692</v>
      </c>
      <c r="AL179" s="447"/>
      <c r="AM179" s="447"/>
      <c r="AN179" s="447"/>
      <c r="AO179" s="447"/>
      <c r="AP179" s="447"/>
      <c r="AQ179" s="447"/>
      <c r="AR179" s="447"/>
      <c r="AS179" s="447"/>
      <c r="AT179" s="447"/>
      <c r="AU179" s="447"/>
      <c r="AV179" s="447"/>
      <c r="AW179" s="447"/>
      <c r="AX179" s="447"/>
      <c r="AY179" s="447"/>
      <c r="AZ179" s="447"/>
      <c r="BA179" s="447"/>
      <c r="BB179" s="447"/>
      <c r="BC179" s="447"/>
      <c r="BD179" s="447"/>
      <c r="BE179" s="447"/>
      <c r="BF179" s="447"/>
      <c r="BG179" s="447"/>
      <c r="BH179" s="447"/>
      <c r="BI179" s="447"/>
      <c r="BJ179" s="447"/>
      <c r="BK179" s="447"/>
      <c r="BL179" s="447"/>
      <c r="BM179" s="447"/>
      <c r="BN179" s="447"/>
      <c r="BO179" s="447"/>
      <c r="BP179" s="447"/>
      <c r="BQ179" s="447"/>
      <c r="BR179" s="447"/>
      <c r="BS179" s="447"/>
      <c r="BT179" s="447"/>
      <c r="BU179" s="447"/>
      <c r="BV179" s="48"/>
      <c r="BW179" s="48"/>
      <c r="BX179" s="48"/>
      <c r="BY179" s="48"/>
      <c r="BZ179" s="48"/>
    </row>
    <row r="180" spans="1:78" hidden="1">
      <c r="A180" s="50"/>
      <c r="B180" s="50"/>
      <c r="C180" s="48"/>
      <c r="D180" s="48"/>
      <c r="E180" s="48"/>
      <c r="F180" s="48"/>
      <c r="G180" s="48"/>
      <c r="H180" s="48"/>
      <c r="I180" s="50"/>
      <c r="J180" s="50"/>
      <c r="K180" s="48"/>
      <c r="L180" s="50"/>
      <c r="M180" s="50"/>
      <c r="N180" s="50"/>
      <c r="O180" s="50"/>
      <c r="P180" s="50"/>
      <c r="Q180" s="50"/>
      <c r="R180" s="50"/>
      <c r="S180" s="70" t="s">
        <v>693</v>
      </c>
      <c r="T180" s="50"/>
      <c r="U180" s="50"/>
      <c r="V180" s="48"/>
      <c r="W180" s="48"/>
      <c r="X180" s="48"/>
      <c r="Y180" s="48"/>
      <c r="Z180" s="48"/>
      <c r="AA180" s="70" t="s">
        <v>693</v>
      </c>
      <c r="AB180" s="48"/>
      <c r="AC180" s="48"/>
      <c r="AD180" s="48"/>
      <c r="AE180" s="48"/>
      <c r="AF180" s="48"/>
      <c r="AG180" s="48"/>
      <c r="AH180" s="48"/>
      <c r="AI180" s="48"/>
      <c r="AJ180" s="48"/>
      <c r="AK180" s="446" t="s">
        <v>694</v>
      </c>
      <c r="AL180" s="447"/>
      <c r="AM180" s="447"/>
      <c r="AN180" s="447"/>
      <c r="AO180" s="447"/>
      <c r="AP180" s="447"/>
      <c r="AQ180" s="447"/>
      <c r="AR180" s="447"/>
      <c r="AS180" s="447"/>
      <c r="AT180" s="447"/>
      <c r="AU180" s="447"/>
      <c r="AV180" s="447"/>
      <c r="AW180" s="447"/>
      <c r="AX180" s="447"/>
      <c r="AY180" s="447"/>
      <c r="AZ180" s="447"/>
      <c r="BA180" s="447"/>
      <c r="BB180" s="447"/>
      <c r="BC180" s="447"/>
      <c r="BD180" s="447"/>
      <c r="BE180" s="447"/>
      <c r="BF180" s="447"/>
      <c r="BG180" s="447"/>
      <c r="BH180" s="447"/>
      <c r="BI180" s="447"/>
      <c r="BJ180" s="447"/>
      <c r="BK180" s="447"/>
      <c r="BL180" s="447"/>
      <c r="BM180" s="447"/>
      <c r="BN180" s="447"/>
      <c r="BO180" s="447"/>
      <c r="BP180" s="447"/>
      <c r="BQ180" s="447"/>
      <c r="BR180" s="447"/>
      <c r="BS180" s="447"/>
      <c r="BT180" s="447"/>
      <c r="BU180" s="447"/>
      <c r="BV180" s="48"/>
      <c r="BW180" s="48"/>
      <c r="BX180" s="48"/>
      <c r="BY180" s="48"/>
      <c r="BZ180" s="48"/>
    </row>
    <row r="181" spans="1:78" hidden="1">
      <c r="A181" s="50"/>
      <c r="B181" s="50"/>
      <c r="C181" s="461" t="s">
        <v>695</v>
      </c>
      <c r="D181" s="462"/>
      <c r="E181" s="462"/>
      <c r="F181" s="462"/>
      <c r="G181" s="462"/>
      <c r="H181" s="462"/>
      <c r="I181" s="462"/>
      <c r="J181" s="462"/>
      <c r="K181" s="463"/>
      <c r="L181" s="50"/>
      <c r="M181" s="50"/>
      <c r="N181" s="50"/>
      <c r="O181" s="50"/>
      <c r="P181" s="50"/>
      <c r="Q181" s="50"/>
      <c r="R181" s="50"/>
      <c r="S181" s="70" t="s">
        <v>696</v>
      </c>
      <c r="T181" s="50"/>
      <c r="U181" s="50"/>
      <c r="V181" s="48"/>
      <c r="W181" s="48"/>
      <c r="X181" s="48"/>
      <c r="Y181" s="48"/>
      <c r="Z181" s="48"/>
      <c r="AA181" s="70" t="s">
        <v>696</v>
      </c>
      <c r="AB181" s="48"/>
      <c r="AC181" s="48"/>
      <c r="AD181" s="48"/>
      <c r="AE181" s="48"/>
      <c r="AF181" s="48"/>
      <c r="AG181" s="48"/>
      <c r="AH181" s="48"/>
      <c r="AI181" s="48"/>
      <c r="AJ181" s="48"/>
      <c r="AK181" s="447" t="s">
        <v>697</v>
      </c>
      <c r="AL181" s="447"/>
      <c r="AM181" s="447"/>
      <c r="AN181" s="447"/>
      <c r="AO181" s="447"/>
      <c r="AP181" s="447"/>
      <c r="AQ181" s="447"/>
      <c r="AR181" s="447"/>
      <c r="AS181" s="447"/>
      <c r="AT181" s="447"/>
      <c r="AU181" s="447"/>
      <c r="AV181" s="447"/>
      <c r="AW181" s="447"/>
      <c r="AX181" s="447"/>
      <c r="AY181" s="447"/>
      <c r="AZ181" s="447"/>
      <c r="BA181" s="447"/>
      <c r="BB181" s="447"/>
      <c r="BC181" s="447"/>
      <c r="BD181" s="447"/>
      <c r="BE181" s="447"/>
      <c r="BF181" s="447"/>
      <c r="BG181" s="447"/>
      <c r="BH181" s="447"/>
      <c r="BI181" s="447"/>
      <c r="BJ181" s="447"/>
      <c r="BK181" s="447"/>
      <c r="BL181" s="447"/>
      <c r="BM181" s="447"/>
      <c r="BN181" s="447"/>
      <c r="BO181" s="447"/>
      <c r="BP181" s="447"/>
      <c r="BQ181" s="447"/>
      <c r="BR181" s="447"/>
      <c r="BS181" s="447"/>
      <c r="BT181" s="447"/>
      <c r="BU181" s="447"/>
      <c r="BV181" s="48"/>
      <c r="BW181" s="48"/>
      <c r="BX181" s="48"/>
      <c r="BY181" s="48"/>
      <c r="BZ181" s="48"/>
    </row>
    <row r="182" spans="1:78" hidden="1">
      <c r="A182" s="50"/>
      <c r="B182" s="50"/>
      <c r="C182" s="48"/>
      <c r="D182" s="48"/>
      <c r="E182" s="48"/>
      <c r="F182" s="48"/>
      <c r="G182" s="50"/>
      <c r="H182" s="50"/>
      <c r="I182" s="50"/>
      <c r="J182" s="50"/>
      <c r="K182" s="48"/>
      <c r="L182" s="50"/>
      <c r="M182" s="50"/>
      <c r="N182" s="50"/>
      <c r="O182" s="50"/>
      <c r="P182" s="50"/>
      <c r="Q182" s="50"/>
      <c r="R182" s="50"/>
      <c r="S182" s="70" t="s">
        <v>698</v>
      </c>
      <c r="T182" s="50"/>
      <c r="U182" s="50"/>
      <c r="V182" s="48"/>
      <c r="W182" s="48"/>
      <c r="X182" s="48"/>
      <c r="Y182" s="48"/>
      <c r="Z182" s="48"/>
      <c r="AA182" s="70" t="s">
        <v>698</v>
      </c>
      <c r="AB182" s="48"/>
      <c r="AC182" s="48"/>
      <c r="AD182" s="48"/>
      <c r="AE182" s="48"/>
      <c r="AF182" s="48"/>
      <c r="AG182" s="48"/>
      <c r="AH182" s="48"/>
      <c r="AI182" s="48"/>
      <c r="AJ182" s="48"/>
      <c r="AK182" s="447" t="s">
        <v>699</v>
      </c>
      <c r="AL182" s="447"/>
      <c r="AM182" s="447"/>
      <c r="AN182" s="447"/>
      <c r="AO182" s="447"/>
      <c r="AP182" s="447"/>
      <c r="AQ182" s="447"/>
      <c r="AR182" s="447"/>
      <c r="AS182" s="447"/>
      <c r="AT182" s="447"/>
      <c r="AU182" s="447"/>
      <c r="AV182" s="447"/>
      <c r="AW182" s="447"/>
      <c r="AX182" s="447"/>
      <c r="AY182" s="447"/>
      <c r="AZ182" s="447"/>
      <c r="BA182" s="447"/>
      <c r="BB182" s="447"/>
      <c r="BC182" s="447"/>
      <c r="BD182" s="447"/>
      <c r="BE182" s="447"/>
      <c r="BF182" s="447"/>
      <c r="BG182" s="447"/>
      <c r="BH182" s="447"/>
      <c r="BI182" s="447"/>
      <c r="BJ182" s="447"/>
      <c r="BK182" s="447"/>
      <c r="BL182" s="447"/>
      <c r="BM182" s="447"/>
      <c r="BN182" s="447"/>
      <c r="BO182" s="447"/>
      <c r="BP182" s="447"/>
      <c r="BQ182" s="447"/>
      <c r="BR182" s="447"/>
      <c r="BS182" s="447"/>
      <c r="BT182" s="447"/>
      <c r="BU182" s="447"/>
      <c r="BV182" s="48"/>
      <c r="BW182" s="48"/>
      <c r="BX182" s="48"/>
      <c r="BY182" s="48"/>
      <c r="BZ182" s="48"/>
    </row>
    <row r="183" spans="1:78" hidden="1">
      <c r="A183" s="50"/>
      <c r="B183" s="50"/>
      <c r="C183" s="48" t="s">
        <v>542</v>
      </c>
      <c r="D183" s="48"/>
      <c r="E183" s="48"/>
      <c r="F183" s="48"/>
      <c r="G183" s="50"/>
      <c r="H183" s="50"/>
      <c r="I183" s="50"/>
      <c r="J183" s="50"/>
      <c r="K183" s="48"/>
      <c r="L183" s="50"/>
      <c r="M183" s="50"/>
      <c r="N183" s="50"/>
      <c r="O183" s="50"/>
      <c r="P183" s="50"/>
      <c r="Q183" s="50"/>
      <c r="R183" s="50"/>
      <c r="S183" s="70" t="s">
        <v>700</v>
      </c>
      <c r="T183" s="50"/>
      <c r="U183" s="50"/>
      <c r="V183" s="48"/>
      <c r="W183" s="48"/>
      <c r="X183" s="48"/>
      <c r="Y183" s="48"/>
      <c r="Z183" s="48"/>
      <c r="AA183" s="70" t="s">
        <v>700</v>
      </c>
      <c r="AB183" s="48"/>
      <c r="AC183" s="48"/>
      <c r="AD183" s="48"/>
      <c r="AE183" s="48"/>
      <c r="AF183" s="48"/>
      <c r="AG183" s="48"/>
      <c r="AH183" s="48"/>
      <c r="AI183" s="48"/>
      <c r="AJ183" s="48"/>
      <c r="AK183" s="447" t="s">
        <v>701</v>
      </c>
      <c r="AL183" s="447"/>
      <c r="AM183" s="447"/>
      <c r="AN183" s="447"/>
      <c r="AO183" s="447"/>
      <c r="AP183" s="447"/>
      <c r="AQ183" s="447"/>
      <c r="AR183" s="447"/>
      <c r="AS183" s="447"/>
      <c r="AT183" s="447"/>
      <c r="AU183" s="447"/>
      <c r="AV183" s="447"/>
      <c r="AW183" s="447"/>
      <c r="AX183" s="447"/>
      <c r="AY183" s="447"/>
      <c r="AZ183" s="447"/>
      <c r="BA183" s="447"/>
      <c r="BB183" s="447"/>
      <c r="BC183" s="447"/>
      <c r="BD183" s="447"/>
      <c r="BE183" s="447"/>
      <c r="BF183" s="447"/>
      <c r="BG183" s="447"/>
      <c r="BH183" s="447"/>
      <c r="BI183" s="447"/>
      <c r="BJ183" s="447"/>
      <c r="BK183" s="447"/>
      <c r="BL183" s="447"/>
      <c r="BM183" s="447"/>
      <c r="BN183" s="447"/>
      <c r="BO183" s="447"/>
      <c r="BP183" s="447"/>
      <c r="BQ183" s="447"/>
      <c r="BR183" s="447"/>
      <c r="BS183" s="447"/>
      <c r="BT183" s="447"/>
      <c r="BU183" s="447"/>
      <c r="BV183" s="48"/>
      <c r="BW183" s="48"/>
      <c r="BX183" s="48"/>
      <c r="BY183" s="48"/>
      <c r="BZ183" s="48"/>
    </row>
    <row r="184" spans="1:78" hidden="1">
      <c r="A184" s="50"/>
      <c r="B184" s="50"/>
      <c r="C184" s="48" t="s">
        <v>545</v>
      </c>
      <c r="D184" s="48"/>
      <c r="E184" s="48"/>
      <c r="F184" s="50"/>
      <c r="G184" s="50"/>
      <c r="H184" s="50"/>
      <c r="I184" s="50"/>
      <c r="J184" s="50"/>
      <c r="K184" s="48"/>
      <c r="L184" s="50"/>
      <c r="M184" s="50"/>
      <c r="N184" s="50"/>
      <c r="O184" s="50"/>
      <c r="P184" s="50"/>
      <c r="Q184" s="50"/>
      <c r="R184" s="50"/>
      <c r="S184" s="70" t="s">
        <v>702</v>
      </c>
      <c r="T184" s="50"/>
      <c r="U184" s="50"/>
      <c r="V184" s="48"/>
      <c r="W184" s="48"/>
      <c r="X184" s="48"/>
      <c r="Y184" s="48"/>
      <c r="Z184" s="48"/>
      <c r="AA184" s="70" t="s">
        <v>702</v>
      </c>
      <c r="AB184" s="48"/>
      <c r="AC184" s="48"/>
      <c r="AD184" s="48"/>
      <c r="AE184" s="48"/>
      <c r="AF184" s="48"/>
      <c r="AG184" s="48"/>
      <c r="AH184" s="48"/>
      <c r="AI184" s="48"/>
      <c r="AJ184" s="48"/>
      <c r="AK184" s="447" t="s">
        <v>703</v>
      </c>
      <c r="AL184" s="447"/>
      <c r="AM184" s="447"/>
      <c r="AN184" s="447"/>
      <c r="AO184" s="447"/>
      <c r="AP184" s="447"/>
      <c r="AQ184" s="447"/>
      <c r="AR184" s="447"/>
      <c r="AS184" s="447"/>
      <c r="AT184" s="447"/>
      <c r="AU184" s="447"/>
      <c r="AV184" s="447"/>
      <c r="AW184" s="447"/>
      <c r="AX184" s="447"/>
      <c r="AY184" s="447"/>
      <c r="AZ184" s="447"/>
      <c r="BA184" s="447"/>
      <c r="BB184" s="447"/>
      <c r="BC184" s="447"/>
      <c r="BD184" s="447"/>
      <c r="BE184" s="447"/>
      <c r="BF184" s="447"/>
      <c r="BG184" s="447"/>
      <c r="BH184" s="447"/>
      <c r="BI184" s="447"/>
      <c r="BJ184" s="447"/>
      <c r="BK184" s="447"/>
      <c r="BL184" s="447"/>
      <c r="BM184" s="447"/>
      <c r="BN184" s="447"/>
      <c r="BO184" s="447"/>
      <c r="BP184" s="447"/>
      <c r="BQ184" s="447"/>
      <c r="BR184" s="447"/>
      <c r="BS184" s="447"/>
      <c r="BT184" s="447"/>
      <c r="BU184" s="447"/>
      <c r="BV184" s="48"/>
      <c r="BW184" s="48"/>
      <c r="BX184" s="48"/>
      <c r="BY184" s="48"/>
      <c r="BZ184" s="48"/>
    </row>
    <row r="185" spans="1:78" hidden="1">
      <c r="A185" s="50"/>
      <c r="B185" s="50"/>
      <c r="C185" s="48" t="s">
        <v>547</v>
      </c>
      <c r="D185" s="48"/>
      <c r="E185" s="48"/>
      <c r="F185" s="50"/>
      <c r="G185" s="50"/>
      <c r="H185" s="50"/>
      <c r="I185" s="50"/>
      <c r="J185" s="50"/>
      <c r="K185" s="48"/>
      <c r="L185" s="50"/>
      <c r="M185" s="50"/>
      <c r="N185" s="50"/>
      <c r="O185" s="50"/>
      <c r="P185" s="50"/>
      <c r="Q185" s="50"/>
      <c r="R185" s="50"/>
      <c r="S185" s="70" t="s">
        <v>704</v>
      </c>
      <c r="T185" s="50"/>
      <c r="U185" s="50"/>
      <c r="V185" s="48"/>
      <c r="W185" s="48"/>
      <c r="X185" s="48"/>
      <c r="Y185" s="48"/>
      <c r="Z185" s="48"/>
      <c r="AA185" s="70" t="s">
        <v>704</v>
      </c>
      <c r="AB185" s="48"/>
      <c r="AC185" s="48"/>
      <c r="AD185" s="48"/>
      <c r="AE185" s="48"/>
      <c r="AF185" s="48"/>
      <c r="AG185" s="48"/>
      <c r="AH185" s="48"/>
      <c r="AI185" s="48"/>
      <c r="AJ185" s="48"/>
      <c r="AK185" s="447" t="s">
        <v>705</v>
      </c>
      <c r="AL185" s="447"/>
      <c r="AM185" s="447"/>
      <c r="AN185" s="447"/>
      <c r="AO185" s="447"/>
      <c r="AP185" s="447"/>
      <c r="AQ185" s="447"/>
      <c r="AR185" s="447"/>
      <c r="AS185" s="447"/>
      <c r="AT185" s="447"/>
      <c r="AU185" s="447"/>
      <c r="AV185" s="447"/>
      <c r="AW185" s="447"/>
      <c r="AX185" s="447"/>
      <c r="AY185" s="447"/>
      <c r="AZ185" s="447"/>
      <c r="BA185" s="447"/>
      <c r="BB185" s="447"/>
      <c r="BC185" s="447"/>
      <c r="BD185" s="447"/>
      <c r="BE185" s="447"/>
      <c r="BF185" s="447"/>
      <c r="BG185" s="447"/>
      <c r="BH185" s="447"/>
      <c r="BI185" s="447"/>
      <c r="BJ185" s="447"/>
      <c r="BK185" s="447"/>
      <c r="BL185" s="447"/>
      <c r="BM185" s="447"/>
      <c r="BN185" s="447"/>
      <c r="BO185" s="447"/>
      <c r="BP185" s="447"/>
      <c r="BQ185" s="447"/>
      <c r="BR185" s="447"/>
      <c r="BS185" s="447"/>
      <c r="BT185" s="447"/>
      <c r="BU185" s="447"/>
      <c r="BV185" s="48"/>
      <c r="BW185" s="48"/>
      <c r="BX185" s="48"/>
      <c r="BY185" s="48"/>
      <c r="BZ185" s="48"/>
    </row>
    <row r="186" spans="1:78" hidden="1">
      <c r="A186" s="50"/>
      <c r="B186" s="50"/>
      <c r="C186" s="48" t="s">
        <v>549</v>
      </c>
      <c r="D186" s="48"/>
      <c r="E186" s="48"/>
      <c r="F186" s="50"/>
      <c r="G186" s="50"/>
      <c r="H186" s="50"/>
      <c r="I186" s="50"/>
      <c r="J186" s="50"/>
      <c r="K186" s="48"/>
      <c r="L186" s="50"/>
      <c r="M186" s="50"/>
      <c r="N186" s="50"/>
      <c r="O186" s="50"/>
      <c r="P186" s="50"/>
      <c r="Q186" s="50"/>
      <c r="R186" s="50"/>
      <c r="S186" s="70" t="s">
        <v>706</v>
      </c>
      <c r="T186" s="50"/>
      <c r="U186" s="50"/>
      <c r="V186" s="48"/>
      <c r="W186" s="48"/>
      <c r="X186" s="48"/>
      <c r="Y186" s="48"/>
      <c r="Z186" s="48"/>
      <c r="AA186" s="70" t="s">
        <v>706</v>
      </c>
      <c r="AB186" s="48"/>
      <c r="AC186" s="48"/>
      <c r="AD186" s="48"/>
      <c r="AE186" s="48"/>
      <c r="AF186" s="48"/>
      <c r="AG186" s="48"/>
      <c r="AH186" s="48"/>
      <c r="AI186" s="48"/>
      <c r="AJ186" s="48"/>
      <c r="AK186" s="447" t="s">
        <v>707</v>
      </c>
      <c r="AL186" s="447"/>
      <c r="AM186" s="447"/>
      <c r="AN186" s="447"/>
      <c r="AO186" s="447"/>
      <c r="AP186" s="447"/>
      <c r="AQ186" s="447"/>
      <c r="AR186" s="447"/>
      <c r="AS186" s="447"/>
      <c r="AT186" s="447"/>
      <c r="AU186" s="447"/>
      <c r="AV186" s="447"/>
      <c r="AW186" s="447"/>
      <c r="AX186" s="447"/>
      <c r="AY186" s="447"/>
      <c r="AZ186" s="447"/>
      <c r="BA186" s="447"/>
      <c r="BB186" s="447"/>
      <c r="BC186" s="447"/>
      <c r="BD186" s="447"/>
      <c r="BE186" s="447"/>
      <c r="BF186" s="447"/>
      <c r="BG186" s="447"/>
      <c r="BH186" s="447"/>
      <c r="BI186" s="447"/>
      <c r="BJ186" s="447"/>
      <c r="BK186" s="447"/>
      <c r="BL186" s="447"/>
      <c r="BM186" s="447"/>
      <c r="BN186" s="447"/>
      <c r="BO186" s="447"/>
      <c r="BP186" s="447"/>
      <c r="BQ186" s="447"/>
      <c r="BR186" s="447"/>
      <c r="BS186" s="447"/>
      <c r="BT186" s="447"/>
      <c r="BU186" s="447"/>
      <c r="BV186" s="48"/>
      <c r="BW186" s="48"/>
      <c r="BX186" s="48"/>
      <c r="BY186" s="48"/>
      <c r="BZ186" s="48"/>
    </row>
    <row r="187" spans="1:78" hidden="1">
      <c r="A187" s="50"/>
      <c r="B187" s="50"/>
      <c r="C187" s="48" t="s">
        <v>551</v>
      </c>
      <c r="D187" s="48"/>
      <c r="E187" s="48"/>
      <c r="F187" s="50"/>
      <c r="G187" s="50"/>
      <c r="H187" s="50"/>
      <c r="I187" s="50"/>
      <c r="J187" s="50"/>
      <c r="K187" s="48"/>
      <c r="L187" s="50"/>
      <c r="M187" s="50"/>
      <c r="N187" s="50"/>
      <c r="O187" s="50"/>
      <c r="P187" s="50"/>
      <c r="Q187" s="50"/>
      <c r="R187" s="50"/>
      <c r="S187" s="70" t="s">
        <v>708</v>
      </c>
      <c r="T187" s="50"/>
      <c r="U187" s="50"/>
      <c r="V187" s="48"/>
      <c r="W187" s="48"/>
      <c r="X187" s="48"/>
      <c r="Y187" s="48"/>
      <c r="Z187" s="48"/>
      <c r="AA187" s="70" t="s">
        <v>708</v>
      </c>
      <c r="AB187" s="48"/>
      <c r="AC187" s="48"/>
      <c r="AD187" s="48"/>
      <c r="AE187" s="48"/>
      <c r="AF187" s="48"/>
      <c r="AG187" s="48"/>
      <c r="AH187" s="48"/>
      <c r="AI187" s="48"/>
      <c r="AJ187" s="48"/>
      <c r="AK187" s="446" t="s">
        <v>709</v>
      </c>
      <c r="AL187" s="447"/>
      <c r="AM187" s="447"/>
      <c r="AN187" s="447"/>
      <c r="AO187" s="447"/>
      <c r="AP187" s="447"/>
      <c r="AQ187" s="447"/>
      <c r="AR187" s="447"/>
      <c r="AS187" s="447"/>
      <c r="AT187" s="447"/>
      <c r="AU187" s="447"/>
      <c r="AV187" s="447"/>
      <c r="AW187" s="447"/>
      <c r="AX187" s="447"/>
      <c r="AY187" s="447"/>
      <c r="AZ187" s="447"/>
      <c r="BA187" s="447"/>
      <c r="BB187" s="447"/>
      <c r="BC187" s="447"/>
      <c r="BD187" s="447"/>
      <c r="BE187" s="447"/>
      <c r="BF187" s="447"/>
      <c r="BG187" s="447"/>
      <c r="BH187" s="447"/>
      <c r="BI187" s="447"/>
      <c r="BJ187" s="447"/>
      <c r="BK187" s="447"/>
      <c r="BL187" s="447"/>
      <c r="BM187" s="447"/>
      <c r="BN187" s="447"/>
      <c r="BO187" s="447"/>
      <c r="BP187" s="447"/>
      <c r="BQ187" s="447"/>
      <c r="BR187" s="447"/>
      <c r="BS187" s="447"/>
      <c r="BT187" s="447"/>
      <c r="BU187" s="447"/>
      <c r="BV187" s="48"/>
      <c r="BW187" s="48"/>
      <c r="BX187" s="48"/>
      <c r="BY187" s="48"/>
      <c r="BZ187" s="48"/>
    </row>
    <row r="188" spans="1:78" hidden="1">
      <c r="A188" s="50"/>
      <c r="B188" s="50"/>
      <c r="C188" s="48" t="s">
        <v>608</v>
      </c>
      <c r="D188" s="48"/>
      <c r="E188" s="48"/>
      <c r="F188" s="50"/>
      <c r="G188" s="50"/>
      <c r="H188" s="50"/>
      <c r="I188" s="50"/>
      <c r="J188" s="50"/>
      <c r="K188" s="48"/>
      <c r="L188" s="50"/>
      <c r="M188" s="50"/>
      <c r="N188" s="50"/>
      <c r="O188" s="50"/>
      <c r="P188" s="50"/>
      <c r="Q188" s="50"/>
      <c r="R188" s="50"/>
      <c r="S188" s="70" t="s">
        <v>710</v>
      </c>
      <c r="T188" s="50"/>
      <c r="U188" s="50"/>
      <c r="V188" s="48"/>
      <c r="W188" s="48"/>
      <c r="X188" s="48"/>
      <c r="Y188" s="48"/>
      <c r="Z188" s="48"/>
      <c r="AA188" s="70" t="s">
        <v>710</v>
      </c>
      <c r="AB188" s="48"/>
      <c r="AC188" s="48"/>
      <c r="AD188" s="48"/>
      <c r="AE188" s="48"/>
      <c r="AF188" s="48"/>
      <c r="AG188" s="48"/>
      <c r="AH188" s="48"/>
      <c r="AI188" s="48"/>
      <c r="AJ188" s="48"/>
      <c r="AK188" s="446" t="s">
        <v>711</v>
      </c>
      <c r="AL188" s="447"/>
      <c r="AM188" s="447"/>
      <c r="AN188" s="447"/>
      <c r="AO188" s="447"/>
      <c r="AP188" s="447"/>
      <c r="AQ188" s="447"/>
      <c r="AR188" s="447"/>
      <c r="AS188" s="447"/>
      <c r="AT188" s="447"/>
      <c r="AU188" s="447"/>
      <c r="AV188" s="447"/>
      <c r="AW188" s="447"/>
      <c r="AX188" s="447"/>
      <c r="AY188" s="447"/>
      <c r="AZ188" s="447"/>
      <c r="BA188" s="447"/>
      <c r="BB188" s="447"/>
      <c r="BC188" s="447"/>
      <c r="BD188" s="447"/>
      <c r="BE188" s="447"/>
      <c r="BF188" s="447"/>
      <c r="BG188" s="447"/>
      <c r="BH188" s="447"/>
      <c r="BI188" s="447"/>
      <c r="BJ188" s="447"/>
      <c r="BK188" s="447"/>
      <c r="BL188" s="447"/>
      <c r="BM188" s="447"/>
      <c r="BN188" s="447"/>
      <c r="BO188" s="447"/>
      <c r="BP188" s="447"/>
      <c r="BQ188" s="447"/>
      <c r="BR188" s="447"/>
      <c r="BS188" s="447"/>
      <c r="BT188" s="447"/>
      <c r="BU188" s="447"/>
      <c r="BV188" s="48"/>
      <c r="BW188" s="48"/>
      <c r="BX188" s="48"/>
      <c r="BY188" s="48"/>
      <c r="BZ188" s="48"/>
    </row>
    <row r="189" spans="1:78" hidden="1">
      <c r="A189" s="50"/>
      <c r="B189" s="50"/>
      <c r="C189" s="48" t="s">
        <v>611</v>
      </c>
      <c r="D189" s="50"/>
      <c r="E189" s="48"/>
      <c r="F189" s="50"/>
      <c r="G189" s="50"/>
      <c r="H189" s="50"/>
      <c r="I189" s="50"/>
      <c r="J189" s="50"/>
      <c r="K189" s="50"/>
      <c r="L189" s="50"/>
      <c r="M189" s="50"/>
      <c r="N189" s="50"/>
      <c r="O189" s="50"/>
      <c r="P189" s="50"/>
      <c r="Q189" s="50"/>
      <c r="R189" s="50"/>
      <c r="S189" s="70" t="s">
        <v>712</v>
      </c>
      <c r="T189" s="50"/>
      <c r="U189" s="50"/>
      <c r="V189" s="48"/>
      <c r="W189" s="48"/>
      <c r="X189" s="48"/>
      <c r="Y189" s="48"/>
      <c r="Z189" s="48"/>
      <c r="AA189" s="70" t="s">
        <v>712</v>
      </c>
      <c r="AB189" s="48"/>
      <c r="AC189" s="48"/>
      <c r="AD189" s="48"/>
      <c r="AE189" s="48"/>
      <c r="AF189" s="48"/>
      <c r="AG189" s="48"/>
      <c r="AH189" s="48"/>
      <c r="AI189" s="48"/>
      <c r="AJ189" s="48"/>
      <c r="AK189" s="447" t="s">
        <v>713</v>
      </c>
      <c r="AL189" s="447"/>
      <c r="AM189" s="447"/>
      <c r="AN189" s="447"/>
      <c r="AO189" s="447"/>
      <c r="AP189" s="447"/>
      <c r="AQ189" s="447"/>
      <c r="AR189" s="447"/>
      <c r="AS189" s="447"/>
      <c r="AT189" s="447"/>
      <c r="AU189" s="447"/>
      <c r="AV189" s="447"/>
      <c r="AW189" s="447"/>
      <c r="AX189" s="447"/>
      <c r="AY189" s="447"/>
      <c r="AZ189" s="447"/>
      <c r="BA189" s="447"/>
      <c r="BB189" s="447"/>
      <c r="BC189" s="447"/>
      <c r="BD189" s="447"/>
      <c r="BE189" s="447"/>
      <c r="BF189" s="447"/>
      <c r="BG189" s="447"/>
      <c r="BH189" s="447"/>
      <c r="BI189" s="447"/>
      <c r="BJ189" s="447"/>
      <c r="BK189" s="447"/>
      <c r="BL189" s="447"/>
      <c r="BM189" s="447"/>
      <c r="BN189" s="447"/>
      <c r="BO189" s="447"/>
      <c r="BP189" s="447"/>
      <c r="BQ189" s="447"/>
      <c r="BR189" s="447"/>
      <c r="BS189" s="447"/>
      <c r="BT189" s="447"/>
      <c r="BU189" s="447"/>
      <c r="BV189" s="48"/>
      <c r="BW189" s="48"/>
      <c r="BX189" s="48"/>
      <c r="BY189" s="48"/>
      <c r="BZ189" s="48"/>
    </row>
    <row r="190" spans="1:78" hidden="1">
      <c r="A190" s="50"/>
      <c r="B190" s="50"/>
      <c r="C190" s="48" t="s">
        <v>614</v>
      </c>
      <c r="D190" s="50"/>
      <c r="E190" s="50"/>
      <c r="F190" s="50"/>
      <c r="G190" s="50"/>
      <c r="H190" s="50"/>
      <c r="I190" s="50"/>
      <c r="J190" s="50"/>
      <c r="K190" s="50"/>
      <c r="L190" s="50"/>
      <c r="M190" s="50"/>
      <c r="N190" s="50"/>
      <c r="O190" s="50"/>
      <c r="P190" s="50"/>
      <c r="Q190" s="50"/>
      <c r="R190" s="50"/>
      <c r="S190" s="70" t="s">
        <v>714</v>
      </c>
      <c r="T190" s="50"/>
      <c r="U190" s="50"/>
      <c r="V190" s="48"/>
      <c r="W190" s="48"/>
      <c r="X190" s="48"/>
      <c r="Y190" s="48"/>
      <c r="Z190" s="48"/>
      <c r="AA190" s="70" t="s">
        <v>714</v>
      </c>
      <c r="AB190" s="48"/>
      <c r="AC190" s="48"/>
      <c r="AD190" s="48"/>
      <c r="AE190" s="48"/>
      <c r="AF190" s="48"/>
      <c r="AG190" s="48"/>
      <c r="AH190" s="48"/>
      <c r="AI190" s="48"/>
      <c r="AJ190" s="48"/>
      <c r="AK190" s="446" t="s">
        <v>715</v>
      </c>
      <c r="AL190" s="447"/>
      <c r="AM190" s="447"/>
      <c r="AN190" s="447"/>
      <c r="AO190" s="447"/>
      <c r="AP190" s="447"/>
      <c r="AQ190" s="447"/>
      <c r="AR190" s="447"/>
      <c r="AS190" s="447"/>
      <c r="AT190" s="447"/>
      <c r="AU190" s="447"/>
      <c r="AV190" s="447"/>
      <c r="AW190" s="447"/>
      <c r="AX190" s="447"/>
      <c r="AY190" s="447"/>
      <c r="AZ190" s="447"/>
      <c r="BA190" s="447"/>
      <c r="BB190" s="447"/>
      <c r="BC190" s="447"/>
      <c r="BD190" s="447"/>
      <c r="BE190" s="447"/>
      <c r="BF190" s="447"/>
      <c r="BG190" s="447"/>
      <c r="BH190" s="447"/>
      <c r="BI190" s="447"/>
      <c r="BJ190" s="447"/>
      <c r="BK190" s="447"/>
      <c r="BL190" s="447"/>
      <c r="BM190" s="447"/>
      <c r="BN190" s="447"/>
      <c r="BO190" s="447"/>
      <c r="BP190" s="447"/>
      <c r="BQ190" s="447"/>
      <c r="BR190" s="447"/>
      <c r="BS190" s="447"/>
      <c r="BT190" s="447"/>
      <c r="BU190" s="447"/>
      <c r="BV190" s="48"/>
      <c r="BW190" s="48"/>
      <c r="BX190" s="48"/>
      <c r="BY190" s="48"/>
      <c r="BZ190" s="48"/>
    </row>
    <row r="191" spans="1:78" hidden="1">
      <c r="A191" s="50"/>
      <c r="B191" s="50"/>
      <c r="C191" s="48"/>
      <c r="D191" s="50"/>
      <c r="E191" s="50"/>
      <c r="F191" s="50"/>
      <c r="G191" s="50"/>
      <c r="H191" s="50"/>
      <c r="I191" s="50"/>
      <c r="J191" s="50"/>
      <c r="K191" s="50"/>
      <c r="L191" s="50"/>
      <c r="M191" s="50"/>
      <c r="N191" s="50"/>
      <c r="O191" s="50"/>
      <c r="P191" s="50"/>
      <c r="Q191" s="50"/>
      <c r="R191" s="50"/>
      <c r="S191" s="70" t="s">
        <v>716</v>
      </c>
      <c r="T191" s="50"/>
      <c r="U191" s="50"/>
      <c r="V191" s="48"/>
      <c r="W191" s="48"/>
      <c r="X191" s="48"/>
      <c r="Y191" s="48"/>
      <c r="Z191" s="48"/>
      <c r="AA191" s="70" t="s">
        <v>716</v>
      </c>
      <c r="AB191" s="48"/>
      <c r="AC191" s="48"/>
      <c r="AD191" s="48"/>
      <c r="AE191" s="48"/>
      <c r="AF191" s="48"/>
      <c r="AG191" s="48"/>
      <c r="AH191" s="48"/>
      <c r="AI191" s="48"/>
      <c r="AJ191" s="48"/>
      <c r="AK191" s="447" t="s">
        <v>717</v>
      </c>
      <c r="AL191" s="447"/>
      <c r="AM191" s="447"/>
      <c r="AN191" s="447"/>
      <c r="AO191" s="447"/>
      <c r="AP191" s="447"/>
      <c r="AQ191" s="447"/>
      <c r="AR191" s="447"/>
      <c r="AS191" s="447"/>
      <c r="AT191" s="447"/>
      <c r="AU191" s="447"/>
      <c r="AV191" s="447"/>
      <c r="AW191" s="447"/>
      <c r="AX191" s="447"/>
      <c r="AY191" s="447"/>
      <c r="AZ191" s="447"/>
      <c r="BA191" s="447"/>
      <c r="BB191" s="447"/>
      <c r="BC191" s="447"/>
      <c r="BD191" s="447"/>
      <c r="BE191" s="447"/>
      <c r="BF191" s="447"/>
      <c r="BG191" s="447"/>
      <c r="BH191" s="447"/>
      <c r="BI191" s="447"/>
      <c r="BJ191" s="447"/>
      <c r="BK191" s="447"/>
      <c r="BL191" s="447"/>
      <c r="BM191" s="447"/>
      <c r="BN191" s="447"/>
      <c r="BO191" s="447"/>
      <c r="BP191" s="447"/>
      <c r="BQ191" s="447"/>
      <c r="BR191" s="447"/>
      <c r="BS191" s="447"/>
      <c r="BT191" s="447"/>
      <c r="BU191" s="447"/>
      <c r="BV191" s="48"/>
      <c r="BW191" s="48"/>
      <c r="BX191" s="48"/>
      <c r="BY191" s="48"/>
      <c r="BZ191" s="48"/>
    </row>
    <row r="192" spans="1:78" hidden="1">
      <c r="A192" s="50"/>
      <c r="B192" s="50"/>
      <c r="C192" s="48"/>
      <c r="D192" s="50"/>
      <c r="E192" s="50"/>
      <c r="F192" s="50"/>
      <c r="G192" s="50"/>
      <c r="H192" s="50"/>
      <c r="I192" s="50"/>
      <c r="J192" s="50"/>
      <c r="K192" s="50"/>
      <c r="L192" s="50"/>
      <c r="M192" s="50"/>
      <c r="N192" s="50"/>
      <c r="O192" s="50"/>
      <c r="P192" s="50"/>
      <c r="Q192" s="50"/>
      <c r="R192" s="50"/>
      <c r="S192" s="70" t="s">
        <v>718</v>
      </c>
      <c r="T192" s="50"/>
      <c r="U192" s="50"/>
      <c r="V192" s="48"/>
      <c r="W192" s="48"/>
      <c r="X192" s="48"/>
      <c r="Y192" s="48"/>
      <c r="Z192" s="48"/>
      <c r="AA192" s="70" t="s">
        <v>718</v>
      </c>
      <c r="AB192" s="48"/>
      <c r="AC192" s="48"/>
      <c r="AD192" s="48"/>
      <c r="AE192" s="48"/>
      <c r="AF192" s="48"/>
      <c r="AG192" s="48"/>
      <c r="AH192" s="48"/>
      <c r="AI192" s="48"/>
      <c r="AJ192" s="48"/>
      <c r="AK192" s="447" t="s">
        <v>719</v>
      </c>
      <c r="AL192" s="447"/>
      <c r="AM192" s="447"/>
      <c r="AN192" s="447"/>
      <c r="AO192" s="447"/>
      <c r="AP192" s="447"/>
      <c r="AQ192" s="447"/>
      <c r="AR192" s="447"/>
      <c r="AS192" s="447"/>
      <c r="AT192" s="447"/>
      <c r="AU192" s="447"/>
      <c r="AV192" s="447"/>
      <c r="AW192" s="447"/>
      <c r="AX192" s="447"/>
      <c r="AY192" s="447"/>
      <c r="AZ192" s="447"/>
      <c r="BA192" s="447"/>
      <c r="BB192" s="447"/>
      <c r="BC192" s="447"/>
      <c r="BD192" s="447"/>
      <c r="BE192" s="447"/>
      <c r="BF192" s="447"/>
      <c r="BG192" s="447"/>
      <c r="BH192" s="447"/>
      <c r="BI192" s="447"/>
      <c r="BJ192" s="447"/>
      <c r="BK192" s="447"/>
      <c r="BL192" s="447"/>
      <c r="BM192" s="447"/>
      <c r="BN192" s="447"/>
      <c r="BO192" s="447"/>
      <c r="BP192" s="447"/>
      <c r="BQ192" s="447"/>
      <c r="BR192" s="447"/>
      <c r="BS192" s="447"/>
      <c r="BT192" s="447"/>
      <c r="BU192" s="447"/>
      <c r="BV192" s="48"/>
      <c r="BW192" s="48"/>
      <c r="BX192" s="48"/>
      <c r="BY192" s="48"/>
      <c r="BZ192" s="48"/>
    </row>
    <row r="193" spans="1:78" hidden="1">
      <c r="A193" s="50"/>
      <c r="B193" s="50"/>
      <c r="C193" s="50"/>
      <c r="D193" s="50"/>
      <c r="E193" s="50"/>
      <c r="F193" s="50"/>
      <c r="G193" s="50"/>
      <c r="H193" s="50"/>
      <c r="I193" s="50"/>
      <c r="J193" s="50"/>
      <c r="K193" s="50"/>
      <c r="L193" s="50"/>
      <c r="M193" s="50"/>
      <c r="N193" s="50"/>
      <c r="O193" s="50"/>
      <c r="P193" s="50"/>
      <c r="Q193" s="50"/>
      <c r="R193" s="50"/>
      <c r="S193" s="70" t="s">
        <v>720</v>
      </c>
      <c r="T193" s="50"/>
      <c r="U193" s="50"/>
      <c r="V193" s="48"/>
      <c r="W193" s="48"/>
      <c r="X193" s="48"/>
      <c r="Y193" s="48"/>
      <c r="Z193" s="48"/>
      <c r="AA193" s="70" t="s">
        <v>720</v>
      </c>
      <c r="AB193" s="48"/>
      <c r="AC193" s="48"/>
      <c r="AD193" s="48"/>
      <c r="AE193" s="48"/>
      <c r="AF193" s="48"/>
      <c r="AG193" s="48"/>
      <c r="AH193" s="48"/>
      <c r="AI193" s="48"/>
      <c r="AJ193" s="48"/>
      <c r="AK193" s="447" t="s">
        <v>721</v>
      </c>
      <c r="AL193" s="447"/>
      <c r="AM193" s="447"/>
      <c r="AN193" s="447"/>
      <c r="AO193" s="447"/>
      <c r="AP193" s="447"/>
      <c r="AQ193" s="447"/>
      <c r="AR193" s="447"/>
      <c r="AS193" s="447"/>
      <c r="AT193" s="447"/>
      <c r="AU193" s="447"/>
      <c r="AV193" s="447"/>
      <c r="AW193" s="447"/>
      <c r="AX193" s="447"/>
      <c r="AY193" s="447"/>
      <c r="AZ193" s="447"/>
      <c r="BA193" s="447"/>
      <c r="BB193" s="447"/>
      <c r="BC193" s="447"/>
      <c r="BD193" s="447"/>
      <c r="BE193" s="447"/>
      <c r="BF193" s="447"/>
      <c r="BG193" s="447"/>
      <c r="BH193" s="447"/>
      <c r="BI193" s="447"/>
      <c r="BJ193" s="447"/>
      <c r="BK193" s="447"/>
      <c r="BL193" s="447"/>
      <c r="BM193" s="447"/>
      <c r="BN193" s="447"/>
      <c r="BO193" s="447"/>
      <c r="BP193" s="447"/>
      <c r="BQ193" s="447"/>
      <c r="BR193" s="447"/>
      <c r="BS193" s="447"/>
      <c r="BT193" s="447"/>
      <c r="BU193" s="447"/>
      <c r="BV193" s="48"/>
      <c r="BW193" s="48"/>
      <c r="BX193" s="48"/>
      <c r="BY193" s="48"/>
      <c r="BZ193" s="48"/>
    </row>
    <row r="194" spans="1:78" hidden="1">
      <c r="A194" s="50"/>
      <c r="B194" s="50"/>
      <c r="C194" s="50"/>
      <c r="D194" s="50"/>
      <c r="E194" s="50"/>
      <c r="F194" s="50"/>
      <c r="G194" s="50"/>
      <c r="H194" s="50"/>
      <c r="I194" s="50"/>
      <c r="J194" s="50"/>
      <c r="K194" s="50"/>
      <c r="L194" s="50"/>
      <c r="M194" s="50"/>
      <c r="N194" s="50"/>
      <c r="O194" s="50"/>
      <c r="P194" s="50"/>
      <c r="Q194" s="50"/>
      <c r="R194" s="50"/>
      <c r="S194" s="70" t="s">
        <v>722</v>
      </c>
      <c r="T194" s="50"/>
      <c r="U194" s="50"/>
      <c r="V194" s="48"/>
      <c r="W194" s="48"/>
      <c r="X194" s="48"/>
      <c r="Y194" s="48"/>
      <c r="Z194" s="48"/>
      <c r="AA194" s="70" t="s">
        <v>722</v>
      </c>
      <c r="AB194" s="48"/>
      <c r="AC194" s="48"/>
      <c r="AD194" s="48"/>
      <c r="AE194" s="48"/>
      <c r="AF194" s="48"/>
      <c r="AG194" s="48"/>
      <c r="AH194" s="48"/>
      <c r="AI194" s="48"/>
      <c r="AJ194" s="48"/>
      <c r="AK194" s="446" t="s">
        <v>723</v>
      </c>
      <c r="AL194" s="447"/>
      <c r="AM194" s="447"/>
      <c r="AN194" s="447"/>
      <c r="AO194" s="447"/>
      <c r="AP194" s="447"/>
      <c r="AQ194" s="447"/>
      <c r="AR194" s="447"/>
      <c r="AS194" s="447"/>
      <c r="AT194" s="447"/>
      <c r="AU194" s="447"/>
      <c r="AV194" s="447"/>
      <c r="AW194" s="447"/>
      <c r="AX194" s="447"/>
      <c r="AY194" s="447"/>
      <c r="AZ194" s="447"/>
      <c r="BA194" s="447"/>
      <c r="BB194" s="447"/>
      <c r="BC194" s="447"/>
      <c r="BD194" s="447"/>
      <c r="BE194" s="447"/>
      <c r="BF194" s="447"/>
      <c r="BG194" s="447"/>
      <c r="BH194" s="447"/>
      <c r="BI194" s="447"/>
      <c r="BJ194" s="447"/>
      <c r="BK194" s="447"/>
      <c r="BL194" s="447"/>
      <c r="BM194" s="447"/>
      <c r="BN194" s="447"/>
      <c r="BO194" s="447"/>
      <c r="BP194" s="447"/>
      <c r="BQ194" s="447"/>
      <c r="BR194" s="447"/>
      <c r="BS194" s="447"/>
      <c r="BT194" s="447"/>
      <c r="BU194" s="447"/>
      <c r="BV194" s="48"/>
      <c r="BW194" s="48"/>
      <c r="BX194" s="48"/>
      <c r="BY194" s="48"/>
      <c r="BZ194" s="48"/>
    </row>
    <row r="195" spans="1:78" hidden="1">
      <c r="A195" s="50"/>
      <c r="B195" s="50"/>
      <c r="C195" s="50"/>
      <c r="D195" s="50"/>
      <c r="E195" s="50"/>
      <c r="F195" s="50"/>
      <c r="G195" s="50"/>
      <c r="H195" s="50"/>
      <c r="I195" s="50"/>
      <c r="J195" s="50"/>
      <c r="K195" s="50"/>
      <c r="L195" s="50"/>
      <c r="M195" s="50"/>
      <c r="N195" s="50"/>
      <c r="O195" s="50"/>
      <c r="P195" s="50"/>
      <c r="Q195" s="50"/>
      <c r="R195" s="50"/>
      <c r="S195" s="70" t="s">
        <v>724</v>
      </c>
      <c r="T195" s="50"/>
      <c r="U195" s="50"/>
      <c r="V195" s="48"/>
      <c r="W195" s="48"/>
      <c r="X195" s="48"/>
      <c r="Y195" s="48"/>
      <c r="Z195" s="48"/>
      <c r="AA195" s="70" t="s">
        <v>724</v>
      </c>
      <c r="AB195" s="48"/>
      <c r="AC195" s="48"/>
      <c r="AD195" s="48"/>
      <c r="AE195" s="48"/>
      <c r="AF195" s="48"/>
      <c r="AG195" s="48"/>
      <c r="AH195" s="48"/>
      <c r="AI195" s="48"/>
      <c r="AJ195" s="48"/>
      <c r="AK195" s="446" t="s">
        <v>725</v>
      </c>
      <c r="AL195" s="447"/>
      <c r="AM195" s="447"/>
      <c r="AN195" s="447"/>
      <c r="AO195" s="447"/>
      <c r="AP195" s="447"/>
      <c r="AQ195" s="447"/>
      <c r="AR195" s="447"/>
      <c r="AS195" s="447"/>
      <c r="AT195" s="447"/>
      <c r="AU195" s="447"/>
      <c r="AV195" s="447"/>
      <c r="AW195" s="447"/>
      <c r="AX195" s="447"/>
      <c r="AY195" s="447"/>
      <c r="AZ195" s="447"/>
      <c r="BA195" s="447"/>
      <c r="BB195" s="447"/>
      <c r="BC195" s="447"/>
      <c r="BD195" s="447"/>
      <c r="BE195" s="447"/>
      <c r="BF195" s="447"/>
      <c r="BG195" s="447"/>
      <c r="BH195" s="447"/>
      <c r="BI195" s="447"/>
      <c r="BJ195" s="447"/>
      <c r="BK195" s="447"/>
      <c r="BL195" s="447"/>
      <c r="BM195" s="447"/>
      <c r="BN195" s="447"/>
      <c r="BO195" s="447"/>
      <c r="BP195" s="447"/>
      <c r="BQ195" s="447"/>
      <c r="BR195" s="447"/>
      <c r="BS195" s="447"/>
      <c r="BT195" s="447"/>
      <c r="BU195" s="447"/>
      <c r="BV195" s="48"/>
      <c r="BW195" s="48"/>
      <c r="BX195" s="48"/>
      <c r="BY195" s="48"/>
      <c r="BZ195" s="48"/>
    </row>
    <row r="196" spans="1:78" hidden="1">
      <c r="A196" s="50"/>
      <c r="B196" s="50"/>
      <c r="C196" s="50"/>
      <c r="D196" s="50"/>
      <c r="E196" s="50"/>
      <c r="F196" s="50"/>
      <c r="G196" s="50"/>
      <c r="H196" s="50"/>
      <c r="I196" s="50"/>
      <c r="J196" s="50"/>
      <c r="K196" s="50"/>
      <c r="L196" s="50"/>
      <c r="M196" s="50"/>
      <c r="N196" s="50"/>
      <c r="O196" s="50"/>
      <c r="P196" s="50"/>
      <c r="Q196" s="50"/>
      <c r="R196" s="50"/>
      <c r="S196" s="70" t="s">
        <v>726</v>
      </c>
      <c r="T196" s="50"/>
      <c r="U196" s="50"/>
      <c r="V196" s="48"/>
      <c r="W196" s="48"/>
      <c r="X196" s="48"/>
      <c r="Y196" s="48"/>
      <c r="Z196" s="48"/>
      <c r="AA196" s="70" t="s">
        <v>726</v>
      </c>
      <c r="AB196" s="48"/>
      <c r="AC196" s="48"/>
      <c r="AD196" s="48"/>
      <c r="AE196" s="48"/>
      <c r="AF196" s="48"/>
      <c r="AG196" s="48"/>
      <c r="AH196" s="48"/>
      <c r="AI196" s="48"/>
      <c r="AJ196" s="48"/>
      <c r="AK196" s="447" t="s">
        <v>727</v>
      </c>
      <c r="AL196" s="447"/>
      <c r="AM196" s="447"/>
      <c r="AN196" s="447"/>
      <c r="AO196" s="447"/>
      <c r="AP196" s="447"/>
      <c r="AQ196" s="447"/>
      <c r="AR196" s="447"/>
      <c r="AS196" s="447"/>
      <c r="AT196" s="447"/>
      <c r="AU196" s="447"/>
      <c r="AV196" s="447"/>
      <c r="AW196" s="447"/>
      <c r="AX196" s="447"/>
      <c r="AY196" s="447"/>
      <c r="AZ196" s="447"/>
      <c r="BA196" s="447"/>
      <c r="BB196" s="447"/>
      <c r="BC196" s="447"/>
      <c r="BD196" s="447"/>
      <c r="BE196" s="447"/>
      <c r="BF196" s="447"/>
      <c r="BG196" s="447"/>
      <c r="BH196" s="447"/>
      <c r="BI196" s="447"/>
      <c r="BJ196" s="447"/>
      <c r="BK196" s="447"/>
      <c r="BL196" s="447"/>
      <c r="BM196" s="447"/>
      <c r="BN196" s="447"/>
      <c r="BO196" s="447"/>
      <c r="BP196" s="447"/>
      <c r="BQ196" s="447"/>
      <c r="BR196" s="447"/>
      <c r="BS196" s="447"/>
      <c r="BT196" s="447"/>
      <c r="BU196" s="447"/>
      <c r="BV196" s="48"/>
      <c r="BW196" s="48"/>
      <c r="BX196" s="48"/>
      <c r="BY196" s="48"/>
      <c r="BZ196" s="48"/>
    </row>
    <row r="197" spans="1:78" hidden="1">
      <c r="A197" s="50"/>
      <c r="B197" s="50"/>
      <c r="C197" s="50"/>
      <c r="D197" s="50"/>
      <c r="E197" s="50"/>
      <c r="F197" s="50"/>
      <c r="G197" s="50"/>
      <c r="H197" s="50"/>
      <c r="I197" s="50"/>
      <c r="J197" s="50"/>
      <c r="K197" s="50"/>
      <c r="L197" s="50"/>
      <c r="M197" s="50"/>
      <c r="N197" s="50"/>
      <c r="O197" s="50"/>
      <c r="P197" s="50"/>
      <c r="Q197" s="50"/>
      <c r="R197" s="50"/>
      <c r="S197" s="70" t="s">
        <v>728</v>
      </c>
      <c r="T197" s="50"/>
      <c r="U197" s="50"/>
      <c r="V197" s="48"/>
      <c r="W197" s="48"/>
      <c r="X197" s="48"/>
      <c r="Y197" s="48"/>
      <c r="Z197" s="48"/>
      <c r="AA197" s="70" t="s">
        <v>728</v>
      </c>
      <c r="AB197" s="48"/>
      <c r="AC197" s="48"/>
      <c r="AD197" s="48"/>
      <c r="AE197" s="48"/>
      <c r="AF197" s="48"/>
      <c r="AG197" s="48"/>
      <c r="AH197" s="48"/>
      <c r="AI197" s="48"/>
      <c r="AJ197" s="48"/>
      <c r="AK197" s="447" t="s">
        <v>729</v>
      </c>
      <c r="AL197" s="447"/>
      <c r="AM197" s="447"/>
      <c r="AN197" s="447"/>
      <c r="AO197" s="447"/>
      <c r="AP197" s="447"/>
      <c r="AQ197" s="447"/>
      <c r="AR197" s="447"/>
      <c r="AS197" s="447"/>
      <c r="AT197" s="447"/>
      <c r="AU197" s="447"/>
      <c r="AV197" s="447"/>
      <c r="AW197" s="447"/>
      <c r="AX197" s="447"/>
      <c r="AY197" s="447"/>
      <c r="AZ197" s="447"/>
      <c r="BA197" s="447"/>
      <c r="BB197" s="447"/>
      <c r="BC197" s="447"/>
      <c r="BD197" s="447"/>
      <c r="BE197" s="447"/>
      <c r="BF197" s="447"/>
      <c r="BG197" s="447"/>
      <c r="BH197" s="447"/>
      <c r="BI197" s="447"/>
      <c r="BJ197" s="447"/>
      <c r="BK197" s="447"/>
      <c r="BL197" s="447"/>
      <c r="BM197" s="447"/>
      <c r="BN197" s="447"/>
      <c r="BO197" s="447"/>
      <c r="BP197" s="447"/>
      <c r="BQ197" s="447"/>
      <c r="BR197" s="447"/>
      <c r="BS197" s="447"/>
      <c r="BT197" s="447"/>
      <c r="BU197" s="447"/>
      <c r="BV197" s="48"/>
      <c r="BW197" s="48"/>
      <c r="BX197" s="48"/>
      <c r="BY197" s="48"/>
      <c r="BZ197" s="48"/>
    </row>
    <row r="198" spans="1:78" hidden="1">
      <c r="A198" s="50"/>
      <c r="B198" s="50"/>
      <c r="C198" s="50"/>
      <c r="D198" s="50"/>
      <c r="E198" s="50"/>
      <c r="F198" s="50"/>
      <c r="G198" s="50"/>
      <c r="H198" s="50"/>
      <c r="I198" s="50"/>
      <c r="J198" s="50"/>
      <c r="K198" s="50"/>
      <c r="L198" s="50"/>
      <c r="M198" s="50"/>
      <c r="N198" s="50"/>
      <c r="O198" s="50"/>
      <c r="P198" s="50"/>
      <c r="Q198" s="50"/>
      <c r="R198" s="50"/>
      <c r="S198" s="70" t="s">
        <v>730</v>
      </c>
      <c r="T198" s="50"/>
      <c r="U198" s="50"/>
      <c r="V198" s="48"/>
      <c r="W198" s="48"/>
      <c r="X198" s="48"/>
      <c r="Y198" s="48"/>
      <c r="Z198" s="48"/>
      <c r="AA198" s="70" t="s">
        <v>730</v>
      </c>
      <c r="AB198" s="48"/>
      <c r="AC198" s="48"/>
      <c r="AD198" s="48"/>
      <c r="AE198" s="48"/>
      <c r="AF198" s="48"/>
      <c r="AG198" s="48"/>
      <c r="AH198" s="48"/>
      <c r="AI198" s="48"/>
      <c r="AJ198" s="48"/>
      <c r="AK198" s="447" t="s">
        <v>731</v>
      </c>
      <c r="AL198" s="447"/>
      <c r="AM198" s="447"/>
      <c r="AN198" s="447"/>
      <c r="AO198" s="447"/>
      <c r="AP198" s="447"/>
      <c r="AQ198" s="447"/>
      <c r="AR198" s="447"/>
      <c r="AS198" s="447"/>
      <c r="AT198" s="447"/>
      <c r="AU198" s="447"/>
      <c r="AV198" s="447"/>
      <c r="AW198" s="447"/>
      <c r="AX198" s="447"/>
      <c r="AY198" s="447"/>
      <c r="AZ198" s="447"/>
      <c r="BA198" s="447"/>
      <c r="BB198" s="447"/>
      <c r="BC198" s="447"/>
      <c r="BD198" s="447"/>
      <c r="BE198" s="447"/>
      <c r="BF198" s="447"/>
      <c r="BG198" s="447"/>
      <c r="BH198" s="447"/>
      <c r="BI198" s="447"/>
      <c r="BJ198" s="447"/>
      <c r="BK198" s="447"/>
      <c r="BL198" s="447"/>
      <c r="BM198" s="447"/>
      <c r="BN198" s="447"/>
      <c r="BO198" s="447"/>
      <c r="BP198" s="447"/>
      <c r="BQ198" s="447"/>
      <c r="BR198" s="447"/>
      <c r="BS198" s="447"/>
      <c r="BT198" s="447"/>
      <c r="BU198" s="447"/>
      <c r="BV198" s="48"/>
      <c r="BW198" s="48"/>
      <c r="BX198" s="48"/>
      <c r="BY198" s="48"/>
      <c r="BZ198" s="48"/>
    </row>
    <row r="199" spans="1:78" hidden="1">
      <c r="A199" s="50"/>
      <c r="B199" s="50"/>
      <c r="C199" s="50"/>
      <c r="D199" s="50"/>
      <c r="E199" s="50"/>
      <c r="F199" s="50"/>
      <c r="G199" s="50"/>
      <c r="H199" s="50"/>
      <c r="I199" s="50"/>
      <c r="J199" s="50"/>
      <c r="K199" s="50"/>
      <c r="L199" s="50"/>
      <c r="M199" s="50"/>
      <c r="N199" s="50"/>
      <c r="O199" s="50"/>
      <c r="P199" s="50"/>
      <c r="Q199" s="50"/>
      <c r="R199" s="50"/>
      <c r="S199" s="70" t="s">
        <v>732</v>
      </c>
      <c r="T199" s="50"/>
      <c r="U199" s="50"/>
      <c r="V199" s="48"/>
      <c r="W199" s="48"/>
      <c r="X199" s="48"/>
      <c r="Y199" s="48"/>
      <c r="Z199" s="48"/>
      <c r="AA199" s="70" t="s">
        <v>732</v>
      </c>
      <c r="AB199" s="48"/>
      <c r="AC199" s="48"/>
      <c r="AD199" s="48"/>
      <c r="AE199" s="48"/>
      <c r="AF199" s="48"/>
      <c r="AG199" s="48"/>
      <c r="AH199" s="48"/>
      <c r="AI199" s="48"/>
      <c r="AJ199" s="48"/>
      <c r="AK199" s="447" t="s">
        <v>733</v>
      </c>
      <c r="AL199" s="447"/>
      <c r="AM199" s="447"/>
      <c r="AN199" s="447"/>
      <c r="AO199" s="447"/>
      <c r="AP199" s="447"/>
      <c r="AQ199" s="447"/>
      <c r="AR199" s="447"/>
      <c r="AS199" s="447"/>
      <c r="AT199" s="447"/>
      <c r="AU199" s="447"/>
      <c r="AV199" s="447"/>
      <c r="AW199" s="447"/>
      <c r="AX199" s="447"/>
      <c r="AY199" s="447"/>
      <c r="AZ199" s="447"/>
      <c r="BA199" s="447"/>
      <c r="BB199" s="447"/>
      <c r="BC199" s="447"/>
      <c r="BD199" s="447"/>
      <c r="BE199" s="447"/>
      <c r="BF199" s="447"/>
      <c r="BG199" s="447"/>
      <c r="BH199" s="447"/>
      <c r="BI199" s="447"/>
      <c r="BJ199" s="447"/>
      <c r="BK199" s="447"/>
      <c r="BL199" s="447"/>
      <c r="BM199" s="447"/>
      <c r="BN199" s="447"/>
      <c r="BO199" s="447"/>
      <c r="BP199" s="447"/>
      <c r="BQ199" s="447"/>
      <c r="BR199" s="447"/>
      <c r="BS199" s="447"/>
      <c r="BT199" s="447"/>
      <c r="BU199" s="447"/>
      <c r="BV199" s="48"/>
      <c r="BW199" s="48"/>
      <c r="BX199" s="48"/>
      <c r="BY199" s="48"/>
      <c r="BZ199" s="48"/>
    </row>
    <row r="200" spans="1:78" hidden="1">
      <c r="A200" s="50"/>
      <c r="B200" s="50"/>
      <c r="C200" s="50"/>
      <c r="D200" s="50"/>
      <c r="E200" s="50"/>
      <c r="F200" s="50"/>
      <c r="G200" s="50"/>
      <c r="H200" s="50"/>
      <c r="I200" s="50"/>
      <c r="J200" s="50"/>
      <c r="K200" s="50"/>
      <c r="L200" s="50"/>
      <c r="M200" s="50"/>
      <c r="N200" s="50"/>
      <c r="O200" s="50"/>
      <c r="P200" s="50"/>
      <c r="Q200" s="50"/>
      <c r="R200" s="50"/>
      <c r="S200" s="70" t="s">
        <v>734</v>
      </c>
      <c r="T200" s="50"/>
      <c r="U200" s="50"/>
      <c r="V200" s="48"/>
      <c r="W200" s="48"/>
      <c r="X200" s="48"/>
      <c r="Y200" s="48"/>
      <c r="Z200" s="48"/>
      <c r="AA200" s="70" t="s">
        <v>734</v>
      </c>
      <c r="AB200" s="48"/>
      <c r="AC200" s="48"/>
      <c r="AD200" s="48"/>
      <c r="AE200" s="48"/>
      <c r="AF200" s="48"/>
      <c r="AG200" s="48"/>
      <c r="AH200" s="48"/>
      <c r="AI200" s="48"/>
      <c r="AJ200" s="48"/>
      <c r="AK200" s="447" t="s">
        <v>735</v>
      </c>
      <c r="AL200" s="447"/>
      <c r="AM200" s="447"/>
      <c r="AN200" s="447"/>
      <c r="AO200" s="447"/>
      <c r="AP200" s="447"/>
      <c r="AQ200" s="447"/>
      <c r="AR200" s="447"/>
      <c r="AS200" s="447"/>
      <c r="AT200" s="447"/>
      <c r="AU200" s="447"/>
      <c r="AV200" s="447"/>
      <c r="AW200" s="447"/>
      <c r="AX200" s="447"/>
      <c r="AY200" s="447"/>
      <c r="AZ200" s="447"/>
      <c r="BA200" s="447"/>
      <c r="BB200" s="447"/>
      <c r="BC200" s="447"/>
      <c r="BD200" s="447"/>
      <c r="BE200" s="447"/>
      <c r="BF200" s="447"/>
      <c r="BG200" s="447"/>
      <c r="BH200" s="447"/>
      <c r="BI200" s="447"/>
      <c r="BJ200" s="447"/>
      <c r="BK200" s="447"/>
      <c r="BL200" s="447"/>
      <c r="BM200" s="447"/>
      <c r="BN200" s="447"/>
      <c r="BO200" s="447"/>
      <c r="BP200" s="447"/>
      <c r="BQ200" s="447"/>
      <c r="BR200" s="447"/>
      <c r="BS200" s="447"/>
      <c r="BT200" s="447"/>
      <c r="BU200" s="447"/>
      <c r="BV200" s="48"/>
      <c r="BW200" s="48"/>
      <c r="BX200" s="48"/>
      <c r="BY200" s="48"/>
      <c r="BZ200" s="48"/>
    </row>
    <row r="201" spans="1:78" hidden="1">
      <c r="A201" s="50"/>
      <c r="B201" s="50"/>
      <c r="C201" s="50"/>
      <c r="D201" s="50"/>
      <c r="E201" s="50"/>
      <c r="F201" s="50"/>
      <c r="G201" s="50"/>
      <c r="H201" s="50"/>
      <c r="I201" s="50"/>
      <c r="J201" s="50"/>
      <c r="K201" s="50"/>
      <c r="L201" s="50"/>
      <c r="M201" s="50"/>
      <c r="N201" s="50"/>
      <c r="O201" s="50"/>
      <c r="P201" s="50"/>
      <c r="Q201" s="50"/>
      <c r="R201" s="50"/>
      <c r="S201" s="70" t="s">
        <v>736</v>
      </c>
      <c r="T201" s="50"/>
      <c r="U201" s="50"/>
      <c r="V201" s="48"/>
      <c r="W201" s="48"/>
      <c r="X201" s="48"/>
      <c r="Y201" s="48"/>
      <c r="Z201" s="48"/>
      <c r="AA201" s="70" t="s">
        <v>736</v>
      </c>
      <c r="AB201" s="48"/>
      <c r="AC201" s="48"/>
      <c r="AD201" s="48"/>
      <c r="AE201" s="48"/>
      <c r="AF201" s="48"/>
      <c r="AG201" s="48"/>
      <c r="AH201" s="48"/>
      <c r="AI201" s="48"/>
      <c r="AJ201" s="48"/>
      <c r="AK201" s="447" t="s">
        <v>737</v>
      </c>
      <c r="AL201" s="447"/>
      <c r="AM201" s="447"/>
      <c r="AN201" s="447"/>
      <c r="AO201" s="447"/>
      <c r="AP201" s="447"/>
      <c r="AQ201" s="447"/>
      <c r="AR201" s="447"/>
      <c r="AS201" s="447"/>
      <c r="AT201" s="447"/>
      <c r="AU201" s="447"/>
      <c r="AV201" s="447"/>
      <c r="AW201" s="447"/>
      <c r="AX201" s="447"/>
      <c r="AY201" s="447"/>
      <c r="AZ201" s="447"/>
      <c r="BA201" s="447"/>
      <c r="BB201" s="447"/>
      <c r="BC201" s="447"/>
      <c r="BD201" s="447"/>
      <c r="BE201" s="447"/>
      <c r="BF201" s="447"/>
      <c r="BG201" s="447"/>
      <c r="BH201" s="447"/>
      <c r="BI201" s="447"/>
      <c r="BJ201" s="447"/>
      <c r="BK201" s="447"/>
      <c r="BL201" s="447"/>
      <c r="BM201" s="447"/>
      <c r="BN201" s="447"/>
      <c r="BO201" s="447"/>
      <c r="BP201" s="447"/>
      <c r="BQ201" s="447"/>
      <c r="BR201" s="447"/>
      <c r="BS201" s="447"/>
      <c r="BT201" s="447"/>
      <c r="BU201" s="447"/>
      <c r="BV201" s="48"/>
      <c r="BW201" s="48"/>
      <c r="BX201" s="48"/>
      <c r="BY201" s="48"/>
      <c r="BZ201" s="48"/>
    </row>
    <row r="202" spans="1:78" hidden="1">
      <c r="A202" s="50"/>
      <c r="B202" s="50"/>
      <c r="C202" s="50"/>
      <c r="D202" s="50"/>
      <c r="E202" s="50"/>
      <c r="F202" s="50"/>
      <c r="G202" s="50"/>
      <c r="H202" s="50"/>
      <c r="I202" s="50"/>
      <c r="J202" s="50"/>
      <c r="K202" s="50"/>
      <c r="L202" s="50"/>
      <c r="M202" s="50"/>
      <c r="N202" s="50"/>
      <c r="O202" s="50"/>
      <c r="P202" s="50"/>
      <c r="Q202" s="50"/>
      <c r="R202" s="50"/>
      <c r="S202" s="70" t="s">
        <v>738</v>
      </c>
      <c r="T202" s="50"/>
      <c r="U202" s="50"/>
      <c r="V202" s="48"/>
      <c r="W202" s="48"/>
      <c r="X202" s="48"/>
      <c r="Y202" s="48"/>
      <c r="Z202" s="48"/>
      <c r="AA202" s="70" t="s">
        <v>738</v>
      </c>
      <c r="AB202" s="48"/>
      <c r="AC202" s="48"/>
      <c r="AD202" s="48"/>
      <c r="AE202" s="48"/>
      <c r="AF202" s="48"/>
      <c r="AG202" s="48"/>
      <c r="AH202" s="48"/>
      <c r="AI202" s="48"/>
      <c r="AJ202" s="48"/>
      <c r="AK202" s="447" t="s">
        <v>739</v>
      </c>
      <c r="AL202" s="447"/>
      <c r="AM202" s="447"/>
      <c r="AN202" s="447"/>
      <c r="AO202" s="447"/>
      <c r="AP202" s="447"/>
      <c r="AQ202" s="447"/>
      <c r="AR202" s="447"/>
      <c r="AS202" s="447"/>
      <c r="AT202" s="447"/>
      <c r="AU202" s="447"/>
      <c r="AV202" s="447"/>
      <c r="AW202" s="447"/>
      <c r="AX202" s="447"/>
      <c r="AY202" s="447"/>
      <c r="AZ202" s="447"/>
      <c r="BA202" s="447"/>
      <c r="BB202" s="447"/>
      <c r="BC202" s="447"/>
      <c r="BD202" s="447"/>
      <c r="BE202" s="447"/>
      <c r="BF202" s="447"/>
      <c r="BG202" s="447"/>
      <c r="BH202" s="447"/>
      <c r="BI202" s="447"/>
      <c r="BJ202" s="447"/>
      <c r="BK202" s="447"/>
      <c r="BL202" s="447"/>
      <c r="BM202" s="447"/>
      <c r="BN202" s="447"/>
      <c r="BO202" s="447"/>
      <c r="BP202" s="447"/>
      <c r="BQ202" s="447"/>
      <c r="BR202" s="447"/>
      <c r="BS202" s="447"/>
      <c r="BT202" s="447"/>
      <c r="BU202" s="447"/>
      <c r="BV202" s="48"/>
      <c r="BW202" s="48"/>
      <c r="BX202" s="48"/>
      <c r="BY202" s="48"/>
      <c r="BZ202" s="48"/>
    </row>
    <row r="203" spans="1:78" hidden="1">
      <c r="A203" s="50"/>
      <c r="B203" s="50"/>
      <c r="C203" s="50"/>
      <c r="D203" s="50"/>
      <c r="E203" s="50"/>
      <c r="F203" s="50"/>
      <c r="G203" s="50"/>
      <c r="H203" s="50"/>
      <c r="I203" s="50"/>
      <c r="J203" s="50"/>
      <c r="K203" s="50"/>
      <c r="L203" s="50"/>
      <c r="M203" s="50"/>
      <c r="N203" s="50"/>
      <c r="O203" s="50"/>
      <c r="P203" s="50"/>
      <c r="Q203" s="50"/>
      <c r="R203" s="50"/>
      <c r="S203" s="70" t="s">
        <v>740</v>
      </c>
      <c r="T203" s="50"/>
      <c r="U203" s="50"/>
      <c r="V203" s="48"/>
      <c r="W203" s="48"/>
      <c r="X203" s="48"/>
      <c r="Y203" s="48"/>
      <c r="Z203" s="48"/>
      <c r="AA203" s="70" t="s">
        <v>740</v>
      </c>
      <c r="AB203" s="48"/>
      <c r="AC203" s="48"/>
      <c r="AD203" s="48"/>
      <c r="AE203" s="48"/>
      <c r="AF203" s="48"/>
      <c r="AG203" s="48"/>
      <c r="AH203" s="48"/>
      <c r="AI203" s="48"/>
      <c r="AJ203" s="48"/>
      <c r="AK203" s="446" t="s">
        <v>741</v>
      </c>
      <c r="AL203" s="447"/>
      <c r="AM203" s="447"/>
      <c r="AN203" s="447"/>
      <c r="AO203" s="447"/>
      <c r="AP203" s="447"/>
      <c r="AQ203" s="447"/>
      <c r="AR203" s="447"/>
      <c r="AS203" s="447"/>
      <c r="AT203" s="447"/>
      <c r="AU203" s="447"/>
      <c r="AV203" s="447"/>
      <c r="AW203" s="447"/>
      <c r="AX203" s="447"/>
      <c r="AY203" s="447"/>
      <c r="AZ203" s="447"/>
      <c r="BA203" s="447"/>
      <c r="BB203" s="447"/>
      <c r="BC203" s="447"/>
      <c r="BD203" s="447"/>
      <c r="BE203" s="447"/>
      <c r="BF203" s="447"/>
      <c r="BG203" s="447"/>
      <c r="BH203" s="447"/>
      <c r="BI203" s="447"/>
      <c r="BJ203" s="447"/>
      <c r="BK203" s="447"/>
      <c r="BL203" s="447"/>
      <c r="BM203" s="447"/>
      <c r="BN203" s="447"/>
      <c r="BO203" s="447"/>
      <c r="BP203" s="447"/>
      <c r="BQ203" s="447"/>
      <c r="BR203" s="447"/>
      <c r="BS203" s="447"/>
      <c r="BT203" s="447"/>
      <c r="BU203" s="447"/>
      <c r="BV203" s="48"/>
      <c r="BW203" s="48"/>
      <c r="BX203" s="48"/>
      <c r="BY203" s="48"/>
      <c r="BZ203" s="48"/>
    </row>
    <row r="204" spans="1:78" hidden="1">
      <c r="A204" s="50"/>
      <c r="B204" s="50"/>
      <c r="C204" s="50"/>
      <c r="D204" s="50"/>
      <c r="E204" s="50"/>
      <c r="F204" s="50"/>
      <c r="G204" s="50"/>
      <c r="H204" s="50"/>
      <c r="I204" s="50"/>
      <c r="J204" s="50"/>
      <c r="K204" s="50"/>
      <c r="L204" s="50"/>
      <c r="M204" s="50"/>
      <c r="N204" s="50"/>
      <c r="O204" s="50"/>
      <c r="P204" s="50"/>
      <c r="Q204" s="50"/>
      <c r="R204" s="50"/>
      <c r="S204" s="70" t="s">
        <v>742</v>
      </c>
      <c r="T204" s="50"/>
      <c r="U204" s="50"/>
      <c r="V204" s="48"/>
      <c r="W204" s="48"/>
      <c r="X204" s="48"/>
      <c r="Y204" s="48"/>
      <c r="Z204" s="48"/>
      <c r="AA204" s="70" t="s">
        <v>742</v>
      </c>
      <c r="AB204" s="48"/>
      <c r="AC204" s="48"/>
      <c r="AD204" s="48"/>
      <c r="AE204" s="48"/>
      <c r="AF204" s="48"/>
      <c r="AG204" s="48"/>
      <c r="AH204" s="48"/>
      <c r="AI204" s="48"/>
      <c r="AJ204" s="48"/>
      <c r="AK204" s="447" t="s">
        <v>743</v>
      </c>
      <c r="AL204" s="447"/>
      <c r="AM204" s="447"/>
      <c r="AN204" s="447"/>
      <c r="AO204" s="447"/>
      <c r="AP204" s="447"/>
      <c r="AQ204" s="447"/>
      <c r="AR204" s="447"/>
      <c r="AS204" s="447"/>
      <c r="AT204" s="447"/>
      <c r="AU204" s="447"/>
      <c r="AV204" s="447"/>
      <c r="AW204" s="447"/>
      <c r="AX204" s="447"/>
      <c r="AY204" s="447"/>
      <c r="AZ204" s="447"/>
      <c r="BA204" s="447"/>
      <c r="BB204" s="447"/>
      <c r="BC204" s="447"/>
      <c r="BD204" s="447"/>
      <c r="BE204" s="447"/>
      <c r="BF204" s="447"/>
      <c r="BG204" s="447"/>
      <c r="BH204" s="447"/>
      <c r="BI204" s="447"/>
      <c r="BJ204" s="447"/>
      <c r="BK204" s="447"/>
      <c r="BL204" s="447"/>
      <c r="BM204" s="447"/>
      <c r="BN204" s="447"/>
      <c r="BO204" s="447"/>
      <c r="BP204" s="447"/>
      <c r="BQ204" s="447"/>
      <c r="BR204" s="447"/>
      <c r="BS204" s="447"/>
      <c r="BT204" s="447"/>
      <c r="BU204" s="447"/>
      <c r="BV204" s="48"/>
      <c r="BW204" s="48"/>
      <c r="BX204" s="48"/>
      <c r="BY204" s="48"/>
      <c r="BZ204" s="48"/>
    </row>
    <row r="205" spans="1:78" hidden="1">
      <c r="A205" s="50"/>
      <c r="B205" s="50"/>
      <c r="C205" s="50"/>
      <c r="D205" s="50"/>
      <c r="E205" s="50"/>
      <c r="F205" s="50"/>
      <c r="G205" s="50"/>
      <c r="H205" s="50"/>
      <c r="I205" s="50"/>
      <c r="J205" s="50"/>
      <c r="K205" s="50"/>
      <c r="L205" s="50"/>
      <c r="M205" s="50"/>
      <c r="N205" s="50"/>
      <c r="O205" s="50"/>
      <c r="P205" s="50"/>
      <c r="Q205" s="50"/>
      <c r="R205" s="50"/>
      <c r="S205" s="70" t="s">
        <v>744</v>
      </c>
      <c r="T205" s="50"/>
      <c r="U205" s="50"/>
      <c r="V205" s="48"/>
      <c r="W205" s="48"/>
      <c r="X205" s="48"/>
      <c r="Y205" s="48"/>
      <c r="Z205" s="48"/>
      <c r="AA205" s="70" t="s">
        <v>744</v>
      </c>
      <c r="AB205" s="48"/>
      <c r="AC205" s="48"/>
      <c r="AD205" s="48"/>
      <c r="AE205" s="48"/>
      <c r="AF205" s="48"/>
      <c r="AG205" s="48"/>
      <c r="AH205" s="48"/>
      <c r="AI205" s="48"/>
      <c r="AJ205" s="48"/>
      <c r="AK205" s="447" t="s">
        <v>745</v>
      </c>
      <c r="AL205" s="447"/>
      <c r="AM205" s="447"/>
      <c r="AN205" s="447"/>
      <c r="AO205" s="447"/>
      <c r="AP205" s="447"/>
      <c r="AQ205" s="447"/>
      <c r="AR205" s="447"/>
      <c r="AS205" s="447"/>
      <c r="AT205" s="447"/>
      <c r="AU205" s="447"/>
      <c r="AV205" s="447"/>
      <c r="AW205" s="447"/>
      <c r="AX205" s="447"/>
      <c r="AY205" s="447"/>
      <c r="AZ205" s="447"/>
      <c r="BA205" s="447"/>
      <c r="BB205" s="447"/>
      <c r="BC205" s="447"/>
      <c r="BD205" s="447"/>
      <c r="BE205" s="447"/>
      <c r="BF205" s="447"/>
      <c r="BG205" s="447"/>
      <c r="BH205" s="447"/>
      <c r="BI205" s="447"/>
      <c r="BJ205" s="447"/>
      <c r="BK205" s="447"/>
      <c r="BL205" s="447"/>
      <c r="BM205" s="447"/>
      <c r="BN205" s="447"/>
      <c r="BO205" s="447"/>
      <c r="BP205" s="447"/>
      <c r="BQ205" s="447"/>
      <c r="BR205" s="447"/>
      <c r="BS205" s="447"/>
      <c r="BT205" s="447"/>
      <c r="BU205" s="447"/>
      <c r="BV205" s="48"/>
      <c r="BW205" s="48"/>
      <c r="BX205" s="48"/>
      <c r="BY205" s="48"/>
      <c r="BZ205" s="48"/>
    </row>
    <row r="206" spans="1:78" hidden="1">
      <c r="A206" s="50"/>
      <c r="B206" s="50"/>
      <c r="C206" s="50"/>
      <c r="D206" s="50"/>
      <c r="E206" s="50"/>
      <c r="F206" s="50"/>
      <c r="G206" s="50"/>
      <c r="H206" s="50"/>
      <c r="I206" s="50"/>
      <c r="J206" s="50"/>
      <c r="K206" s="50"/>
      <c r="L206" s="50"/>
      <c r="M206" s="50"/>
      <c r="N206" s="50"/>
      <c r="O206" s="50"/>
      <c r="P206" s="50"/>
      <c r="Q206" s="50"/>
      <c r="R206" s="50"/>
      <c r="S206" s="70" t="s">
        <v>746</v>
      </c>
      <c r="T206" s="50"/>
      <c r="U206" s="50"/>
      <c r="V206" s="48"/>
      <c r="W206" s="48"/>
      <c r="X206" s="48"/>
      <c r="Y206" s="48"/>
      <c r="Z206" s="48"/>
      <c r="AA206" s="70" t="s">
        <v>746</v>
      </c>
      <c r="AB206" s="48"/>
      <c r="AC206" s="48"/>
      <c r="AD206" s="48"/>
      <c r="AE206" s="48"/>
      <c r="AF206" s="48"/>
      <c r="AG206" s="48"/>
      <c r="AH206" s="48"/>
      <c r="AI206" s="48"/>
      <c r="AJ206" s="48"/>
      <c r="AK206" s="446" t="s">
        <v>747</v>
      </c>
      <c r="AL206" s="447"/>
      <c r="AM206" s="447"/>
      <c r="AN206" s="447"/>
      <c r="AO206" s="447"/>
      <c r="AP206" s="447"/>
      <c r="AQ206" s="447"/>
      <c r="AR206" s="447"/>
      <c r="AS206" s="447"/>
      <c r="AT206" s="447"/>
      <c r="AU206" s="447"/>
      <c r="AV206" s="447"/>
      <c r="AW206" s="447"/>
      <c r="AX206" s="447"/>
      <c r="AY206" s="447"/>
      <c r="AZ206" s="447"/>
      <c r="BA206" s="447"/>
      <c r="BB206" s="447"/>
      <c r="BC206" s="447"/>
      <c r="BD206" s="447"/>
      <c r="BE206" s="447"/>
      <c r="BF206" s="447"/>
      <c r="BG206" s="447"/>
      <c r="BH206" s="447"/>
      <c r="BI206" s="447"/>
      <c r="BJ206" s="447"/>
      <c r="BK206" s="447"/>
      <c r="BL206" s="447"/>
      <c r="BM206" s="447"/>
      <c r="BN206" s="447"/>
      <c r="BO206" s="447"/>
      <c r="BP206" s="447"/>
      <c r="BQ206" s="447"/>
      <c r="BR206" s="447"/>
      <c r="BS206" s="447"/>
      <c r="BT206" s="447"/>
      <c r="BU206" s="447"/>
      <c r="BV206" s="48"/>
      <c r="BW206" s="48"/>
      <c r="BX206" s="48"/>
      <c r="BY206" s="48"/>
      <c r="BZ206" s="48"/>
    </row>
    <row r="207" spans="1:78" hidden="1">
      <c r="A207" s="50"/>
      <c r="B207" s="50"/>
      <c r="C207" s="50"/>
      <c r="D207" s="50"/>
      <c r="E207" s="50"/>
      <c r="F207" s="50"/>
      <c r="G207" s="50"/>
      <c r="H207" s="50"/>
      <c r="I207" s="50"/>
      <c r="J207" s="50"/>
      <c r="K207" s="50"/>
      <c r="L207" s="50"/>
      <c r="M207" s="50"/>
      <c r="N207" s="50"/>
      <c r="O207" s="50"/>
      <c r="P207" s="50"/>
      <c r="Q207" s="50"/>
      <c r="R207" s="50"/>
      <c r="S207" s="70" t="s">
        <v>562</v>
      </c>
      <c r="T207" s="50"/>
      <c r="U207" s="50"/>
      <c r="V207" s="48"/>
      <c r="W207" s="48"/>
      <c r="X207" s="48"/>
      <c r="Y207" s="48"/>
      <c r="Z207" s="48"/>
      <c r="AA207" s="70" t="s">
        <v>562</v>
      </c>
      <c r="AB207" s="48"/>
      <c r="AC207" s="48"/>
      <c r="AD207" s="48"/>
      <c r="AE207" s="48"/>
      <c r="AF207" s="48"/>
      <c r="AG207" s="48"/>
      <c r="AH207" s="48"/>
      <c r="AI207" s="48"/>
      <c r="AJ207" s="48"/>
      <c r="AK207" s="448" t="s">
        <v>563</v>
      </c>
      <c r="AL207" s="448"/>
      <c r="AM207" s="448"/>
      <c r="AN207" s="448"/>
      <c r="AO207" s="448"/>
      <c r="AP207" s="448"/>
      <c r="AQ207" s="448"/>
      <c r="AR207" s="448"/>
      <c r="AS207" s="448"/>
      <c r="AT207" s="448"/>
      <c r="AU207" s="448"/>
      <c r="AV207" s="448"/>
      <c r="AW207" s="448"/>
      <c r="AX207" s="448"/>
      <c r="AY207" s="448"/>
      <c r="AZ207" s="448"/>
      <c r="BA207" s="448"/>
      <c r="BB207" s="448"/>
      <c r="BC207" s="448"/>
      <c r="BD207" s="448"/>
      <c r="BE207" s="448"/>
      <c r="BF207" s="448"/>
      <c r="BG207" s="448"/>
      <c r="BH207" s="448"/>
      <c r="BI207" s="448"/>
      <c r="BJ207" s="448"/>
      <c r="BK207" s="448"/>
      <c r="BL207" s="448"/>
      <c r="BM207" s="448"/>
      <c r="BN207" s="448"/>
      <c r="BO207" s="448"/>
      <c r="BP207" s="448"/>
      <c r="BQ207" s="448"/>
      <c r="BR207" s="448"/>
      <c r="BS207" s="448"/>
      <c r="BT207" s="448"/>
      <c r="BU207" s="448"/>
      <c r="BV207" s="48"/>
      <c r="BW207" s="48"/>
      <c r="BX207" s="48"/>
      <c r="BY207" s="48"/>
      <c r="BZ207" s="48"/>
    </row>
    <row r="208" spans="1:78" hidden="1">
      <c r="A208" s="50"/>
      <c r="B208" s="50"/>
      <c r="C208" s="50"/>
      <c r="D208" s="50"/>
      <c r="E208" s="50"/>
      <c r="F208" s="50"/>
      <c r="G208" s="50"/>
      <c r="H208" s="50"/>
      <c r="I208" s="50"/>
      <c r="J208" s="50"/>
      <c r="K208" s="50"/>
      <c r="L208" s="50"/>
      <c r="M208" s="50"/>
      <c r="N208" s="50"/>
      <c r="O208" s="50"/>
      <c r="P208" s="50"/>
      <c r="Q208" s="50"/>
      <c r="R208" s="50"/>
      <c r="S208" s="70" t="s">
        <v>748</v>
      </c>
      <c r="T208" s="50"/>
      <c r="U208" s="50"/>
      <c r="V208" s="48"/>
      <c r="W208" s="48"/>
      <c r="X208" s="48"/>
      <c r="Y208" s="48"/>
      <c r="Z208" s="48"/>
      <c r="AA208" s="70" t="s">
        <v>748</v>
      </c>
      <c r="AB208" s="48"/>
      <c r="AC208" s="48"/>
      <c r="AD208" s="48"/>
      <c r="AE208" s="48"/>
      <c r="AF208" s="48"/>
      <c r="AG208" s="48"/>
      <c r="AH208" s="48"/>
      <c r="AI208" s="48"/>
      <c r="AJ208" s="48"/>
      <c r="AK208" s="446" t="s">
        <v>749</v>
      </c>
      <c r="AL208" s="447"/>
      <c r="AM208" s="447"/>
      <c r="AN208" s="447"/>
      <c r="AO208" s="447"/>
      <c r="AP208" s="447"/>
      <c r="AQ208" s="447"/>
      <c r="AR208" s="447"/>
      <c r="AS208" s="447"/>
      <c r="AT208" s="447"/>
      <c r="AU208" s="447"/>
      <c r="AV208" s="447"/>
      <c r="AW208" s="447"/>
      <c r="AX208" s="447"/>
      <c r="AY208" s="447"/>
      <c r="AZ208" s="447"/>
      <c r="BA208" s="447"/>
      <c r="BB208" s="447"/>
      <c r="BC208" s="447"/>
      <c r="BD208" s="447"/>
      <c r="BE208" s="447"/>
      <c r="BF208" s="447"/>
      <c r="BG208" s="447"/>
      <c r="BH208" s="447"/>
      <c r="BI208" s="447"/>
      <c r="BJ208" s="447"/>
      <c r="BK208" s="447"/>
      <c r="BL208" s="447"/>
      <c r="BM208" s="447"/>
      <c r="BN208" s="447"/>
      <c r="BO208" s="447"/>
      <c r="BP208" s="447"/>
      <c r="BQ208" s="447"/>
      <c r="BR208" s="447"/>
      <c r="BS208" s="447"/>
      <c r="BT208" s="447"/>
      <c r="BU208" s="447"/>
      <c r="BV208" s="48"/>
      <c r="BW208" s="48"/>
      <c r="BX208" s="48"/>
      <c r="BY208" s="48"/>
      <c r="BZ208" s="48"/>
    </row>
    <row r="209" spans="1:78" hidden="1">
      <c r="A209" s="50"/>
      <c r="B209" s="50"/>
      <c r="C209" s="50"/>
      <c r="D209" s="50"/>
      <c r="E209" s="50"/>
      <c r="F209" s="50"/>
      <c r="G209" s="50"/>
      <c r="H209" s="50"/>
      <c r="I209" s="50"/>
      <c r="J209" s="50"/>
      <c r="K209" s="50"/>
      <c r="L209" s="50"/>
      <c r="M209" s="50"/>
      <c r="N209" s="50"/>
      <c r="O209" s="50"/>
      <c r="P209" s="50"/>
      <c r="Q209" s="50"/>
      <c r="R209" s="50"/>
      <c r="S209" s="70" t="s">
        <v>750</v>
      </c>
      <c r="T209" s="50"/>
      <c r="U209" s="50"/>
      <c r="V209" s="48"/>
      <c r="W209" s="48"/>
      <c r="X209" s="48"/>
      <c r="Y209" s="48"/>
      <c r="Z209" s="48"/>
      <c r="AA209" s="70" t="s">
        <v>750</v>
      </c>
      <c r="AB209" s="48"/>
      <c r="AC209" s="48"/>
      <c r="AD209" s="48"/>
      <c r="AE209" s="48"/>
      <c r="AF209" s="48"/>
      <c r="AG209" s="48"/>
      <c r="AH209" s="48"/>
      <c r="AI209" s="48"/>
      <c r="AJ209" s="48"/>
      <c r="AK209" s="447" t="s">
        <v>751</v>
      </c>
      <c r="AL209" s="447"/>
      <c r="AM209" s="447"/>
      <c r="AN209" s="447"/>
      <c r="AO209" s="447"/>
      <c r="AP209" s="447"/>
      <c r="AQ209" s="447"/>
      <c r="AR209" s="447"/>
      <c r="AS209" s="447"/>
      <c r="AT209" s="447"/>
      <c r="AU209" s="447"/>
      <c r="AV209" s="447"/>
      <c r="AW209" s="447"/>
      <c r="AX209" s="447"/>
      <c r="AY209" s="447"/>
      <c r="AZ209" s="447"/>
      <c r="BA209" s="447"/>
      <c r="BB209" s="447"/>
      <c r="BC209" s="447"/>
      <c r="BD209" s="447"/>
      <c r="BE209" s="447"/>
      <c r="BF209" s="447"/>
      <c r="BG209" s="447"/>
      <c r="BH209" s="447"/>
      <c r="BI209" s="447"/>
      <c r="BJ209" s="447"/>
      <c r="BK209" s="447"/>
      <c r="BL209" s="447"/>
      <c r="BM209" s="447"/>
      <c r="BN209" s="447"/>
      <c r="BO209" s="447"/>
      <c r="BP209" s="447"/>
      <c r="BQ209" s="447"/>
      <c r="BR209" s="447"/>
      <c r="BS209" s="447"/>
      <c r="BT209" s="447"/>
      <c r="BU209" s="447"/>
      <c r="BV209" s="48"/>
      <c r="BW209" s="48"/>
      <c r="BX209" s="48"/>
      <c r="BY209" s="48"/>
      <c r="BZ209" s="48"/>
    </row>
    <row r="210" spans="1:78" hidden="1">
      <c r="A210" s="50"/>
      <c r="B210" s="50"/>
      <c r="C210" s="50"/>
      <c r="D210" s="50"/>
      <c r="E210" s="50"/>
      <c r="F210" s="50"/>
      <c r="G210" s="50"/>
      <c r="H210" s="50"/>
      <c r="I210" s="50"/>
      <c r="J210" s="50"/>
      <c r="K210" s="50"/>
      <c r="L210" s="50"/>
      <c r="M210" s="50"/>
      <c r="N210" s="50"/>
      <c r="O210" s="50"/>
      <c r="P210" s="50"/>
      <c r="Q210" s="50"/>
      <c r="R210" s="50"/>
      <c r="S210" s="70" t="s">
        <v>752</v>
      </c>
      <c r="T210" s="50"/>
      <c r="U210" s="50"/>
      <c r="V210" s="48"/>
      <c r="W210" s="48"/>
      <c r="X210" s="48"/>
      <c r="Y210" s="48"/>
      <c r="Z210" s="48"/>
      <c r="AA210" s="70" t="s">
        <v>752</v>
      </c>
      <c r="AB210" s="48"/>
      <c r="AC210" s="48"/>
      <c r="AD210" s="48"/>
      <c r="AE210" s="48"/>
      <c r="AF210" s="48"/>
      <c r="AG210" s="48"/>
      <c r="AH210" s="48"/>
      <c r="AI210" s="48"/>
      <c r="AJ210" s="48"/>
      <c r="AK210" s="446" t="s">
        <v>753</v>
      </c>
      <c r="AL210" s="447"/>
      <c r="AM210" s="447"/>
      <c r="AN210" s="447"/>
      <c r="AO210" s="447"/>
      <c r="AP210" s="447"/>
      <c r="AQ210" s="447"/>
      <c r="AR210" s="447"/>
      <c r="AS210" s="447"/>
      <c r="AT210" s="447"/>
      <c r="AU210" s="447"/>
      <c r="AV210" s="447"/>
      <c r="AW210" s="447"/>
      <c r="AX210" s="447"/>
      <c r="AY210" s="447"/>
      <c r="AZ210" s="447"/>
      <c r="BA210" s="447"/>
      <c r="BB210" s="447"/>
      <c r="BC210" s="447"/>
      <c r="BD210" s="447"/>
      <c r="BE210" s="447"/>
      <c r="BF210" s="447"/>
      <c r="BG210" s="447"/>
      <c r="BH210" s="447"/>
      <c r="BI210" s="447"/>
      <c r="BJ210" s="447"/>
      <c r="BK210" s="447"/>
      <c r="BL210" s="447"/>
      <c r="BM210" s="447"/>
      <c r="BN210" s="447"/>
      <c r="BO210" s="447"/>
      <c r="BP210" s="447"/>
      <c r="BQ210" s="447"/>
      <c r="BR210" s="447"/>
      <c r="BS210" s="447"/>
      <c r="BT210" s="447"/>
      <c r="BU210" s="447"/>
      <c r="BV210" s="48"/>
      <c r="BW210" s="48"/>
      <c r="BX210" s="48"/>
      <c r="BY210" s="48"/>
      <c r="BZ210" s="48"/>
    </row>
    <row r="211" spans="1:78" hidden="1">
      <c r="A211" s="50"/>
      <c r="B211" s="50"/>
      <c r="C211" s="50"/>
      <c r="D211" s="50"/>
      <c r="E211" s="50"/>
      <c r="F211" s="50"/>
      <c r="G211" s="50"/>
      <c r="H211" s="50"/>
      <c r="I211" s="50"/>
      <c r="J211" s="50"/>
      <c r="K211" s="50"/>
      <c r="L211" s="50"/>
      <c r="M211" s="50"/>
      <c r="N211" s="50"/>
      <c r="O211" s="50"/>
      <c r="P211" s="50"/>
      <c r="Q211" s="50"/>
      <c r="R211" s="50"/>
      <c r="S211" s="70" t="s">
        <v>562</v>
      </c>
      <c r="T211" s="50"/>
      <c r="U211" s="50"/>
      <c r="V211" s="48"/>
      <c r="W211" s="48"/>
      <c r="X211" s="48"/>
      <c r="Y211" s="48"/>
      <c r="Z211" s="48"/>
      <c r="AA211" s="70" t="s">
        <v>562</v>
      </c>
      <c r="AB211" s="48"/>
      <c r="AC211" s="48"/>
      <c r="AD211" s="48"/>
      <c r="AE211" s="48"/>
      <c r="AF211" s="48"/>
      <c r="AG211" s="48"/>
      <c r="AH211" s="48"/>
      <c r="AI211" s="48"/>
      <c r="AJ211" s="48"/>
      <c r="AK211" s="448" t="s">
        <v>563</v>
      </c>
      <c r="AL211" s="448"/>
      <c r="AM211" s="448"/>
      <c r="AN211" s="448"/>
      <c r="AO211" s="448"/>
      <c r="AP211" s="448"/>
      <c r="AQ211" s="448"/>
      <c r="AR211" s="448"/>
      <c r="AS211" s="448"/>
      <c r="AT211" s="448"/>
      <c r="AU211" s="448"/>
      <c r="AV211" s="448"/>
      <c r="AW211" s="448"/>
      <c r="AX211" s="448"/>
      <c r="AY211" s="448"/>
      <c r="AZ211" s="448"/>
      <c r="BA211" s="448"/>
      <c r="BB211" s="448"/>
      <c r="BC211" s="448"/>
      <c r="BD211" s="448"/>
      <c r="BE211" s="448"/>
      <c r="BF211" s="448"/>
      <c r="BG211" s="448"/>
      <c r="BH211" s="448"/>
      <c r="BI211" s="448"/>
      <c r="BJ211" s="448"/>
      <c r="BK211" s="448"/>
      <c r="BL211" s="448"/>
      <c r="BM211" s="448"/>
      <c r="BN211" s="448"/>
      <c r="BO211" s="448"/>
      <c r="BP211" s="448"/>
      <c r="BQ211" s="448"/>
      <c r="BR211" s="448"/>
      <c r="BS211" s="448"/>
      <c r="BT211" s="448"/>
      <c r="BU211" s="448"/>
      <c r="BV211" s="48"/>
      <c r="BW211" s="48"/>
      <c r="BX211" s="48"/>
      <c r="BY211" s="48"/>
      <c r="BZ211" s="48"/>
    </row>
    <row r="212" spans="1:78" hidden="1">
      <c r="A212" s="50"/>
      <c r="B212" s="50"/>
      <c r="C212" s="50"/>
      <c r="D212" s="50"/>
      <c r="E212" s="50"/>
      <c r="F212" s="50"/>
      <c r="G212" s="50"/>
      <c r="H212" s="50"/>
      <c r="I212" s="50"/>
      <c r="J212" s="50"/>
      <c r="K212" s="50"/>
      <c r="L212" s="50"/>
      <c r="M212" s="50"/>
      <c r="N212" s="50"/>
      <c r="O212" s="50"/>
      <c r="P212" s="50"/>
      <c r="Q212" s="50"/>
      <c r="R212" s="50"/>
      <c r="S212" s="50"/>
      <c r="T212" s="50"/>
      <c r="U212" s="50"/>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row>
    <row r="213" spans="1:78" hidden="1">
      <c r="A213" s="50"/>
      <c r="B213" s="50"/>
      <c r="C213" s="50"/>
      <c r="D213" s="50"/>
      <c r="E213" s="50"/>
      <c r="F213" s="50"/>
      <c r="G213" s="50"/>
      <c r="H213" s="50"/>
      <c r="I213" s="50"/>
      <c r="J213" s="50"/>
      <c r="K213" s="50"/>
      <c r="L213" s="50"/>
      <c r="M213" s="50"/>
      <c r="N213" s="50"/>
      <c r="O213" s="50"/>
      <c r="P213" s="50"/>
      <c r="Q213" s="50"/>
      <c r="R213" s="50"/>
      <c r="S213" s="48"/>
      <c r="T213" s="64"/>
      <c r="U213" s="64"/>
      <c r="V213" s="64"/>
      <c r="W213" s="64"/>
      <c r="X213" s="64"/>
      <c r="Y213" s="64"/>
      <c r="Z213" s="64"/>
      <c r="AA213" s="64"/>
      <c r="AB213" s="64"/>
      <c r="AC213" s="64"/>
      <c r="AD213" s="64"/>
      <c r="AE213" s="64"/>
      <c r="AF213" s="64"/>
      <c r="AG213" s="64"/>
      <c r="AH213" s="64"/>
      <c r="AI213" s="64"/>
      <c r="AJ213" s="64"/>
      <c r="AK213" s="64"/>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row>
    <row r="214" spans="1:78" hidden="1">
      <c r="A214" s="50"/>
      <c r="B214" s="50"/>
      <c r="C214" s="48"/>
      <c r="D214" s="48"/>
      <c r="E214" s="48"/>
      <c r="F214" s="48"/>
      <c r="G214" s="48"/>
      <c r="H214" s="48"/>
      <c r="I214" s="48"/>
      <c r="J214" s="474" t="s">
        <v>754</v>
      </c>
      <c r="K214" s="474"/>
      <c r="L214" s="474"/>
      <c r="M214" s="474"/>
      <c r="N214" s="474"/>
      <c r="O214" s="474"/>
      <c r="P214" s="474"/>
      <c r="Q214" s="474"/>
      <c r="R214" s="474"/>
      <c r="S214" s="474"/>
      <c r="T214" s="474"/>
      <c r="U214" s="474"/>
      <c r="V214" s="474"/>
      <c r="W214" s="474"/>
      <c r="X214" s="474"/>
      <c r="Y214" s="474"/>
      <c r="Z214" s="474"/>
      <c r="AA214" s="474"/>
      <c r="AB214" s="474"/>
      <c r="AC214" s="474"/>
      <c r="AD214" s="474"/>
      <c r="AE214" s="474"/>
      <c r="AF214" s="474"/>
      <c r="AG214" s="474"/>
      <c r="AH214" s="474"/>
      <c r="AI214" s="474"/>
      <c r="AJ214" s="474"/>
      <c r="AK214" s="474"/>
      <c r="AL214" s="474"/>
      <c r="AM214" s="474"/>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row>
    <row r="215" spans="1:78" hidden="1">
      <c r="A215" s="50"/>
      <c r="B215" s="50"/>
      <c r="C215" s="48"/>
      <c r="D215" s="48"/>
      <c r="E215" s="48"/>
      <c r="F215" s="48"/>
      <c r="G215" s="48"/>
      <c r="H215" s="48"/>
      <c r="I215" s="48"/>
      <c r="J215" s="474"/>
      <c r="K215" s="474"/>
      <c r="L215" s="474"/>
      <c r="M215" s="474"/>
      <c r="N215" s="474"/>
      <c r="O215" s="474"/>
      <c r="P215" s="474"/>
      <c r="Q215" s="474"/>
      <c r="R215" s="474"/>
      <c r="S215" s="474"/>
      <c r="T215" s="474"/>
      <c r="U215" s="474"/>
      <c r="V215" s="474"/>
      <c r="W215" s="474"/>
      <c r="X215" s="474"/>
      <c r="Y215" s="474"/>
      <c r="Z215" s="474"/>
      <c r="AA215" s="474"/>
      <c r="AB215" s="474"/>
      <c r="AC215" s="474"/>
      <c r="AD215" s="474"/>
      <c r="AE215" s="474"/>
      <c r="AF215" s="474"/>
      <c r="AG215" s="474"/>
      <c r="AH215" s="474"/>
      <c r="AI215" s="474"/>
      <c r="AJ215" s="474"/>
      <c r="AK215" s="474"/>
      <c r="AL215" s="474"/>
      <c r="AM215" s="474"/>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row>
    <row r="216" spans="1:78" hidden="1">
      <c r="A216" s="50"/>
      <c r="B216" s="50"/>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row>
    <row r="217" spans="1:78" hidden="1">
      <c r="A217" s="50"/>
      <c r="B217" s="50"/>
      <c r="C217" s="48"/>
      <c r="D217" s="122" t="s">
        <v>755</v>
      </c>
      <c r="E217" s="48"/>
      <c r="F217" s="48"/>
      <c r="G217" s="48"/>
      <c r="H217" s="48"/>
      <c r="I217" s="48"/>
      <c r="J217" s="122"/>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row>
    <row r="218" spans="1:78" hidden="1">
      <c r="A218" s="50"/>
      <c r="B218" s="50"/>
      <c r="C218" s="48"/>
      <c r="D218" s="122"/>
      <c r="E218" s="48"/>
      <c r="F218" s="48"/>
      <c r="G218" s="48"/>
      <c r="H218" s="48"/>
      <c r="I218" s="48"/>
      <c r="J218" s="70" t="s">
        <v>457</v>
      </c>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row>
    <row r="219" spans="1:78" hidden="1">
      <c r="A219" s="181"/>
      <c r="B219" s="181"/>
      <c r="C219" s="48"/>
      <c r="D219" s="122"/>
      <c r="E219" s="48"/>
      <c r="F219" s="48"/>
      <c r="G219" s="48"/>
      <c r="H219" s="48"/>
      <c r="I219" s="48"/>
      <c r="J219" s="70" t="s">
        <v>544</v>
      </c>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row>
    <row r="220" spans="1:78" hidden="1">
      <c r="A220" s="50"/>
      <c r="B220" s="50"/>
      <c r="C220" s="48"/>
      <c r="D220" s="122"/>
      <c r="E220" s="48"/>
      <c r="F220" s="48"/>
      <c r="G220" s="48"/>
      <c r="H220" s="48"/>
      <c r="I220" s="48"/>
      <c r="J220" s="70" t="s">
        <v>756</v>
      </c>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row>
    <row r="221" spans="1:78" hidden="1">
      <c r="A221" s="50"/>
      <c r="B221" s="50"/>
      <c r="C221" s="48"/>
      <c r="D221" s="122"/>
      <c r="E221" s="48"/>
      <c r="F221" s="48"/>
      <c r="G221" s="48"/>
      <c r="H221" s="48"/>
      <c r="I221" s="48"/>
      <c r="J221" s="70" t="s">
        <v>757</v>
      </c>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row>
    <row r="222" spans="1:78" hidden="1">
      <c r="A222" s="50"/>
      <c r="B222" s="50"/>
      <c r="C222" s="48"/>
      <c r="D222" s="48"/>
      <c r="E222" s="48"/>
      <c r="F222" s="48"/>
      <c r="G222" s="48"/>
      <c r="H222" s="48"/>
      <c r="I222" s="48"/>
      <c r="J222" s="70" t="s">
        <v>758</v>
      </c>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row>
    <row r="223" spans="1:78" hidden="1">
      <c r="A223" s="50"/>
      <c r="B223" s="50"/>
      <c r="C223" s="48"/>
      <c r="D223" s="48"/>
      <c r="E223" s="48"/>
      <c r="F223" s="48"/>
      <c r="G223" s="48"/>
      <c r="H223" s="48"/>
      <c r="I223" s="48"/>
      <c r="J223" s="70" t="s">
        <v>759</v>
      </c>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row>
    <row r="224" spans="1:78" hidden="1">
      <c r="A224" s="50"/>
      <c r="B224" s="50"/>
      <c r="C224" s="48"/>
      <c r="D224" s="48"/>
      <c r="E224" s="48"/>
      <c r="F224" s="48"/>
      <c r="G224" s="48"/>
      <c r="H224" s="48"/>
      <c r="I224" s="48"/>
      <c r="J224" s="70" t="s">
        <v>760</v>
      </c>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row>
    <row r="225" spans="1:78" hidden="1">
      <c r="A225" s="50"/>
      <c r="B225" s="50"/>
      <c r="C225" s="48"/>
      <c r="D225" s="48"/>
      <c r="E225" s="48"/>
      <c r="F225" s="48"/>
      <c r="G225" s="48"/>
      <c r="H225" s="48"/>
      <c r="I225" s="48"/>
      <c r="J225" s="70" t="s">
        <v>761</v>
      </c>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row>
    <row r="226" spans="1:78" hidden="1">
      <c r="A226" s="50"/>
      <c r="B226" s="50"/>
      <c r="C226" s="48"/>
      <c r="D226" s="48"/>
      <c r="E226" s="48"/>
      <c r="F226" s="48"/>
      <c r="G226" s="48"/>
      <c r="H226" s="48"/>
      <c r="I226" s="48"/>
      <c r="J226" s="70" t="s">
        <v>762</v>
      </c>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row>
    <row r="227" spans="1:78" hidden="1">
      <c r="A227" s="50"/>
      <c r="B227" s="50"/>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row>
    <row r="228" spans="1:78" hidden="1">
      <c r="A228" s="50"/>
      <c r="B228" s="50"/>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row>
    <row r="229" spans="1:78" hidden="1">
      <c r="A229" s="50"/>
      <c r="B229" s="50"/>
      <c r="C229" s="48"/>
      <c r="D229" s="122" t="s">
        <v>763</v>
      </c>
      <c r="E229" s="48"/>
      <c r="F229" s="48"/>
      <c r="G229" s="48"/>
      <c r="H229" s="48"/>
      <c r="I229" s="48"/>
      <c r="J229" s="141"/>
      <c r="K229" s="48"/>
      <c r="L229" s="48"/>
      <c r="M229" s="48"/>
      <c r="N229" s="48"/>
      <c r="O229" s="48"/>
      <c r="P229" s="48"/>
      <c r="Q229" s="48"/>
      <c r="R229" s="48"/>
      <c r="S229" s="48"/>
      <c r="T229" s="48"/>
      <c r="U229" s="48"/>
      <c r="V229" s="48"/>
      <c r="W229" s="48"/>
      <c r="X229" s="48"/>
      <c r="Y229" s="48"/>
      <c r="Z229" s="48"/>
      <c r="AA229" s="48"/>
      <c r="AB229" s="48"/>
      <c r="AC229" s="48"/>
      <c r="AD229" s="70"/>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48"/>
      <c r="BP229" s="48"/>
      <c r="BQ229" s="48"/>
      <c r="BR229" s="48"/>
      <c r="BS229" s="48"/>
      <c r="BT229" s="48"/>
      <c r="BU229" s="48"/>
      <c r="BV229" s="48"/>
      <c r="BW229" s="48"/>
      <c r="BX229" s="48"/>
      <c r="BY229" s="48"/>
      <c r="BZ229" s="48"/>
    </row>
    <row r="230" spans="1:78" hidden="1">
      <c r="A230" s="50"/>
      <c r="B230" s="50"/>
      <c r="C230" s="48"/>
      <c r="D230" s="48"/>
      <c r="E230" s="48"/>
      <c r="F230" s="48"/>
      <c r="G230" s="48"/>
      <c r="H230" s="48"/>
      <c r="I230" s="48"/>
      <c r="J230" s="70" t="s">
        <v>457</v>
      </c>
      <c r="K230" s="48"/>
      <c r="L230" s="48"/>
      <c r="M230" s="48"/>
      <c r="N230" s="48"/>
      <c r="O230" s="48"/>
      <c r="P230" s="48"/>
      <c r="Q230" s="48"/>
      <c r="R230" s="48"/>
      <c r="S230" s="48"/>
      <c r="T230" s="48"/>
      <c r="U230" s="48"/>
      <c r="V230" s="48"/>
      <c r="W230" s="48"/>
      <c r="X230" s="48"/>
      <c r="Y230" s="48"/>
      <c r="Z230" s="48"/>
      <c r="AA230" s="48"/>
      <c r="AB230" s="48"/>
      <c r="AC230" s="48"/>
      <c r="AD230" s="70"/>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48"/>
      <c r="BP230" s="48"/>
      <c r="BQ230" s="48"/>
      <c r="BR230" s="48"/>
      <c r="BS230" s="48"/>
      <c r="BT230" s="48"/>
      <c r="BU230" s="48"/>
      <c r="BV230" s="48"/>
      <c r="BW230" s="48"/>
      <c r="BX230" s="48"/>
      <c r="BY230" s="48"/>
      <c r="BZ230" s="48"/>
    </row>
    <row r="231" spans="1:78" hidden="1">
      <c r="A231" s="181"/>
      <c r="B231" s="181"/>
      <c r="C231" s="48"/>
      <c r="D231" s="48"/>
      <c r="E231" s="48"/>
      <c r="F231" s="48"/>
      <c r="G231" s="48"/>
      <c r="H231" s="48"/>
      <c r="I231" s="48"/>
      <c r="J231" s="141" t="s">
        <v>764</v>
      </c>
      <c r="K231" s="48"/>
      <c r="L231" s="48"/>
      <c r="M231" s="48"/>
      <c r="N231" s="48"/>
      <c r="O231" s="48"/>
      <c r="P231" s="48"/>
      <c r="Q231" s="48"/>
      <c r="R231" s="48"/>
      <c r="S231" s="48"/>
      <c r="T231" s="48"/>
      <c r="U231" s="48"/>
      <c r="V231" s="48"/>
      <c r="W231" s="48"/>
      <c r="X231" s="48"/>
      <c r="Y231" s="48"/>
      <c r="Z231" s="48"/>
      <c r="AA231" s="48"/>
      <c r="AB231" s="48"/>
      <c r="AC231" s="48"/>
      <c r="AD231" s="70"/>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c r="BQ231" s="48"/>
      <c r="BR231" s="48"/>
      <c r="BS231" s="48"/>
      <c r="BT231" s="48"/>
      <c r="BU231" s="48"/>
      <c r="BV231" s="48"/>
      <c r="BW231" s="48"/>
      <c r="BX231" s="48"/>
      <c r="BY231" s="48"/>
      <c r="BZ231" s="48"/>
    </row>
    <row r="232" spans="1:78" hidden="1">
      <c r="A232" s="50"/>
      <c r="B232" s="50"/>
      <c r="C232" s="48"/>
      <c r="D232" s="48"/>
      <c r="E232" s="48"/>
      <c r="F232" s="48"/>
      <c r="G232" s="48"/>
      <c r="H232" s="48"/>
      <c r="I232" s="48"/>
      <c r="J232" s="141" t="s">
        <v>765</v>
      </c>
      <c r="K232" s="48"/>
      <c r="L232" s="48"/>
      <c r="M232" s="48"/>
      <c r="N232" s="48"/>
      <c r="O232" s="48"/>
      <c r="P232" s="48"/>
      <c r="Q232" s="48"/>
      <c r="R232" s="48"/>
      <c r="S232" s="48"/>
      <c r="T232" s="48"/>
      <c r="U232" s="48"/>
      <c r="V232" s="48"/>
      <c r="W232" s="48"/>
      <c r="X232" s="48"/>
      <c r="Y232" s="48"/>
      <c r="Z232" s="48"/>
      <c r="AA232" s="48"/>
      <c r="AB232" s="48"/>
      <c r="AC232" s="48"/>
      <c r="AD232" s="70"/>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c r="BQ232" s="48"/>
      <c r="BR232" s="48"/>
      <c r="BS232" s="48"/>
      <c r="BT232" s="48"/>
      <c r="BU232" s="48"/>
      <c r="BV232" s="48"/>
      <c r="BW232" s="48"/>
      <c r="BX232" s="48"/>
      <c r="BY232" s="48"/>
      <c r="BZ232" s="48"/>
    </row>
    <row r="233" spans="1:78" hidden="1">
      <c r="A233" s="50"/>
      <c r="B233" s="50"/>
      <c r="C233" s="48"/>
      <c r="D233" s="48"/>
      <c r="E233" s="48"/>
      <c r="F233" s="48"/>
      <c r="G233" s="48"/>
      <c r="H233" s="48"/>
      <c r="I233" s="48"/>
      <c r="J233" s="141" t="s">
        <v>766</v>
      </c>
      <c r="K233" s="48"/>
      <c r="L233" s="48"/>
      <c r="M233" s="48"/>
      <c r="N233" s="48"/>
      <c r="O233" s="48"/>
      <c r="P233" s="48"/>
      <c r="Q233" s="48"/>
      <c r="R233" s="48"/>
      <c r="S233" s="48"/>
      <c r="T233" s="48"/>
      <c r="U233" s="48"/>
      <c r="V233" s="48"/>
      <c r="W233" s="48"/>
      <c r="X233" s="48"/>
      <c r="Y233" s="48"/>
      <c r="Z233" s="48"/>
      <c r="AA233" s="48"/>
      <c r="AB233" s="48"/>
      <c r="AC233" s="48"/>
      <c r="AD233" s="70"/>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c r="BO233" s="48"/>
      <c r="BP233" s="48"/>
      <c r="BQ233" s="48"/>
      <c r="BR233" s="48"/>
      <c r="BS233" s="48"/>
      <c r="BT233" s="48"/>
      <c r="BU233" s="48"/>
      <c r="BV233" s="48"/>
      <c r="BW233" s="48"/>
      <c r="BX233" s="48"/>
      <c r="BY233" s="48"/>
      <c r="BZ233" s="48"/>
    </row>
    <row r="234" spans="1:78" hidden="1">
      <c r="A234" s="50"/>
      <c r="B234" s="50"/>
      <c r="C234" s="48"/>
      <c r="D234" s="48"/>
      <c r="E234" s="48"/>
      <c r="F234" s="48"/>
      <c r="G234" s="48"/>
      <c r="H234" s="48"/>
      <c r="I234" s="48"/>
      <c r="J234" s="141" t="s">
        <v>767</v>
      </c>
      <c r="K234" s="48"/>
      <c r="L234" s="48"/>
      <c r="M234" s="48"/>
      <c r="N234" s="48"/>
      <c r="O234" s="48"/>
      <c r="P234" s="48"/>
      <c r="Q234" s="48"/>
      <c r="R234" s="48"/>
      <c r="S234" s="48"/>
      <c r="T234" s="48"/>
      <c r="U234" s="48"/>
      <c r="V234" s="48"/>
      <c r="W234" s="48"/>
      <c r="X234" s="48"/>
      <c r="Y234" s="48"/>
      <c r="Z234" s="48"/>
      <c r="AA234" s="48"/>
      <c r="AB234" s="48"/>
      <c r="AC234" s="48"/>
      <c r="AD234" s="70"/>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c r="BO234" s="48"/>
      <c r="BP234" s="48"/>
      <c r="BQ234" s="48"/>
      <c r="BR234" s="48"/>
      <c r="BS234" s="48"/>
      <c r="BT234" s="48"/>
      <c r="BU234" s="48"/>
      <c r="BV234" s="48"/>
      <c r="BW234" s="48"/>
      <c r="BX234" s="48"/>
      <c r="BY234" s="48"/>
      <c r="BZ234" s="48"/>
    </row>
    <row r="235" spans="1:78" hidden="1">
      <c r="A235" s="50"/>
      <c r="B235" s="50"/>
      <c r="C235" s="48"/>
      <c r="D235" s="48"/>
      <c r="E235" s="48"/>
      <c r="F235" s="48"/>
      <c r="G235" s="48"/>
      <c r="H235" s="48"/>
      <c r="I235" s="48"/>
      <c r="J235" s="141" t="s">
        <v>768</v>
      </c>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c r="BM235" s="48"/>
      <c r="BN235" s="48"/>
      <c r="BO235" s="48"/>
      <c r="BP235" s="48"/>
      <c r="BQ235" s="48"/>
      <c r="BR235" s="48"/>
      <c r="BS235" s="48"/>
      <c r="BT235" s="48"/>
      <c r="BU235" s="48"/>
      <c r="BV235" s="48"/>
      <c r="BW235" s="48"/>
      <c r="BX235" s="48"/>
      <c r="BY235" s="48"/>
      <c r="BZ235" s="48"/>
    </row>
    <row r="236" spans="1:78" hidden="1">
      <c r="A236" s="50"/>
      <c r="B236" s="50"/>
      <c r="C236" s="48"/>
      <c r="D236" s="48"/>
      <c r="E236" s="48"/>
      <c r="F236" s="48"/>
      <c r="G236" s="48"/>
      <c r="H236" s="48"/>
      <c r="I236" s="48"/>
      <c r="J236" s="141" t="s">
        <v>769</v>
      </c>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c r="BM236" s="48"/>
      <c r="BN236" s="48"/>
      <c r="BO236" s="48"/>
      <c r="BP236" s="48"/>
      <c r="BQ236" s="48"/>
      <c r="BR236" s="48"/>
      <c r="BS236" s="48"/>
      <c r="BT236" s="48"/>
      <c r="BU236" s="48"/>
      <c r="BV236" s="48"/>
      <c r="BW236" s="48"/>
      <c r="BX236" s="48"/>
      <c r="BY236" s="48"/>
      <c r="BZ236" s="48"/>
    </row>
    <row r="237" spans="1:78" hidden="1">
      <c r="A237" s="50"/>
      <c r="B237" s="50"/>
      <c r="C237" s="48"/>
      <c r="D237" s="48"/>
      <c r="E237" s="48"/>
      <c r="F237" s="48"/>
      <c r="G237" s="48"/>
      <c r="H237" s="48"/>
      <c r="I237" s="48"/>
      <c r="J237" s="115" t="s">
        <v>770</v>
      </c>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c r="BM237" s="48"/>
      <c r="BN237" s="48"/>
      <c r="BO237" s="48"/>
      <c r="BP237" s="48"/>
      <c r="BQ237" s="48"/>
      <c r="BR237" s="48"/>
      <c r="BS237" s="48"/>
      <c r="BT237" s="48"/>
      <c r="BU237" s="48"/>
      <c r="BV237" s="48"/>
      <c r="BW237" s="48"/>
      <c r="BX237" s="48"/>
      <c r="BY237" s="48"/>
      <c r="BZ237" s="48"/>
    </row>
    <row r="238" spans="1:78" hidden="1">
      <c r="A238" s="50"/>
      <c r="B238" s="50"/>
      <c r="C238" s="48"/>
      <c r="D238" s="48"/>
      <c r="E238" s="48"/>
      <c r="F238" s="48"/>
      <c r="G238" s="48"/>
      <c r="H238" s="48"/>
      <c r="I238" s="48"/>
      <c r="J238" s="115" t="s">
        <v>771</v>
      </c>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c r="BM238" s="48"/>
      <c r="BN238" s="48"/>
      <c r="BO238" s="48"/>
      <c r="BP238" s="48"/>
      <c r="BQ238" s="48"/>
      <c r="BR238" s="48"/>
      <c r="BS238" s="48"/>
      <c r="BT238" s="48"/>
      <c r="BU238" s="48"/>
      <c r="BV238" s="48"/>
      <c r="BW238" s="48"/>
      <c r="BX238" s="48"/>
      <c r="BY238" s="48"/>
      <c r="BZ238" s="48"/>
    </row>
    <row r="239" spans="1:78" hidden="1">
      <c r="A239" s="50"/>
      <c r="B239" s="50"/>
      <c r="C239" s="48"/>
      <c r="D239" s="48"/>
      <c r="E239" s="48"/>
      <c r="F239" s="48"/>
      <c r="G239" s="48"/>
      <c r="H239" s="48"/>
      <c r="I239" s="48"/>
      <c r="J239" s="115" t="s">
        <v>772</v>
      </c>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c r="BM239" s="48"/>
      <c r="BN239" s="48"/>
      <c r="BO239" s="48"/>
      <c r="BP239" s="48"/>
      <c r="BQ239" s="48"/>
      <c r="BR239" s="48"/>
      <c r="BS239" s="48"/>
      <c r="BT239" s="48"/>
      <c r="BU239" s="48"/>
      <c r="BV239" s="48"/>
      <c r="BW239" s="48"/>
      <c r="BX239" s="48"/>
      <c r="BY239" s="48"/>
      <c r="BZ239" s="48"/>
    </row>
    <row r="240" spans="1:78" hidden="1">
      <c r="A240" s="50"/>
      <c r="B240" s="50"/>
      <c r="C240" s="48"/>
      <c r="D240" s="48"/>
      <c r="E240" s="48"/>
      <c r="F240" s="48"/>
      <c r="G240" s="48"/>
      <c r="H240" s="48"/>
      <c r="I240" s="48"/>
      <c r="J240" s="115" t="s">
        <v>773</v>
      </c>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c r="BO240" s="48"/>
      <c r="BP240" s="48"/>
      <c r="BQ240" s="48"/>
      <c r="BR240" s="48"/>
      <c r="BS240" s="48"/>
      <c r="BT240" s="48"/>
      <c r="BU240" s="48"/>
      <c r="BV240" s="48"/>
      <c r="BW240" s="48"/>
      <c r="BX240" s="48"/>
      <c r="BY240" s="48"/>
      <c r="BZ240" s="48"/>
    </row>
    <row r="241" spans="1:78" hidden="1">
      <c r="A241" s="50"/>
      <c r="B241" s="50"/>
      <c r="C241" s="48"/>
      <c r="D241" s="48"/>
      <c r="E241" s="48"/>
      <c r="F241" s="48"/>
      <c r="G241" s="48"/>
      <c r="H241" s="48"/>
      <c r="I241" s="48"/>
      <c r="J241" s="141" t="s">
        <v>774</v>
      </c>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c r="BN241" s="48"/>
      <c r="BO241" s="48"/>
      <c r="BP241" s="48"/>
      <c r="BQ241" s="48"/>
      <c r="BR241" s="48"/>
      <c r="BS241" s="48"/>
      <c r="BT241" s="48"/>
      <c r="BU241" s="48"/>
      <c r="BV241" s="48"/>
      <c r="BW241" s="48"/>
      <c r="BX241" s="48"/>
      <c r="BY241" s="48"/>
      <c r="BZ241" s="48"/>
    </row>
    <row r="242" spans="1:78" hidden="1">
      <c r="A242" s="50"/>
      <c r="B242" s="50"/>
      <c r="C242" s="48"/>
      <c r="D242" s="48"/>
      <c r="E242" s="48"/>
      <c r="F242" s="48"/>
      <c r="G242" s="48"/>
      <c r="H242" s="48"/>
      <c r="I242" s="48"/>
      <c r="J242" s="141" t="s">
        <v>775</v>
      </c>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c r="BO242" s="48"/>
      <c r="BP242" s="48"/>
      <c r="BQ242" s="48"/>
      <c r="BR242" s="48"/>
      <c r="BS242" s="48"/>
      <c r="BT242" s="48"/>
      <c r="BU242" s="48"/>
      <c r="BV242" s="48"/>
      <c r="BW242" s="48"/>
      <c r="BX242" s="48"/>
      <c r="BY242" s="48"/>
      <c r="BZ242" s="48"/>
    </row>
    <row r="243" spans="1:78" hidden="1">
      <c r="A243" s="50"/>
      <c r="B243" s="50"/>
      <c r="C243" s="48"/>
      <c r="D243" s="48"/>
      <c r="E243" s="48"/>
      <c r="F243" s="48"/>
      <c r="G243" s="48"/>
      <c r="H243" s="48"/>
      <c r="I243" s="48"/>
      <c r="J243" s="141" t="s">
        <v>776</v>
      </c>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c r="BN243" s="48"/>
      <c r="BO243" s="48"/>
      <c r="BP243" s="48"/>
      <c r="BQ243" s="48"/>
      <c r="BR243" s="48"/>
      <c r="BS243" s="48"/>
      <c r="BT243" s="48"/>
      <c r="BU243" s="48"/>
      <c r="BV243" s="48"/>
      <c r="BW243" s="48"/>
      <c r="BX243" s="48"/>
      <c r="BY243" s="48"/>
      <c r="BZ243" s="48"/>
    </row>
    <row r="244" spans="1:78" hidden="1">
      <c r="A244" s="50"/>
      <c r="B244" s="50"/>
      <c r="C244" s="48"/>
      <c r="D244" s="48"/>
      <c r="E244" s="48"/>
      <c r="F244" s="48"/>
      <c r="G244" s="48"/>
      <c r="H244" s="48"/>
      <c r="I244" s="48"/>
      <c r="J244" s="141" t="s">
        <v>777</v>
      </c>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c r="BN244" s="48"/>
      <c r="BO244" s="48"/>
      <c r="BP244" s="48"/>
      <c r="BQ244" s="48"/>
      <c r="BR244" s="48"/>
      <c r="BS244" s="48"/>
      <c r="BT244" s="48"/>
      <c r="BU244" s="48"/>
      <c r="BV244" s="48"/>
      <c r="BW244" s="48"/>
      <c r="BX244" s="48"/>
      <c r="BY244" s="48"/>
      <c r="BZ244" s="48"/>
    </row>
    <row r="245" spans="1:78" hidden="1">
      <c r="A245" s="50"/>
      <c r="B245" s="50"/>
      <c r="C245" s="48"/>
      <c r="D245" s="48"/>
      <c r="E245" s="48"/>
      <c r="F245" s="48"/>
      <c r="G245" s="48"/>
      <c r="H245" s="48"/>
      <c r="I245" s="48"/>
      <c r="J245" s="141" t="s">
        <v>778</v>
      </c>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c r="BO245" s="48"/>
      <c r="BP245" s="48"/>
      <c r="BQ245" s="48"/>
      <c r="BR245" s="48"/>
      <c r="BS245" s="48"/>
      <c r="BT245" s="48"/>
      <c r="BU245" s="48"/>
      <c r="BV245" s="48"/>
      <c r="BW245" s="48"/>
      <c r="BX245" s="48"/>
      <c r="BY245" s="48"/>
      <c r="BZ245" s="48"/>
    </row>
    <row r="246" spans="1:78" hidden="1">
      <c r="A246" s="50"/>
      <c r="B246" s="50"/>
      <c r="C246" s="48"/>
      <c r="D246" s="48"/>
      <c r="E246" s="48"/>
      <c r="F246" s="48"/>
      <c r="G246" s="48"/>
      <c r="H246" s="48"/>
      <c r="I246" s="48"/>
      <c r="J246" s="141" t="s">
        <v>457</v>
      </c>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c r="BQ246" s="48"/>
      <c r="BR246" s="48"/>
      <c r="BS246" s="48"/>
      <c r="BT246" s="48"/>
      <c r="BU246" s="48"/>
      <c r="BV246" s="48"/>
      <c r="BW246" s="48"/>
      <c r="BX246" s="48"/>
      <c r="BY246" s="48"/>
      <c r="BZ246" s="48"/>
    </row>
    <row r="247" spans="1:78" hidden="1">
      <c r="A247" s="50"/>
      <c r="B247" s="50"/>
      <c r="C247" s="48"/>
      <c r="D247" s="48"/>
      <c r="E247" s="48"/>
      <c r="F247" s="48"/>
      <c r="G247" s="48"/>
      <c r="H247" s="48"/>
      <c r="I247" s="48"/>
      <c r="J247" s="115"/>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c r="BM247" s="48"/>
      <c r="BN247" s="48"/>
      <c r="BO247" s="48"/>
      <c r="BP247" s="48"/>
      <c r="BQ247" s="48"/>
      <c r="BR247" s="48"/>
      <c r="BS247" s="48"/>
      <c r="BT247" s="48"/>
      <c r="BU247" s="48"/>
      <c r="BV247" s="48"/>
      <c r="BW247" s="48"/>
      <c r="BX247" s="48"/>
      <c r="BY247" s="48"/>
      <c r="BZ247" s="48"/>
    </row>
    <row r="248" spans="1:78" hidden="1">
      <c r="A248" s="50"/>
      <c r="B248" s="50"/>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c r="BQ248" s="48"/>
      <c r="BR248" s="48"/>
      <c r="BS248" s="48"/>
      <c r="BT248" s="48"/>
      <c r="BU248" s="48"/>
      <c r="BV248" s="48"/>
      <c r="BW248" s="48"/>
      <c r="BX248" s="48"/>
      <c r="BY248" s="48"/>
      <c r="BZ248" s="48"/>
    </row>
    <row r="249" spans="1:78" hidden="1">
      <c r="A249" s="50"/>
      <c r="B249" s="50"/>
      <c r="C249" s="48"/>
      <c r="D249" s="122" t="s">
        <v>779</v>
      </c>
      <c r="E249" s="48"/>
      <c r="F249" s="48"/>
      <c r="G249" s="48"/>
      <c r="H249" s="48"/>
      <c r="I249" s="48"/>
      <c r="J249" s="141"/>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row>
    <row r="250" spans="1:78" hidden="1">
      <c r="A250" s="50"/>
      <c r="B250" s="50"/>
      <c r="C250" s="48"/>
      <c r="D250" s="122"/>
      <c r="E250" s="48"/>
      <c r="F250" s="48"/>
      <c r="G250" s="48"/>
      <c r="H250" s="48"/>
      <c r="I250" s="48"/>
      <c r="J250" s="141" t="s">
        <v>457</v>
      </c>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row>
    <row r="251" spans="1:78" hidden="1">
      <c r="A251" s="181"/>
      <c r="B251" s="181"/>
      <c r="C251" s="48"/>
      <c r="D251" s="122"/>
      <c r="E251" s="48"/>
      <c r="F251" s="48"/>
      <c r="G251" s="48"/>
      <c r="H251" s="48"/>
      <c r="I251" s="48"/>
      <c r="J251" s="70" t="s">
        <v>780</v>
      </c>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48"/>
      <c r="BP251" s="48"/>
      <c r="BQ251" s="48"/>
      <c r="BR251" s="48"/>
      <c r="BS251" s="48"/>
      <c r="BT251" s="48"/>
      <c r="BU251" s="48"/>
      <c r="BV251" s="48"/>
      <c r="BW251" s="48"/>
      <c r="BX251" s="48"/>
      <c r="BY251" s="48"/>
      <c r="BZ251" s="48"/>
    </row>
    <row r="252" spans="1:78" hidden="1">
      <c r="A252" s="50"/>
      <c r="B252" s="50"/>
      <c r="C252" s="48"/>
      <c r="D252" s="48"/>
      <c r="E252" s="48"/>
      <c r="F252" s="48"/>
      <c r="G252" s="48"/>
      <c r="H252" s="48"/>
      <c r="I252" s="48"/>
      <c r="J252" s="141" t="s">
        <v>781</v>
      </c>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48"/>
      <c r="BO252" s="48"/>
      <c r="BP252" s="48"/>
      <c r="BQ252" s="48"/>
      <c r="BR252" s="48"/>
      <c r="BS252" s="48"/>
      <c r="BT252" s="48"/>
      <c r="BU252" s="48"/>
      <c r="BV252" s="48"/>
      <c r="BW252" s="48"/>
      <c r="BX252" s="48"/>
      <c r="BY252" s="48"/>
      <c r="BZ252" s="48"/>
    </row>
    <row r="253" spans="1:78" hidden="1">
      <c r="A253" s="50"/>
      <c r="B253" s="50"/>
      <c r="C253" s="48"/>
      <c r="D253" s="48"/>
      <c r="E253" s="48"/>
      <c r="F253" s="48"/>
      <c r="G253" s="48"/>
      <c r="H253" s="48"/>
      <c r="I253" s="48"/>
      <c r="J253" s="70"/>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c r="BQ253" s="48"/>
      <c r="BR253" s="48"/>
      <c r="BS253" s="48"/>
      <c r="BT253" s="48"/>
      <c r="BU253" s="48"/>
      <c r="BV253" s="48"/>
      <c r="BW253" s="48"/>
      <c r="BX253" s="48"/>
      <c r="BY253" s="48"/>
      <c r="BZ253" s="48"/>
    </row>
    <row r="254" spans="1:78" hidden="1">
      <c r="A254" s="50"/>
      <c r="B254" s="50"/>
      <c r="C254" s="48"/>
      <c r="D254" s="48"/>
      <c r="E254" s="48"/>
      <c r="F254" s="48"/>
      <c r="G254" s="48"/>
      <c r="H254" s="48"/>
      <c r="I254" s="48"/>
      <c r="J254" s="70" t="s">
        <v>782</v>
      </c>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48"/>
      <c r="BO254" s="48"/>
      <c r="BP254" s="48"/>
      <c r="BQ254" s="48"/>
      <c r="BR254" s="48"/>
      <c r="BS254" s="48"/>
      <c r="BT254" s="48"/>
      <c r="BU254" s="48"/>
      <c r="BV254" s="48"/>
      <c r="BW254" s="48"/>
      <c r="BX254" s="48"/>
      <c r="BY254" s="48"/>
      <c r="BZ254" s="48"/>
    </row>
    <row r="255" spans="1:78" hidden="1">
      <c r="A255" s="50"/>
      <c r="B255" s="50"/>
      <c r="C255" s="48"/>
      <c r="D255" s="48"/>
      <c r="E255" s="48"/>
      <c r="F255" s="48"/>
      <c r="G255" s="48"/>
      <c r="H255" s="48"/>
      <c r="I255" s="48"/>
      <c r="J255" s="70" t="s">
        <v>783</v>
      </c>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48"/>
      <c r="BO255" s="48"/>
      <c r="BP255" s="48"/>
      <c r="BQ255" s="48"/>
      <c r="BR255" s="48"/>
      <c r="BS255" s="48"/>
      <c r="BT255" s="48"/>
      <c r="BU255" s="48"/>
      <c r="BV255" s="48"/>
      <c r="BW255" s="48"/>
      <c r="BX255" s="48"/>
      <c r="BY255" s="48"/>
      <c r="BZ255" s="48"/>
    </row>
    <row r="256" spans="1:78" hidden="1">
      <c r="A256" s="50"/>
      <c r="B256" s="50"/>
      <c r="C256" s="48"/>
      <c r="D256" s="48"/>
      <c r="E256" s="48"/>
      <c r="F256" s="48"/>
      <c r="G256" s="48"/>
      <c r="H256" s="48"/>
      <c r="I256" s="48"/>
      <c r="J256" s="70" t="s">
        <v>784</v>
      </c>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48"/>
      <c r="BU256" s="48"/>
      <c r="BV256" s="48"/>
      <c r="BW256" s="48"/>
      <c r="BX256" s="48"/>
      <c r="BY256" s="48"/>
      <c r="BZ256" s="48"/>
    </row>
    <row r="257" spans="1:78" hidden="1">
      <c r="A257" s="50"/>
      <c r="B257" s="50"/>
      <c r="C257" s="48"/>
      <c r="D257" s="48"/>
      <c r="E257" s="48"/>
      <c r="F257" s="48"/>
      <c r="G257" s="48"/>
      <c r="H257" s="48"/>
      <c r="I257" s="48"/>
      <c r="J257" s="70" t="s">
        <v>785</v>
      </c>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48"/>
      <c r="BU257" s="48"/>
      <c r="BV257" s="48"/>
      <c r="BW257" s="48"/>
      <c r="BX257" s="48"/>
      <c r="BY257" s="48"/>
      <c r="BZ257" s="48"/>
    </row>
    <row r="258" spans="1:78" hidden="1">
      <c r="A258" s="50"/>
      <c r="B258" s="50"/>
      <c r="C258" s="48"/>
      <c r="D258" s="48"/>
      <c r="E258" s="48"/>
      <c r="F258" s="48"/>
      <c r="G258" s="48"/>
      <c r="H258" s="48"/>
      <c r="I258" s="48"/>
      <c r="J258" s="70" t="s">
        <v>786</v>
      </c>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48"/>
      <c r="BM258" s="48"/>
      <c r="BN258" s="48"/>
      <c r="BO258" s="48"/>
      <c r="BP258" s="48"/>
      <c r="BQ258" s="48"/>
      <c r="BR258" s="48"/>
      <c r="BS258" s="48"/>
      <c r="BT258" s="48"/>
      <c r="BU258" s="48"/>
      <c r="BV258" s="48"/>
      <c r="BW258" s="48"/>
      <c r="BX258" s="48"/>
      <c r="BY258" s="48"/>
      <c r="BZ258" s="48"/>
    </row>
    <row r="259" spans="1:78" hidden="1">
      <c r="A259" s="50"/>
      <c r="B259" s="50"/>
      <c r="C259" s="48"/>
      <c r="D259" s="48"/>
      <c r="E259" s="48"/>
      <c r="F259" s="48"/>
      <c r="G259" s="48"/>
      <c r="H259" s="48"/>
      <c r="I259" s="48"/>
      <c r="J259" s="70" t="s">
        <v>787</v>
      </c>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48"/>
      <c r="BU259" s="48"/>
      <c r="BV259" s="48"/>
      <c r="BW259" s="48"/>
      <c r="BX259" s="48"/>
      <c r="BY259" s="48"/>
      <c r="BZ259" s="48"/>
    </row>
    <row r="260" spans="1:78" hidden="1">
      <c r="A260" s="50"/>
      <c r="B260" s="50"/>
      <c r="C260" s="48"/>
      <c r="D260" s="48"/>
      <c r="E260" s="48"/>
      <c r="F260" s="48"/>
      <c r="G260" s="48"/>
      <c r="H260" s="48"/>
      <c r="I260" s="48"/>
      <c r="J260" s="70" t="s">
        <v>788</v>
      </c>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8"/>
      <c r="BQ260" s="48"/>
      <c r="BR260" s="48"/>
      <c r="BS260" s="48"/>
      <c r="BT260" s="48"/>
      <c r="BU260" s="48"/>
      <c r="BV260" s="48"/>
      <c r="BW260" s="48"/>
      <c r="BX260" s="48"/>
      <c r="BY260" s="48"/>
      <c r="BZ260" s="48"/>
    </row>
    <row r="261" spans="1:78" hidden="1">
      <c r="A261" s="50"/>
      <c r="B261" s="50"/>
      <c r="C261" s="48"/>
      <c r="D261" s="48"/>
      <c r="E261" s="48"/>
      <c r="F261" s="48"/>
      <c r="G261" s="48"/>
      <c r="H261" s="48"/>
      <c r="I261" s="48"/>
      <c r="J261" s="70" t="s">
        <v>789</v>
      </c>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48"/>
      <c r="BU261" s="48"/>
      <c r="BV261" s="48"/>
      <c r="BW261" s="48"/>
      <c r="BX261" s="48"/>
      <c r="BY261" s="48"/>
      <c r="BZ261" s="48"/>
    </row>
    <row r="262" spans="1:78" hidden="1">
      <c r="A262" s="50"/>
      <c r="B262" s="50"/>
      <c r="C262" s="48"/>
      <c r="D262" s="48"/>
      <c r="E262" s="48"/>
      <c r="F262" s="48"/>
      <c r="G262" s="48"/>
      <c r="H262" s="48"/>
      <c r="I262" s="48"/>
      <c r="J262" s="70" t="s">
        <v>790</v>
      </c>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48"/>
      <c r="BU262" s="48"/>
      <c r="BV262" s="48"/>
      <c r="BW262" s="48"/>
      <c r="BX262" s="48"/>
      <c r="BY262" s="48"/>
      <c r="BZ262" s="48"/>
    </row>
    <row r="263" spans="1:78" hidden="1">
      <c r="A263" s="50"/>
      <c r="B263" s="50"/>
      <c r="C263" s="48"/>
      <c r="D263" s="48"/>
      <c r="E263" s="48"/>
      <c r="F263" s="48"/>
      <c r="G263" s="48"/>
      <c r="H263" s="48"/>
      <c r="I263" s="48"/>
      <c r="J263" s="70" t="s">
        <v>791</v>
      </c>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c r="BM263" s="48"/>
      <c r="BN263" s="48"/>
      <c r="BO263" s="48"/>
      <c r="BP263" s="48"/>
      <c r="BQ263" s="48"/>
      <c r="BR263" s="48"/>
      <c r="BS263" s="48"/>
      <c r="BT263" s="48"/>
      <c r="BU263" s="48"/>
      <c r="BV263" s="48"/>
      <c r="BW263" s="48"/>
      <c r="BX263" s="48"/>
      <c r="BY263" s="48"/>
      <c r="BZ263" s="48"/>
    </row>
    <row r="264" spans="1:78" hidden="1">
      <c r="A264" s="50"/>
      <c r="B264" s="50"/>
      <c r="C264" s="48"/>
      <c r="D264" s="48"/>
      <c r="E264" s="48"/>
      <c r="F264" s="48"/>
      <c r="G264" s="48"/>
      <c r="H264" s="48"/>
      <c r="I264" s="48"/>
      <c r="J264" s="70" t="s">
        <v>457</v>
      </c>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c r="BJ264" s="48"/>
      <c r="BK264" s="48"/>
      <c r="BL264" s="48"/>
      <c r="BM264" s="48"/>
      <c r="BN264" s="48"/>
      <c r="BO264" s="48"/>
      <c r="BP264" s="48"/>
      <c r="BQ264" s="48"/>
      <c r="BR264" s="48"/>
      <c r="BS264" s="48"/>
      <c r="BT264" s="48"/>
      <c r="BU264" s="48"/>
      <c r="BV264" s="48"/>
      <c r="BW264" s="48"/>
      <c r="BX264" s="48"/>
      <c r="BY264" s="48"/>
      <c r="BZ264" s="48"/>
    </row>
    <row r="265" spans="1:78" hidden="1">
      <c r="A265" s="50"/>
      <c r="B265" s="50"/>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48"/>
      <c r="BL265" s="48"/>
      <c r="BM265" s="48"/>
      <c r="BN265" s="48"/>
      <c r="BO265" s="48"/>
      <c r="BP265" s="48"/>
      <c r="BQ265" s="48"/>
      <c r="BR265" s="48"/>
      <c r="BS265" s="48"/>
      <c r="BT265" s="48"/>
      <c r="BU265" s="48"/>
      <c r="BV265" s="48"/>
      <c r="BW265" s="48"/>
      <c r="BX265" s="48"/>
      <c r="BY265" s="48"/>
      <c r="BZ265" s="48"/>
    </row>
    <row r="266" spans="1:78" hidden="1">
      <c r="A266" s="50"/>
      <c r="B266" s="50"/>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c r="BO266" s="48"/>
      <c r="BP266" s="48"/>
      <c r="BQ266" s="48"/>
      <c r="BR266" s="48"/>
      <c r="BS266" s="48"/>
      <c r="BT266" s="48"/>
      <c r="BU266" s="48"/>
      <c r="BV266" s="48"/>
      <c r="BW266" s="48"/>
      <c r="BX266" s="48"/>
      <c r="BY266" s="48"/>
      <c r="BZ266" s="48"/>
    </row>
    <row r="267" spans="1:78" hidden="1">
      <c r="A267" s="50"/>
      <c r="B267" s="50"/>
      <c r="C267" s="48"/>
      <c r="D267" s="122" t="s">
        <v>792</v>
      </c>
      <c r="E267" s="48"/>
      <c r="F267" s="48"/>
      <c r="G267" s="48"/>
      <c r="H267" s="70"/>
      <c r="I267" s="48"/>
      <c r="J267" s="141"/>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c r="BN267" s="48"/>
      <c r="BO267" s="48"/>
      <c r="BP267" s="48"/>
      <c r="BQ267" s="48"/>
      <c r="BR267" s="48"/>
      <c r="BS267" s="48"/>
      <c r="BT267" s="48"/>
      <c r="BU267" s="48"/>
      <c r="BV267" s="48"/>
      <c r="BW267" s="48"/>
      <c r="BX267" s="48"/>
      <c r="BY267" s="48"/>
      <c r="BZ267" s="48"/>
    </row>
    <row r="268" spans="1:78" ht="14.25" hidden="1">
      <c r="A268" s="50"/>
      <c r="B268" s="50"/>
      <c r="C268" s="48"/>
      <c r="D268" s="142"/>
      <c r="E268" s="48"/>
      <c r="F268" s="48"/>
      <c r="G268" s="48"/>
      <c r="H268" s="70"/>
      <c r="I268" s="48"/>
      <c r="J268" s="70" t="s">
        <v>457</v>
      </c>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8"/>
      <c r="BQ268" s="48"/>
      <c r="BR268" s="48"/>
      <c r="BS268" s="48"/>
      <c r="BT268" s="48"/>
      <c r="BU268" s="48"/>
      <c r="BV268" s="48"/>
      <c r="BW268" s="48"/>
      <c r="BX268" s="48"/>
      <c r="BY268" s="48"/>
      <c r="BZ268" s="48"/>
    </row>
    <row r="269" spans="1:78" ht="14.25" hidden="1">
      <c r="A269" s="181"/>
      <c r="B269" s="181"/>
      <c r="C269" s="48"/>
      <c r="D269" s="142"/>
      <c r="E269" s="48"/>
      <c r="F269" s="48"/>
      <c r="G269" s="48"/>
      <c r="H269" s="70"/>
      <c r="I269" s="48"/>
      <c r="J269" s="141" t="s">
        <v>793</v>
      </c>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8"/>
      <c r="BQ269" s="48"/>
      <c r="BR269" s="48"/>
      <c r="BS269" s="48"/>
      <c r="BT269" s="48"/>
      <c r="BU269" s="48"/>
      <c r="BV269" s="48"/>
      <c r="BW269" s="48"/>
      <c r="BX269" s="48"/>
      <c r="BY269" s="48"/>
      <c r="BZ269" s="48"/>
    </row>
    <row r="270" spans="1:78" ht="14.25" hidden="1">
      <c r="A270" s="50"/>
      <c r="B270" s="50"/>
      <c r="C270" s="48"/>
      <c r="D270" s="142"/>
      <c r="E270" s="48"/>
      <c r="F270" s="48"/>
      <c r="G270" s="48"/>
      <c r="H270" s="70"/>
      <c r="I270" s="48"/>
      <c r="J270" s="141" t="s">
        <v>794</v>
      </c>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8"/>
      <c r="BQ270" s="48"/>
      <c r="BR270" s="48"/>
      <c r="BS270" s="48"/>
      <c r="BT270" s="48"/>
      <c r="BU270" s="48"/>
      <c r="BV270" s="48"/>
      <c r="BW270" s="48"/>
      <c r="BX270" s="48"/>
      <c r="BY270" s="48"/>
      <c r="BZ270" s="48"/>
    </row>
    <row r="271" spans="1:78" ht="14.25" hidden="1">
      <c r="A271" s="50"/>
      <c r="B271" s="50"/>
      <c r="C271" s="48"/>
      <c r="D271" s="142"/>
      <c r="E271" s="48"/>
      <c r="F271" s="48"/>
      <c r="G271" s="48"/>
      <c r="H271" s="70"/>
      <c r="I271" s="48"/>
      <c r="J271" s="141" t="s">
        <v>795</v>
      </c>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8"/>
      <c r="BQ271" s="48"/>
      <c r="BR271" s="48"/>
      <c r="BS271" s="48"/>
      <c r="BT271" s="48"/>
      <c r="BU271" s="48"/>
      <c r="BV271" s="48"/>
      <c r="BW271" s="48"/>
      <c r="BX271" s="48"/>
      <c r="BY271" s="48"/>
      <c r="BZ271" s="48"/>
    </row>
    <row r="272" spans="1:78" ht="14.25" hidden="1">
      <c r="A272" s="50"/>
      <c r="B272" s="50"/>
      <c r="C272" s="48"/>
      <c r="D272" s="142"/>
      <c r="E272" s="48"/>
      <c r="F272" s="48"/>
      <c r="G272" s="48"/>
      <c r="H272" s="70"/>
      <c r="I272" s="48"/>
      <c r="J272" s="141" t="s">
        <v>796</v>
      </c>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8"/>
      <c r="BQ272" s="48"/>
      <c r="BR272" s="48"/>
      <c r="BS272" s="48"/>
      <c r="BT272" s="48"/>
      <c r="BU272" s="48"/>
      <c r="BV272" s="48"/>
      <c r="BW272" s="48"/>
      <c r="BX272" s="48"/>
      <c r="BY272" s="48"/>
      <c r="BZ272" s="48"/>
    </row>
    <row r="273" spans="1:78" ht="14.25" hidden="1">
      <c r="A273" s="50"/>
      <c r="B273" s="50"/>
      <c r="C273" s="48"/>
      <c r="D273" s="142"/>
      <c r="E273" s="48"/>
      <c r="F273" s="48"/>
      <c r="G273" s="48"/>
      <c r="H273" s="70"/>
      <c r="I273" s="48"/>
      <c r="J273" s="70"/>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8"/>
      <c r="BQ273" s="48"/>
      <c r="BR273" s="48"/>
      <c r="BS273" s="48"/>
      <c r="BT273" s="48"/>
      <c r="BU273" s="48"/>
      <c r="BV273" s="48"/>
      <c r="BW273" s="48"/>
      <c r="BX273" s="48"/>
      <c r="BY273" s="48"/>
      <c r="BZ273" s="48"/>
    </row>
    <row r="274" spans="1:78" ht="14.25" hidden="1">
      <c r="A274" s="50"/>
      <c r="B274" s="50"/>
      <c r="C274" s="48"/>
      <c r="D274" s="142"/>
      <c r="E274" s="48"/>
      <c r="F274" s="48"/>
      <c r="G274" s="48"/>
      <c r="H274" s="70">
        <v>1</v>
      </c>
      <c r="I274" s="48"/>
      <c r="J274" s="70" t="s">
        <v>797</v>
      </c>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8"/>
      <c r="BQ274" s="48"/>
      <c r="BR274" s="48"/>
      <c r="BS274" s="48"/>
      <c r="BT274" s="48"/>
      <c r="BU274" s="48"/>
      <c r="BV274" s="48"/>
      <c r="BW274" s="48"/>
      <c r="BX274" s="48"/>
      <c r="BY274" s="48"/>
      <c r="BZ274" s="48"/>
    </row>
    <row r="275" spans="1:78" ht="14.25" hidden="1">
      <c r="A275" s="50"/>
      <c r="B275" s="50"/>
      <c r="C275" s="48"/>
      <c r="D275" s="142"/>
      <c r="E275" s="48"/>
      <c r="F275" s="48"/>
      <c r="G275" s="48"/>
      <c r="H275" s="70">
        <v>2</v>
      </c>
      <c r="I275" s="48"/>
      <c r="J275" s="70" t="s">
        <v>798</v>
      </c>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8"/>
      <c r="BQ275" s="48"/>
      <c r="BR275" s="48"/>
      <c r="BS275" s="48"/>
      <c r="BT275" s="48"/>
      <c r="BU275" s="48"/>
      <c r="BV275" s="48"/>
      <c r="BW275" s="48"/>
      <c r="BX275" s="48"/>
      <c r="BY275" s="48"/>
      <c r="BZ275" s="48"/>
    </row>
    <row r="276" spans="1:78" ht="14.25" hidden="1">
      <c r="A276" s="50"/>
      <c r="B276" s="50"/>
      <c r="C276" s="48"/>
      <c r="D276" s="142"/>
      <c r="E276" s="48"/>
      <c r="F276" s="48"/>
      <c r="G276" s="48"/>
      <c r="H276" s="70">
        <v>1</v>
      </c>
      <c r="I276" s="48"/>
      <c r="J276" s="70" t="s">
        <v>799</v>
      </c>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8"/>
      <c r="BQ276" s="48"/>
      <c r="BR276" s="48"/>
      <c r="BS276" s="48"/>
      <c r="BT276" s="48"/>
      <c r="BU276" s="48"/>
      <c r="BV276" s="48"/>
      <c r="BW276" s="48"/>
      <c r="BX276" s="48"/>
      <c r="BY276" s="48"/>
      <c r="BZ276" s="48"/>
    </row>
    <row r="277" spans="1:78" ht="14.25" hidden="1">
      <c r="A277" s="50"/>
      <c r="B277" s="50"/>
      <c r="C277" s="48"/>
      <c r="D277" s="142"/>
      <c r="E277" s="48"/>
      <c r="F277" s="48"/>
      <c r="G277" s="48"/>
      <c r="H277" s="70">
        <f t="shared" ref="H277:H340" si="0">H276+1</f>
        <v>2</v>
      </c>
      <c r="I277" s="48"/>
      <c r="J277" s="70" t="s">
        <v>800</v>
      </c>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8"/>
      <c r="BQ277" s="48"/>
      <c r="BR277" s="48"/>
      <c r="BS277" s="48"/>
      <c r="BT277" s="48"/>
      <c r="BU277" s="48"/>
      <c r="BV277" s="48"/>
      <c r="BW277" s="48"/>
      <c r="BX277" s="48"/>
      <c r="BY277" s="48"/>
      <c r="BZ277" s="48"/>
    </row>
    <row r="278" spans="1:78" ht="14.25" hidden="1">
      <c r="A278" s="50"/>
      <c r="B278" s="50"/>
      <c r="C278" s="48"/>
      <c r="D278" s="142"/>
      <c r="E278" s="48"/>
      <c r="F278" s="48"/>
      <c r="G278" s="48"/>
      <c r="H278" s="70">
        <f t="shared" si="0"/>
        <v>3</v>
      </c>
      <c r="I278" s="48"/>
      <c r="J278" s="70" t="s">
        <v>801</v>
      </c>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c r="BO278" s="48"/>
      <c r="BP278" s="48"/>
      <c r="BQ278" s="48"/>
      <c r="BR278" s="48"/>
      <c r="BS278" s="48"/>
      <c r="BT278" s="48"/>
      <c r="BU278" s="48"/>
      <c r="BV278" s="48"/>
      <c r="BW278" s="48"/>
      <c r="BX278" s="48"/>
      <c r="BY278" s="48"/>
      <c r="BZ278" s="48"/>
    </row>
    <row r="279" spans="1:78" ht="14.25" hidden="1">
      <c r="A279" s="50"/>
      <c r="B279" s="50"/>
      <c r="C279" s="48"/>
      <c r="D279" s="142"/>
      <c r="E279" s="48"/>
      <c r="F279" s="48"/>
      <c r="G279" s="48"/>
      <c r="H279" s="70">
        <f t="shared" si="0"/>
        <v>4</v>
      </c>
      <c r="J279" s="70" t="s">
        <v>802</v>
      </c>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c r="BN279" s="48"/>
      <c r="BO279" s="48"/>
      <c r="BP279" s="48"/>
      <c r="BQ279" s="48"/>
      <c r="BR279" s="48"/>
      <c r="BS279" s="48"/>
      <c r="BT279" s="48"/>
      <c r="BU279" s="48"/>
      <c r="BV279" s="48"/>
      <c r="BW279" s="48"/>
      <c r="BX279" s="48"/>
      <c r="BY279" s="48"/>
      <c r="BZ279" s="48"/>
    </row>
    <row r="280" spans="1:78" ht="14.25" hidden="1">
      <c r="A280" s="50"/>
      <c r="B280" s="50"/>
      <c r="C280" s="48"/>
      <c r="D280" s="142"/>
      <c r="E280" s="48"/>
      <c r="F280" s="48"/>
      <c r="G280" s="48"/>
      <c r="H280" s="70">
        <f t="shared" si="0"/>
        <v>5</v>
      </c>
      <c r="I280" s="48"/>
      <c r="J280" s="70" t="s">
        <v>803</v>
      </c>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48"/>
      <c r="BN280" s="48"/>
      <c r="BO280" s="48"/>
      <c r="BP280" s="48"/>
      <c r="BQ280" s="48"/>
      <c r="BR280" s="48"/>
      <c r="BS280" s="48"/>
      <c r="BT280" s="48"/>
      <c r="BU280" s="48"/>
      <c r="BV280" s="48"/>
      <c r="BW280" s="48"/>
      <c r="BX280" s="48"/>
      <c r="BY280" s="48"/>
      <c r="BZ280" s="48"/>
    </row>
    <row r="281" spans="1:78" ht="14.25" hidden="1">
      <c r="A281" s="50"/>
      <c r="B281" s="50"/>
      <c r="C281" s="48"/>
      <c r="D281" s="142"/>
      <c r="E281" s="48"/>
      <c r="F281" s="48"/>
      <c r="G281" s="48"/>
      <c r="H281" s="70">
        <f t="shared" si="0"/>
        <v>6</v>
      </c>
      <c r="J281" s="70" t="s">
        <v>804</v>
      </c>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c r="BE281" s="48"/>
      <c r="BF281" s="48"/>
      <c r="BG281" s="48"/>
      <c r="BH281" s="48"/>
      <c r="BI281" s="48"/>
      <c r="BJ281" s="48"/>
      <c r="BK281" s="48"/>
      <c r="BL281" s="48"/>
      <c r="BM281" s="48"/>
      <c r="BN281" s="48"/>
      <c r="BO281" s="48"/>
      <c r="BP281" s="48"/>
      <c r="BQ281" s="48"/>
      <c r="BR281" s="48"/>
      <c r="BS281" s="48"/>
      <c r="BT281" s="48"/>
      <c r="BU281" s="48"/>
      <c r="BV281" s="48"/>
      <c r="BW281" s="48"/>
      <c r="BX281" s="48"/>
      <c r="BY281" s="48"/>
      <c r="BZ281" s="48"/>
    </row>
    <row r="282" spans="1:78" ht="14.25" hidden="1">
      <c r="A282" s="50"/>
      <c r="B282" s="50"/>
      <c r="C282" s="48"/>
      <c r="D282" s="142"/>
      <c r="E282" s="48"/>
      <c r="F282" s="48"/>
      <c r="G282" s="48"/>
      <c r="H282" s="70">
        <f t="shared" si="0"/>
        <v>7</v>
      </c>
      <c r="I282" s="48"/>
      <c r="J282" s="70" t="s">
        <v>805</v>
      </c>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c r="BJ282" s="48"/>
      <c r="BK282" s="48"/>
      <c r="BL282" s="48"/>
      <c r="BM282" s="48"/>
      <c r="BN282" s="48"/>
      <c r="BO282" s="48"/>
      <c r="BP282" s="48"/>
      <c r="BQ282" s="48"/>
      <c r="BR282" s="48"/>
      <c r="BS282" s="48"/>
      <c r="BT282" s="48"/>
      <c r="BU282" s="48"/>
      <c r="BV282" s="48"/>
      <c r="BW282" s="48"/>
      <c r="BX282" s="48"/>
      <c r="BY282" s="48"/>
      <c r="BZ282" s="48"/>
    </row>
    <row r="283" spans="1:78" ht="14.25" hidden="1">
      <c r="A283" s="50"/>
      <c r="B283" s="50"/>
      <c r="C283" s="48"/>
      <c r="D283" s="142"/>
      <c r="E283" s="48"/>
      <c r="F283" s="48"/>
      <c r="G283" s="48"/>
      <c r="H283" s="70">
        <f t="shared" si="0"/>
        <v>8</v>
      </c>
      <c r="I283" s="48"/>
      <c r="J283" s="70" t="s">
        <v>806</v>
      </c>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48"/>
      <c r="BL283" s="48"/>
      <c r="BM283" s="48"/>
      <c r="BN283" s="48"/>
      <c r="BO283" s="48"/>
      <c r="BP283" s="48"/>
      <c r="BQ283" s="48"/>
      <c r="BR283" s="48"/>
      <c r="BS283" s="48"/>
      <c r="BT283" s="48"/>
      <c r="BU283" s="48"/>
      <c r="BV283" s="48"/>
      <c r="BW283" s="48"/>
      <c r="BX283" s="48"/>
      <c r="BY283" s="48"/>
      <c r="BZ283" s="48"/>
    </row>
    <row r="284" spans="1:78" ht="14.25" hidden="1">
      <c r="A284" s="50"/>
      <c r="B284" s="50"/>
      <c r="C284" s="48"/>
      <c r="D284" s="142"/>
      <c r="E284" s="48"/>
      <c r="F284" s="48"/>
      <c r="G284" s="48"/>
      <c r="H284" s="70">
        <f t="shared" si="0"/>
        <v>9</v>
      </c>
      <c r="J284" s="70" t="s">
        <v>807</v>
      </c>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c r="BE284" s="48"/>
      <c r="BF284" s="48"/>
      <c r="BG284" s="48"/>
      <c r="BH284" s="48"/>
      <c r="BI284" s="48"/>
      <c r="BJ284" s="48"/>
      <c r="BK284" s="48"/>
      <c r="BL284" s="48"/>
      <c r="BM284" s="48"/>
      <c r="BN284" s="48"/>
      <c r="BO284" s="48"/>
      <c r="BP284" s="48"/>
      <c r="BQ284" s="48"/>
      <c r="BR284" s="48"/>
      <c r="BS284" s="48"/>
      <c r="BT284" s="48"/>
      <c r="BU284" s="48"/>
      <c r="BV284" s="48"/>
      <c r="BW284" s="48"/>
      <c r="BX284" s="48"/>
      <c r="BY284" s="48"/>
      <c r="BZ284" s="48"/>
    </row>
    <row r="285" spans="1:78" ht="14.25" hidden="1">
      <c r="A285" s="50"/>
      <c r="B285" s="50"/>
      <c r="C285" s="48"/>
      <c r="D285" s="142"/>
      <c r="E285" s="48"/>
      <c r="F285" s="48"/>
      <c r="G285" s="48"/>
      <c r="H285" s="70">
        <f t="shared" si="0"/>
        <v>10</v>
      </c>
      <c r="J285" s="70" t="s">
        <v>808</v>
      </c>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c r="BJ285" s="48"/>
      <c r="BK285" s="48"/>
      <c r="BL285" s="48"/>
      <c r="BM285" s="48"/>
      <c r="BN285" s="48"/>
      <c r="BO285" s="48"/>
      <c r="BP285" s="48"/>
      <c r="BQ285" s="48"/>
      <c r="BR285" s="48"/>
      <c r="BS285" s="48"/>
      <c r="BT285" s="48"/>
      <c r="BU285" s="48"/>
      <c r="BV285" s="48"/>
      <c r="BW285" s="48"/>
      <c r="BX285" s="48"/>
      <c r="BY285" s="48"/>
      <c r="BZ285" s="48"/>
    </row>
    <row r="286" spans="1:78" ht="14.25" hidden="1">
      <c r="A286" s="50"/>
      <c r="B286" s="50"/>
      <c r="C286" s="48"/>
      <c r="D286" s="142"/>
      <c r="E286" s="48"/>
      <c r="F286" s="48"/>
      <c r="G286" s="48"/>
      <c r="H286" s="70">
        <f t="shared" si="0"/>
        <v>11</v>
      </c>
      <c r="J286" s="70" t="s">
        <v>809</v>
      </c>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c r="BT286" s="48"/>
      <c r="BU286" s="48"/>
      <c r="BV286" s="48"/>
      <c r="BW286" s="48"/>
      <c r="BX286" s="48"/>
      <c r="BY286" s="48"/>
      <c r="BZ286" s="48"/>
    </row>
    <row r="287" spans="1:78" ht="14.25" hidden="1">
      <c r="A287" s="50"/>
      <c r="B287" s="50"/>
      <c r="C287" s="48"/>
      <c r="D287" s="142"/>
      <c r="E287" s="48"/>
      <c r="F287" s="48"/>
      <c r="G287" s="48"/>
      <c r="H287" s="70">
        <v>1</v>
      </c>
      <c r="I287" s="48"/>
      <c r="J287" s="70" t="s">
        <v>810</v>
      </c>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48"/>
      <c r="BL287" s="48"/>
      <c r="BM287" s="48"/>
      <c r="BN287" s="48"/>
      <c r="BO287" s="48"/>
      <c r="BP287" s="48"/>
      <c r="BQ287" s="48"/>
      <c r="BR287" s="48"/>
      <c r="BS287" s="48"/>
      <c r="BT287" s="48"/>
      <c r="BU287" s="48"/>
      <c r="BV287" s="48"/>
      <c r="BW287" s="48"/>
      <c r="BX287" s="48"/>
      <c r="BY287" s="48"/>
      <c r="BZ287" s="48"/>
    </row>
    <row r="288" spans="1:78" ht="14.25" hidden="1">
      <c r="A288" s="50"/>
      <c r="B288" s="50"/>
      <c r="C288" s="48"/>
      <c r="D288" s="142"/>
      <c r="E288" s="48"/>
      <c r="F288" s="48"/>
      <c r="G288" s="48"/>
      <c r="H288" s="70">
        <v>1</v>
      </c>
      <c r="J288" s="70" t="s">
        <v>811</v>
      </c>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c r="BM288" s="48"/>
      <c r="BN288" s="48"/>
      <c r="BO288" s="48"/>
      <c r="BP288" s="48"/>
      <c r="BQ288" s="48"/>
      <c r="BR288" s="48"/>
      <c r="BS288" s="48"/>
      <c r="BT288" s="48"/>
      <c r="BU288" s="48"/>
      <c r="BV288" s="48"/>
      <c r="BW288" s="48"/>
      <c r="BX288" s="48"/>
      <c r="BY288" s="48"/>
      <c r="BZ288" s="48"/>
    </row>
    <row r="289" spans="1:78" ht="14.25" hidden="1">
      <c r="A289" s="50"/>
      <c r="B289" s="50"/>
      <c r="C289" s="48"/>
      <c r="D289" s="142"/>
      <c r="E289" s="48"/>
      <c r="F289" s="48"/>
      <c r="G289" s="48"/>
      <c r="H289" s="70">
        <f t="shared" si="0"/>
        <v>2</v>
      </c>
      <c r="I289" s="48"/>
      <c r="J289" s="70" t="s">
        <v>812</v>
      </c>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c r="BM289" s="48"/>
      <c r="BN289" s="48"/>
      <c r="BO289" s="48"/>
      <c r="BP289" s="48"/>
      <c r="BQ289" s="48"/>
      <c r="BR289" s="48"/>
      <c r="BS289" s="48"/>
      <c r="BT289" s="48"/>
      <c r="BU289" s="48"/>
      <c r="BV289" s="48"/>
      <c r="BW289" s="48"/>
      <c r="BX289" s="48"/>
      <c r="BY289" s="48"/>
      <c r="BZ289" s="48"/>
    </row>
    <row r="290" spans="1:78" ht="14.25" hidden="1">
      <c r="A290" s="50"/>
      <c r="B290" s="50"/>
      <c r="C290" s="48"/>
      <c r="D290" s="142"/>
      <c r="E290" s="48"/>
      <c r="F290" s="48"/>
      <c r="G290" s="48"/>
      <c r="H290" s="70"/>
      <c r="I290" s="48"/>
      <c r="J290" s="70"/>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c r="BJ290" s="48"/>
      <c r="BK290" s="48"/>
      <c r="BL290" s="48"/>
      <c r="BM290" s="48"/>
      <c r="BN290" s="48"/>
      <c r="BO290" s="48"/>
      <c r="BP290" s="48"/>
      <c r="BQ290" s="48"/>
      <c r="BR290" s="48"/>
      <c r="BS290" s="48"/>
      <c r="BT290" s="48"/>
      <c r="BU290" s="48"/>
      <c r="BV290" s="48"/>
      <c r="BW290" s="48"/>
      <c r="BX290" s="48"/>
      <c r="BY290" s="48"/>
      <c r="BZ290" s="48"/>
    </row>
    <row r="291" spans="1:78" ht="14.25" hidden="1">
      <c r="A291" s="50"/>
      <c r="B291" s="50"/>
      <c r="C291" s="48"/>
      <c r="D291" s="142"/>
      <c r="E291" s="48"/>
      <c r="F291" s="48"/>
      <c r="G291" s="48"/>
      <c r="H291" s="70">
        <v>1</v>
      </c>
      <c r="I291" s="48"/>
      <c r="J291" s="70" t="s">
        <v>813</v>
      </c>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85"/>
      <c r="AT291" s="48"/>
      <c r="AU291" s="143"/>
      <c r="AV291" s="48"/>
      <c r="AW291" s="48"/>
      <c r="AX291" s="48"/>
      <c r="AY291" s="48"/>
      <c r="AZ291" s="48"/>
      <c r="BA291" s="48"/>
      <c r="BB291" s="48"/>
      <c r="BC291" s="48"/>
      <c r="BD291" s="48"/>
      <c r="BE291" s="48"/>
      <c r="BF291" s="48"/>
      <c r="BG291" s="48"/>
      <c r="BH291" s="48"/>
      <c r="BI291" s="48"/>
      <c r="BJ291" s="48"/>
      <c r="BK291" s="48"/>
      <c r="BL291" s="48"/>
      <c r="BM291" s="48"/>
      <c r="BN291" s="48"/>
      <c r="BO291" s="48"/>
      <c r="BP291" s="48"/>
      <c r="BQ291" s="48"/>
      <c r="BR291" s="48"/>
      <c r="BS291" s="48"/>
      <c r="BT291" s="48"/>
      <c r="BU291" s="48"/>
      <c r="BV291" s="48"/>
      <c r="BW291" s="48"/>
      <c r="BX291" s="48"/>
      <c r="BY291" s="48"/>
      <c r="BZ291" s="48"/>
    </row>
    <row r="292" spans="1:78" ht="14.25" hidden="1">
      <c r="A292" s="50"/>
      <c r="B292" s="50"/>
      <c r="C292" s="48"/>
      <c r="D292" s="142"/>
      <c r="E292" s="48"/>
      <c r="F292" s="48"/>
      <c r="G292" s="48"/>
      <c r="H292" s="70">
        <f t="shared" si="0"/>
        <v>2</v>
      </c>
      <c r="J292" s="70" t="s">
        <v>814</v>
      </c>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85"/>
      <c r="AT292" s="48"/>
      <c r="AU292" s="144"/>
      <c r="AV292" s="48"/>
      <c r="AW292" s="48"/>
      <c r="AX292" s="48"/>
      <c r="AY292" s="48"/>
      <c r="AZ292" s="48"/>
      <c r="BA292" s="48"/>
      <c r="BB292" s="48"/>
      <c r="BC292" s="48"/>
      <c r="BD292" s="48"/>
      <c r="BE292" s="48"/>
      <c r="BF292" s="48"/>
      <c r="BG292" s="48"/>
      <c r="BH292" s="48"/>
      <c r="BI292" s="48"/>
      <c r="BJ292" s="48"/>
      <c r="BK292" s="48"/>
      <c r="BL292" s="48"/>
      <c r="BM292" s="48"/>
      <c r="BN292" s="48"/>
      <c r="BO292" s="48"/>
      <c r="BP292" s="48"/>
      <c r="BQ292" s="48"/>
      <c r="BR292" s="48"/>
      <c r="BS292" s="48"/>
      <c r="BT292" s="48"/>
      <c r="BU292" s="48"/>
      <c r="BV292" s="48"/>
      <c r="BW292" s="48"/>
      <c r="BX292" s="48"/>
      <c r="BY292" s="48"/>
      <c r="BZ292" s="48"/>
    </row>
    <row r="293" spans="1:78" ht="14.25" hidden="1">
      <c r="A293" s="50"/>
      <c r="B293" s="50"/>
      <c r="C293" s="48"/>
      <c r="D293" s="142"/>
      <c r="E293" s="48"/>
      <c r="F293" s="48"/>
      <c r="G293" s="48"/>
      <c r="H293" s="70">
        <f t="shared" si="0"/>
        <v>3</v>
      </c>
      <c r="I293" s="48"/>
      <c r="J293" s="70" t="s">
        <v>815</v>
      </c>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c r="BJ293" s="48"/>
      <c r="BK293" s="48"/>
      <c r="BL293" s="48"/>
      <c r="BM293" s="48"/>
      <c r="BN293" s="48"/>
      <c r="BO293" s="48"/>
      <c r="BP293" s="48"/>
      <c r="BQ293" s="48"/>
      <c r="BR293" s="48"/>
      <c r="BS293" s="48"/>
      <c r="BT293" s="48"/>
      <c r="BU293" s="48"/>
      <c r="BV293" s="48"/>
      <c r="BW293" s="48"/>
      <c r="BX293" s="48"/>
      <c r="BY293" s="48"/>
      <c r="BZ293" s="48"/>
    </row>
    <row r="294" spans="1:78" ht="14.25" hidden="1">
      <c r="A294" s="50"/>
      <c r="B294" s="50"/>
      <c r="C294" s="48"/>
      <c r="D294" s="142"/>
      <c r="E294" s="48"/>
      <c r="F294" s="48"/>
      <c r="G294" s="48"/>
      <c r="H294" s="70">
        <v>1</v>
      </c>
      <c r="I294" s="48"/>
      <c r="J294" s="70" t="s">
        <v>816</v>
      </c>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c r="BO294" s="48"/>
      <c r="BP294" s="48"/>
      <c r="BQ294" s="48"/>
      <c r="BR294" s="48"/>
      <c r="BS294" s="48"/>
      <c r="BT294" s="48"/>
      <c r="BU294" s="48"/>
      <c r="BV294" s="48"/>
      <c r="BW294" s="48"/>
      <c r="BX294" s="48"/>
      <c r="BY294" s="48"/>
      <c r="BZ294" s="48"/>
    </row>
    <row r="295" spans="1:78" ht="14.25" hidden="1">
      <c r="A295" s="50"/>
      <c r="B295" s="50"/>
      <c r="C295" s="48"/>
      <c r="D295" s="142"/>
      <c r="E295" s="48"/>
      <c r="F295" s="48"/>
      <c r="G295" s="48"/>
      <c r="H295" s="70">
        <f>H294+1</f>
        <v>2</v>
      </c>
      <c r="I295" s="48"/>
      <c r="J295" s="70" t="s">
        <v>817</v>
      </c>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c r="BO295" s="48"/>
      <c r="BP295" s="48"/>
      <c r="BQ295" s="48"/>
      <c r="BR295" s="48"/>
      <c r="BS295" s="48"/>
      <c r="BT295" s="48"/>
      <c r="BU295" s="48"/>
      <c r="BV295" s="48"/>
      <c r="BW295" s="48"/>
      <c r="BX295" s="48"/>
      <c r="BY295" s="48"/>
      <c r="BZ295" s="48"/>
    </row>
    <row r="296" spans="1:78" ht="14.25" hidden="1">
      <c r="A296" s="50"/>
      <c r="B296" s="50"/>
      <c r="C296" s="48"/>
      <c r="D296" s="142"/>
      <c r="E296" s="48"/>
      <c r="F296" s="48"/>
      <c r="G296" s="48"/>
      <c r="H296" s="70">
        <f>H295+1</f>
        <v>3</v>
      </c>
      <c r="I296" s="48"/>
      <c r="J296" s="70" t="s">
        <v>818</v>
      </c>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c r="BN296" s="48"/>
      <c r="BO296" s="48"/>
      <c r="BP296" s="48"/>
      <c r="BQ296" s="48"/>
      <c r="BR296" s="48"/>
      <c r="BS296" s="48"/>
      <c r="BT296" s="48"/>
      <c r="BU296" s="48"/>
      <c r="BV296" s="48"/>
      <c r="BW296" s="48"/>
      <c r="BX296" s="48"/>
      <c r="BY296" s="48"/>
      <c r="BZ296" s="48"/>
    </row>
    <row r="297" spans="1:78" ht="14.25" hidden="1">
      <c r="A297" s="50"/>
      <c r="B297" s="50"/>
      <c r="C297" s="48"/>
      <c r="D297" s="142"/>
      <c r="E297" s="48"/>
      <c r="F297" s="48"/>
      <c r="G297" s="48"/>
      <c r="H297" s="70">
        <v>4</v>
      </c>
      <c r="J297" s="70" t="s">
        <v>819</v>
      </c>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8"/>
      <c r="BY297" s="48"/>
      <c r="BZ297" s="48"/>
    </row>
    <row r="298" spans="1:78" ht="14.25" hidden="1">
      <c r="A298" s="50"/>
      <c r="B298" s="50"/>
      <c r="C298" s="48"/>
      <c r="D298" s="142"/>
      <c r="E298" s="48"/>
      <c r="F298" s="48"/>
      <c r="G298" s="48"/>
      <c r="H298" s="70">
        <v>5</v>
      </c>
      <c r="J298" s="70" t="s">
        <v>820</v>
      </c>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48"/>
      <c r="BT298" s="48"/>
      <c r="BU298" s="48"/>
      <c r="BV298" s="48"/>
      <c r="BW298" s="48"/>
      <c r="BX298" s="48"/>
      <c r="BY298" s="48"/>
      <c r="BZ298" s="48"/>
    </row>
    <row r="299" spans="1:78" ht="14.25" hidden="1">
      <c r="A299" s="50"/>
      <c r="B299" s="50"/>
      <c r="C299" s="48"/>
      <c r="D299" s="142"/>
      <c r="E299" s="48"/>
      <c r="F299" s="48"/>
      <c r="G299" s="48"/>
      <c r="H299" s="70">
        <v>6</v>
      </c>
      <c r="J299" s="70" t="s">
        <v>821</v>
      </c>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c r="BS299" s="48"/>
      <c r="BT299" s="48"/>
      <c r="BU299" s="48"/>
      <c r="BV299" s="48"/>
      <c r="BW299" s="48"/>
      <c r="BX299" s="48"/>
      <c r="BY299" s="48"/>
      <c r="BZ299" s="48"/>
    </row>
    <row r="300" spans="1:78" ht="14.25" hidden="1">
      <c r="A300" s="50"/>
      <c r="B300" s="50"/>
      <c r="C300" s="48"/>
      <c r="D300" s="142"/>
      <c r="E300" s="48"/>
      <c r="F300" s="48"/>
      <c r="G300" s="48"/>
      <c r="H300" s="70">
        <v>7</v>
      </c>
      <c r="I300" s="48"/>
      <c r="J300" s="145" t="s">
        <v>822</v>
      </c>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c r="BN300" s="48"/>
      <c r="BO300" s="48"/>
      <c r="BP300" s="48"/>
      <c r="BQ300" s="48"/>
      <c r="BR300" s="48"/>
      <c r="BS300" s="48"/>
      <c r="BT300" s="48"/>
      <c r="BU300" s="48"/>
      <c r="BV300" s="48"/>
      <c r="BW300" s="48"/>
      <c r="BX300" s="48"/>
      <c r="BY300" s="48"/>
      <c r="BZ300" s="48"/>
    </row>
    <row r="301" spans="1:78" ht="14.25" hidden="1">
      <c r="A301" s="50"/>
      <c r="B301" s="50"/>
      <c r="C301" s="48"/>
      <c r="D301" s="142"/>
      <c r="E301" s="48"/>
      <c r="F301" s="48"/>
      <c r="G301" s="48"/>
      <c r="H301" s="70">
        <v>1</v>
      </c>
      <c r="J301" s="70" t="s">
        <v>823</v>
      </c>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c r="BJ301" s="48"/>
      <c r="BK301" s="48"/>
      <c r="BL301" s="48"/>
      <c r="BM301" s="48"/>
      <c r="BN301" s="48"/>
      <c r="BO301" s="48"/>
      <c r="BP301" s="48"/>
      <c r="BQ301" s="48"/>
      <c r="BR301" s="48"/>
      <c r="BS301" s="48"/>
      <c r="BT301" s="48"/>
      <c r="BU301" s="48"/>
      <c r="BV301" s="48"/>
      <c r="BW301" s="48"/>
      <c r="BX301" s="48"/>
      <c r="BY301" s="48"/>
      <c r="BZ301" s="48"/>
    </row>
    <row r="302" spans="1:78" ht="14.25" hidden="1">
      <c r="A302" s="50"/>
      <c r="B302" s="50"/>
      <c r="C302" s="48"/>
      <c r="D302" s="142"/>
      <c r="E302" s="48"/>
      <c r="F302" s="48"/>
      <c r="G302" s="48"/>
      <c r="H302" s="70">
        <f t="shared" si="0"/>
        <v>2</v>
      </c>
      <c r="J302" s="70" t="s">
        <v>824</v>
      </c>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48"/>
      <c r="BA302" s="48"/>
      <c r="BB302" s="48"/>
      <c r="BC302" s="48"/>
      <c r="BD302" s="48"/>
      <c r="BE302" s="48"/>
      <c r="BF302" s="48"/>
      <c r="BG302" s="48"/>
      <c r="BH302" s="48"/>
      <c r="BI302" s="48"/>
      <c r="BJ302" s="48"/>
      <c r="BK302" s="48"/>
      <c r="BL302" s="48"/>
      <c r="BM302" s="48"/>
      <c r="BN302" s="48"/>
      <c r="BO302" s="48"/>
      <c r="BP302" s="48"/>
      <c r="BQ302" s="48"/>
      <c r="BR302" s="48"/>
      <c r="BS302" s="48"/>
      <c r="BT302" s="48"/>
      <c r="BU302" s="48"/>
      <c r="BV302" s="48"/>
      <c r="BW302" s="48"/>
      <c r="BX302" s="48"/>
      <c r="BY302" s="48"/>
      <c r="BZ302" s="48"/>
    </row>
    <row r="303" spans="1:78" ht="14.25" hidden="1">
      <c r="A303" s="50"/>
      <c r="B303" s="50"/>
      <c r="C303" s="48"/>
      <c r="D303" s="142"/>
      <c r="E303" s="48"/>
      <c r="F303" s="48"/>
      <c r="G303" s="48"/>
      <c r="H303" s="70">
        <f t="shared" si="0"/>
        <v>3</v>
      </c>
      <c r="J303" s="70" t="s">
        <v>825</v>
      </c>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c r="BI303" s="48"/>
      <c r="BJ303" s="48"/>
      <c r="BK303" s="48"/>
      <c r="BL303" s="48"/>
      <c r="BM303" s="48"/>
      <c r="BN303" s="48"/>
      <c r="BO303" s="48"/>
      <c r="BP303" s="48"/>
      <c r="BQ303" s="48"/>
      <c r="BR303" s="48"/>
      <c r="BS303" s="48"/>
      <c r="BT303" s="48"/>
      <c r="BU303" s="48"/>
      <c r="BV303" s="48"/>
      <c r="BW303" s="48"/>
      <c r="BX303" s="48"/>
      <c r="BY303" s="48"/>
      <c r="BZ303" s="48"/>
    </row>
    <row r="304" spans="1:78" ht="14.25" hidden="1">
      <c r="A304" s="50"/>
      <c r="B304" s="50"/>
      <c r="C304" s="48"/>
      <c r="D304" s="142"/>
      <c r="E304" s="48"/>
      <c r="F304" s="48"/>
      <c r="G304" s="48"/>
      <c r="H304" s="70">
        <f t="shared" si="0"/>
        <v>4</v>
      </c>
      <c r="J304" s="70" t="s">
        <v>826</v>
      </c>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c r="BG304" s="48"/>
      <c r="BH304" s="48"/>
      <c r="BI304" s="48"/>
      <c r="BJ304" s="48"/>
      <c r="BK304" s="48"/>
      <c r="BL304" s="48"/>
      <c r="BM304" s="48"/>
      <c r="BN304" s="48"/>
      <c r="BO304" s="48"/>
      <c r="BP304" s="48"/>
      <c r="BQ304" s="48"/>
      <c r="BR304" s="48"/>
      <c r="BS304" s="48"/>
      <c r="BT304" s="48"/>
      <c r="BU304" s="48"/>
      <c r="BV304" s="48"/>
      <c r="BW304" s="48"/>
      <c r="BX304" s="48"/>
      <c r="BY304" s="48"/>
      <c r="BZ304" s="48"/>
    </row>
    <row r="305" spans="1:78" ht="14.25" hidden="1">
      <c r="A305" s="50"/>
      <c r="B305" s="50"/>
      <c r="C305" s="48"/>
      <c r="D305" s="142"/>
      <c r="E305" s="48"/>
      <c r="F305" s="48"/>
      <c r="G305" s="48"/>
      <c r="H305" s="70">
        <f t="shared" si="0"/>
        <v>5</v>
      </c>
      <c r="I305" s="48"/>
      <c r="J305" s="70" t="s">
        <v>827</v>
      </c>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48"/>
      <c r="BJ305" s="48"/>
      <c r="BK305" s="48"/>
      <c r="BL305" s="48"/>
      <c r="BM305" s="48"/>
      <c r="BN305" s="48"/>
      <c r="BO305" s="48"/>
      <c r="BP305" s="48"/>
      <c r="BQ305" s="48"/>
      <c r="BR305" s="48"/>
      <c r="BS305" s="48"/>
      <c r="BT305" s="48"/>
      <c r="BU305" s="48"/>
      <c r="BV305" s="48"/>
      <c r="BW305" s="48"/>
      <c r="BX305" s="48"/>
      <c r="BY305" s="48"/>
      <c r="BZ305" s="48"/>
    </row>
    <row r="306" spans="1:78" ht="14.25" hidden="1">
      <c r="A306" s="50"/>
      <c r="B306" s="50"/>
      <c r="C306" s="48"/>
      <c r="D306" s="142"/>
      <c r="E306" s="48"/>
      <c r="F306" s="48"/>
      <c r="G306" s="48"/>
      <c r="H306" s="70">
        <f t="shared" si="0"/>
        <v>6</v>
      </c>
      <c r="I306" s="48"/>
      <c r="J306" s="70" t="s">
        <v>828</v>
      </c>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c r="BE306" s="48"/>
      <c r="BF306" s="48"/>
      <c r="BG306" s="48"/>
      <c r="BH306" s="48"/>
      <c r="BI306" s="48"/>
      <c r="BJ306" s="48"/>
      <c r="BK306" s="48"/>
      <c r="BL306" s="48"/>
      <c r="BM306" s="48"/>
      <c r="BN306" s="48"/>
      <c r="BO306" s="48"/>
      <c r="BP306" s="48"/>
      <c r="BQ306" s="48"/>
      <c r="BR306" s="48"/>
      <c r="BS306" s="48"/>
      <c r="BT306" s="48"/>
      <c r="BU306" s="48"/>
      <c r="BV306" s="48"/>
      <c r="BW306" s="48"/>
      <c r="BX306" s="48"/>
      <c r="BY306" s="48"/>
      <c r="BZ306" s="48"/>
    </row>
    <row r="307" spans="1:78" ht="14.25" hidden="1">
      <c r="A307" s="50"/>
      <c r="B307" s="50"/>
      <c r="C307" s="48"/>
      <c r="D307" s="142"/>
      <c r="E307" s="48"/>
      <c r="F307" s="48"/>
      <c r="G307" s="48"/>
      <c r="H307" s="70">
        <v>1</v>
      </c>
      <c r="I307" s="48"/>
      <c r="J307" s="70" t="s">
        <v>829</v>
      </c>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48"/>
      <c r="BJ307" s="48"/>
      <c r="BK307" s="48"/>
      <c r="BL307" s="48"/>
      <c r="BM307" s="48"/>
      <c r="BN307" s="48"/>
      <c r="BO307" s="48"/>
      <c r="BP307" s="48"/>
      <c r="BQ307" s="48"/>
      <c r="BR307" s="48"/>
      <c r="BS307" s="48"/>
      <c r="BT307" s="48"/>
      <c r="BU307" s="48"/>
      <c r="BV307" s="48"/>
      <c r="BW307" s="48"/>
      <c r="BX307" s="48"/>
      <c r="BY307" s="48"/>
      <c r="BZ307" s="48"/>
    </row>
    <row r="308" spans="1:78" ht="14.25" hidden="1">
      <c r="A308" s="50"/>
      <c r="B308" s="50"/>
      <c r="C308" s="48"/>
      <c r="D308" s="142"/>
      <c r="E308" s="48"/>
      <c r="F308" s="48"/>
      <c r="G308" s="48"/>
      <c r="H308" s="70">
        <f t="shared" ref="H308:H321" si="1">H307+1</f>
        <v>2</v>
      </c>
      <c r="I308" s="48"/>
      <c r="J308" s="70" t="s">
        <v>830</v>
      </c>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c r="BJ308" s="48"/>
      <c r="BK308" s="48"/>
      <c r="BL308" s="48"/>
      <c r="BM308" s="48"/>
      <c r="BN308" s="48"/>
      <c r="BO308" s="48"/>
      <c r="BP308" s="48"/>
      <c r="BQ308" s="48"/>
      <c r="BR308" s="48"/>
      <c r="BS308" s="48"/>
      <c r="BT308" s="48"/>
      <c r="BU308" s="48"/>
      <c r="BV308" s="48"/>
      <c r="BW308" s="48"/>
      <c r="BX308" s="48"/>
      <c r="BY308" s="48"/>
      <c r="BZ308" s="48"/>
    </row>
    <row r="309" spans="1:78" ht="14.25" hidden="1">
      <c r="A309" s="50"/>
      <c r="B309" s="50"/>
      <c r="C309" s="48"/>
      <c r="D309" s="142"/>
      <c r="E309" s="48"/>
      <c r="F309" s="48"/>
      <c r="G309" s="48"/>
      <c r="H309" s="70">
        <f t="shared" si="1"/>
        <v>3</v>
      </c>
      <c r="I309" s="48"/>
      <c r="J309" s="70" t="s">
        <v>831</v>
      </c>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8"/>
      <c r="BG309" s="48"/>
      <c r="BH309" s="48"/>
      <c r="BI309" s="48"/>
      <c r="BJ309" s="48"/>
      <c r="BK309" s="48"/>
      <c r="BL309" s="48"/>
      <c r="BM309" s="48"/>
      <c r="BN309" s="48"/>
      <c r="BO309" s="48"/>
      <c r="BP309" s="48"/>
      <c r="BQ309" s="48"/>
      <c r="BR309" s="48"/>
      <c r="BS309" s="48"/>
      <c r="BT309" s="48"/>
      <c r="BU309" s="48"/>
      <c r="BV309" s="48"/>
      <c r="BW309" s="48"/>
      <c r="BX309" s="48"/>
      <c r="BY309" s="48"/>
      <c r="BZ309" s="48"/>
    </row>
    <row r="310" spans="1:78" ht="14.25" hidden="1">
      <c r="A310" s="50"/>
      <c r="B310" s="50"/>
      <c r="C310" s="48"/>
      <c r="D310" s="142"/>
      <c r="E310" s="48"/>
      <c r="F310" s="48"/>
      <c r="G310" s="48"/>
      <c r="H310" s="70">
        <f t="shared" si="1"/>
        <v>4</v>
      </c>
      <c r="I310" s="48"/>
      <c r="J310" s="70" t="s">
        <v>832</v>
      </c>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c r="AV310" s="48"/>
      <c r="AW310" s="48"/>
      <c r="AX310" s="48"/>
      <c r="AY310" s="48"/>
      <c r="AZ310" s="48"/>
      <c r="BA310" s="48"/>
      <c r="BB310" s="48"/>
      <c r="BC310" s="48"/>
      <c r="BD310" s="48"/>
      <c r="BE310" s="48"/>
      <c r="BF310" s="48"/>
      <c r="BG310" s="48"/>
      <c r="BH310" s="48"/>
      <c r="BI310" s="48"/>
      <c r="BJ310" s="48"/>
      <c r="BK310" s="48"/>
      <c r="BL310" s="48"/>
      <c r="BM310" s="48"/>
      <c r="BN310" s="48"/>
      <c r="BO310" s="48"/>
      <c r="BP310" s="48"/>
      <c r="BQ310" s="48"/>
      <c r="BR310" s="48"/>
      <c r="BS310" s="48"/>
      <c r="BT310" s="48"/>
      <c r="BU310" s="48"/>
      <c r="BV310" s="48"/>
      <c r="BW310" s="48"/>
      <c r="BX310" s="48"/>
      <c r="BY310" s="48"/>
      <c r="BZ310" s="48"/>
    </row>
    <row r="311" spans="1:78" ht="14.25" hidden="1">
      <c r="A311" s="50"/>
      <c r="B311" s="50"/>
      <c r="C311" s="48"/>
      <c r="D311" s="142"/>
      <c r="E311" s="48"/>
      <c r="F311" s="48"/>
      <c r="G311" s="48"/>
      <c r="H311" s="70">
        <f t="shared" si="1"/>
        <v>5</v>
      </c>
      <c r="I311" s="48"/>
      <c r="J311" s="70" t="s">
        <v>833</v>
      </c>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c r="AV311" s="48"/>
      <c r="AW311" s="48"/>
      <c r="AX311" s="48"/>
      <c r="AY311" s="48"/>
      <c r="AZ311" s="48"/>
      <c r="BA311" s="48"/>
      <c r="BB311" s="48"/>
      <c r="BC311" s="48"/>
      <c r="BD311" s="48"/>
      <c r="BE311" s="48"/>
      <c r="BF311" s="48"/>
      <c r="BG311" s="48"/>
      <c r="BH311" s="48"/>
      <c r="BI311" s="48"/>
      <c r="BJ311" s="48"/>
      <c r="BK311" s="48"/>
      <c r="BL311" s="48"/>
      <c r="BM311" s="48"/>
      <c r="BN311" s="48"/>
      <c r="BO311" s="48"/>
      <c r="BP311" s="48"/>
      <c r="BQ311" s="48"/>
      <c r="BR311" s="48"/>
      <c r="BS311" s="48"/>
      <c r="BT311" s="48"/>
      <c r="BU311" s="48"/>
      <c r="BV311" s="48"/>
      <c r="BW311" s="48"/>
      <c r="BX311" s="48"/>
      <c r="BY311" s="48"/>
      <c r="BZ311" s="48"/>
    </row>
    <row r="312" spans="1:78" ht="14.25" hidden="1">
      <c r="A312" s="50"/>
      <c r="B312" s="50"/>
      <c r="C312" s="48"/>
      <c r="D312" s="142"/>
      <c r="E312" s="48"/>
      <c r="F312" s="48"/>
      <c r="G312" s="48"/>
      <c r="H312" s="70">
        <f t="shared" si="1"/>
        <v>6</v>
      </c>
      <c r="I312" s="48"/>
      <c r="J312" s="70" t="s">
        <v>834</v>
      </c>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c r="BI312" s="48"/>
      <c r="BJ312" s="48"/>
      <c r="BK312" s="48"/>
      <c r="BL312" s="48"/>
      <c r="BM312" s="48"/>
      <c r="BN312" s="48"/>
      <c r="BO312" s="48"/>
      <c r="BP312" s="48"/>
      <c r="BQ312" s="48"/>
      <c r="BR312" s="48"/>
      <c r="BS312" s="48"/>
      <c r="BT312" s="48"/>
      <c r="BU312" s="48"/>
      <c r="BV312" s="48"/>
      <c r="BW312" s="48"/>
      <c r="BX312" s="48"/>
      <c r="BY312" s="48"/>
      <c r="BZ312" s="48"/>
    </row>
    <row r="313" spans="1:78" ht="14.25" hidden="1">
      <c r="A313" s="50"/>
      <c r="B313" s="50"/>
      <c r="C313" s="48"/>
      <c r="D313" s="142"/>
      <c r="E313" s="48"/>
      <c r="F313" s="48"/>
      <c r="G313" s="48"/>
      <c r="H313" s="70">
        <f t="shared" si="1"/>
        <v>7</v>
      </c>
      <c r="I313" s="48"/>
      <c r="J313" s="70" t="s">
        <v>835</v>
      </c>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c r="BJ313" s="48"/>
      <c r="BK313" s="48"/>
      <c r="BL313" s="48"/>
      <c r="BM313" s="48"/>
      <c r="BN313" s="48"/>
      <c r="BO313" s="48"/>
      <c r="BP313" s="48"/>
      <c r="BQ313" s="48"/>
      <c r="BR313" s="48"/>
      <c r="BS313" s="48"/>
      <c r="BT313" s="48"/>
      <c r="BU313" s="48"/>
      <c r="BV313" s="48"/>
      <c r="BW313" s="48"/>
      <c r="BX313" s="48"/>
      <c r="BY313" s="48"/>
      <c r="BZ313" s="48"/>
    </row>
    <row r="314" spans="1:78" ht="14.25" hidden="1">
      <c r="A314" s="50"/>
      <c r="B314" s="50"/>
      <c r="C314" s="48"/>
      <c r="D314" s="142"/>
      <c r="E314" s="48"/>
      <c r="F314" s="48"/>
      <c r="G314" s="48"/>
      <c r="H314" s="70">
        <f t="shared" si="1"/>
        <v>8</v>
      </c>
      <c r="I314" s="48"/>
      <c r="J314" s="70" t="s">
        <v>836</v>
      </c>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c r="BG314" s="48"/>
      <c r="BH314" s="48"/>
      <c r="BI314" s="48"/>
      <c r="BJ314" s="48"/>
      <c r="BK314" s="48"/>
      <c r="BL314" s="48"/>
      <c r="BM314" s="48"/>
      <c r="BN314" s="48"/>
      <c r="BO314" s="48"/>
      <c r="BP314" s="48"/>
      <c r="BQ314" s="48"/>
      <c r="BR314" s="48"/>
      <c r="BS314" s="48"/>
      <c r="BT314" s="48"/>
      <c r="BU314" s="48"/>
      <c r="BV314" s="48"/>
      <c r="BW314" s="48"/>
      <c r="BX314" s="48"/>
      <c r="BY314" s="48"/>
      <c r="BZ314" s="48"/>
    </row>
    <row r="315" spans="1:78" ht="14.25" hidden="1">
      <c r="A315" s="50"/>
      <c r="B315" s="50"/>
      <c r="C315" s="48"/>
      <c r="D315" s="142"/>
      <c r="E315" s="48"/>
      <c r="F315" s="48"/>
      <c r="G315" s="48"/>
      <c r="H315" s="70">
        <f t="shared" si="1"/>
        <v>9</v>
      </c>
      <c r="I315" s="48"/>
      <c r="J315" s="70" t="s">
        <v>837</v>
      </c>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c r="AW315" s="48"/>
      <c r="AX315" s="48"/>
      <c r="AY315" s="48"/>
      <c r="AZ315" s="48"/>
      <c r="BA315" s="48"/>
      <c r="BB315" s="48"/>
      <c r="BC315" s="48"/>
      <c r="BD315" s="48"/>
      <c r="BE315" s="48"/>
      <c r="BF315" s="48"/>
      <c r="BG315" s="48"/>
      <c r="BH315" s="48"/>
      <c r="BI315" s="48"/>
      <c r="BJ315" s="48"/>
      <c r="BK315" s="48"/>
      <c r="BL315" s="48"/>
      <c r="BM315" s="48"/>
      <c r="BN315" s="48"/>
      <c r="BO315" s="48"/>
      <c r="BP315" s="48"/>
      <c r="BQ315" s="48"/>
      <c r="BR315" s="48"/>
      <c r="BS315" s="48"/>
      <c r="BT315" s="48"/>
      <c r="BU315" s="48"/>
      <c r="BV315" s="48"/>
      <c r="BW315" s="48"/>
      <c r="BX315" s="48"/>
      <c r="BY315" s="48"/>
      <c r="BZ315" s="48"/>
    </row>
    <row r="316" spans="1:78" ht="14.25" hidden="1">
      <c r="A316" s="50"/>
      <c r="B316" s="50"/>
      <c r="C316" s="48"/>
      <c r="D316" s="142"/>
      <c r="E316" s="48"/>
      <c r="F316" s="48"/>
      <c r="G316" s="48"/>
      <c r="H316" s="70">
        <f t="shared" si="1"/>
        <v>10</v>
      </c>
      <c r="I316" s="48"/>
      <c r="J316" s="70" t="s">
        <v>838</v>
      </c>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c r="BE316" s="48"/>
      <c r="BF316" s="48"/>
      <c r="BG316" s="48"/>
      <c r="BH316" s="48"/>
      <c r="BI316" s="48"/>
      <c r="BJ316" s="48"/>
      <c r="BK316" s="48"/>
      <c r="BL316" s="48"/>
      <c r="BM316" s="48"/>
      <c r="BN316" s="48"/>
      <c r="BO316" s="48"/>
      <c r="BP316" s="48"/>
      <c r="BQ316" s="48"/>
      <c r="BR316" s="48"/>
      <c r="BS316" s="48"/>
      <c r="BT316" s="48"/>
      <c r="BU316" s="48"/>
      <c r="BV316" s="48"/>
      <c r="BW316" s="48"/>
      <c r="BX316" s="48"/>
      <c r="BY316" s="48"/>
      <c r="BZ316" s="48"/>
    </row>
    <row r="317" spans="1:78" ht="14.25" hidden="1">
      <c r="A317" s="50"/>
      <c r="B317" s="50"/>
      <c r="C317" s="48"/>
      <c r="D317" s="142"/>
      <c r="E317" s="48"/>
      <c r="F317" s="48"/>
      <c r="G317" s="48"/>
      <c r="H317" s="70">
        <f t="shared" si="1"/>
        <v>11</v>
      </c>
      <c r="J317" s="70" t="s">
        <v>839</v>
      </c>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8"/>
      <c r="AZ317" s="48"/>
      <c r="BA317" s="48"/>
      <c r="BB317" s="48"/>
      <c r="BC317" s="48"/>
      <c r="BD317" s="48"/>
      <c r="BE317" s="48"/>
      <c r="BF317" s="48"/>
      <c r="BG317" s="48"/>
      <c r="BH317" s="48"/>
      <c r="BI317" s="48"/>
      <c r="BJ317" s="48"/>
      <c r="BK317" s="48"/>
      <c r="BL317" s="48"/>
      <c r="BM317" s="48"/>
      <c r="BN317" s="48"/>
      <c r="BO317" s="48"/>
      <c r="BP317" s="48"/>
      <c r="BQ317" s="48"/>
      <c r="BR317" s="48"/>
      <c r="BS317" s="48"/>
      <c r="BT317" s="48"/>
      <c r="BU317" s="48"/>
      <c r="BV317" s="48"/>
      <c r="BW317" s="48"/>
      <c r="BX317" s="48"/>
      <c r="BY317" s="48"/>
      <c r="BZ317" s="48"/>
    </row>
    <row r="318" spans="1:78" ht="14.25" hidden="1">
      <c r="A318" s="50"/>
      <c r="B318" s="50"/>
      <c r="C318" s="48"/>
      <c r="D318" s="142"/>
      <c r="E318" s="48"/>
      <c r="F318" s="48"/>
      <c r="G318" s="48"/>
      <c r="H318" s="70">
        <f t="shared" si="1"/>
        <v>12</v>
      </c>
      <c r="J318" s="70" t="s">
        <v>840</v>
      </c>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c r="AZ318" s="48"/>
      <c r="BA318" s="48"/>
      <c r="BB318" s="48"/>
      <c r="BC318" s="48"/>
      <c r="BD318" s="48"/>
      <c r="BE318" s="48"/>
      <c r="BF318" s="48"/>
      <c r="BG318" s="48"/>
      <c r="BH318" s="48"/>
      <c r="BI318" s="48"/>
      <c r="BJ318" s="48"/>
      <c r="BK318" s="48"/>
      <c r="BL318" s="48"/>
      <c r="BM318" s="48"/>
      <c r="BN318" s="48"/>
      <c r="BO318" s="48"/>
      <c r="BP318" s="48"/>
      <c r="BQ318" s="48"/>
      <c r="BR318" s="48"/>
      <c r="BS318" s="48"/>
      <c r="BT318" s="48"/>
      <c r="BU318" s="48"/>
      <c r="BV318" s="48"/>
      <c r="BW318" s="48"/>
      <c r="BX318" s="48"/>
      <c r="BY318" s="48"/>
      <c r="BZ318" s="48"/>
    </row>
    <row r="319" spans="1:78" ht="14.25" hidden="1">
      <c r="A319" s="50"/>
      <c r="B319" s="50"/>
      <c r="C319" s="48"/>
      <c r="D319" s="142"/>
      <c r="E319" s="48"/>
      <c r="F319" s="48"/>
      <c r="G319" s="48"/>
      <c r="H319" s="70">
        <f t="shared" si="1"/>
        <v>13</v>
      </c>
      <c r="I319" s="48"/>
      <c r="J319" s="70" t="s">
        <v>841</v>
      </c>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c r="BG319" s="48"/>
      <c r="BH319" s="48"/>
      <c r="BI319" s="48"/>
      <c r="BJ319" s="48"/>
      <c r="BK319" s="48"/>
      <c r="BL319" s="48"/>
      <c r="BM319" s="48"/>
      <c r="BN319" s="48"/>
      <c r="BO319" s="48"/>
      <c r="BP319" s="48"/>
      <c r="BQ319" s="48"/>
      <c r="BR319" s="48"/>
      <c r="BS319" s="48"/>
      <c r="BT319" s="48"/>
      <c r="BU319" s="48"/>
      <c r="BV319" s="48"/>
      <c r="BW319" s="48"/>
      <c r="BX319" s="48"/>
      <c r="BY319" s="48"/>
      <c r="BZ319" s="48"/>
    </row>
    <row r="320" spans="1:78" ht="14.25" hidden="1">
      <c r="A320" s="50"/>
      <c r="B320" s="50"/>
      <c r="C320" s="48"/>
      <c r="D320" s="142"/>
      <c r="E320" s="48"/>
      <c r="F320" s="48"/>
      <c r="G320" s="48"/>
      <c r="H320" s="70">
        <v>1</v>
      </c>
      <c r="I320" s="48"/>
      <c r="J320" s="70" t="s">
        <v>842</v>
      </c>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c r="BE320" s="48"/>
      <c r="BF320" s="48"/>
      <c r="BG320" s="48"/>
      <c r="BH320" s="48"/>
      <c r="BI320" s="48"/>
      <c r="BJ320" s="48"/>
      <c r="BK320" s="48"/>
      <c r="BL320" s="48"/>
      <c r="BM320" s="48"/>
      <c r="BN320" s="48"/>
      <c r="BO320" s="48"/>
      <c r="BP320" s="48"/>
      <c r="BQ320" s="48"/>
      <c r="BR320" s="48"/>
      <c r="BS320" s="48"/>
      <c r="BT320" s="48"/>
      <c r="BU320" s="48"/>
      <c r="BV320" s="48"/>
      <c r="BW320" s="48"/>
      <c r="BX320" s="48"/>
      <c r="BY320" s="48"/>
      <c r="BZ320" s="48"/>
    </row>
    <row r="321" spans="1:78" ht="14.25" hidden="1">
      <c r="A321" s="50"/>
      <c r="B321" s="50"/>
      <c r="C321" s="48"/>
      <c r="D321" s="142"/>
      <c r="E321" s="48"/>
      <c r="F321" s="48"/>
      <c r="G321" s="48"/>
      <c r="H321" s="70">
        <f t="shared" si="1"/>
        <v>2</v>
      </c>
      <c r="I321" s="48"/>
      <c r="J321" s="70" t="s">
        <v>843</v>
      </c>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c r="BJ321" s="48"/>
      <c r="BK321" s="48"/>
      <c r="BL321" s="48"/>
      <c r="BM321" s="48"/>
      <c r="BN321" s="48"/>
      <c r="BO321" s="48"/>
      <c r="BP321" s="48"/>
      <c r="BQ321" s="48"/>
      <c r="BR321" s="48"/>
      <c r="BS321" s="48"/>
      <c r="BT321" s="48"/>
      <c r="BU321" s="48"/>
      <c r="BV321" s="48"/>
      <c r="BW321" s="48"/>
      <c r="BX321" s="48"/>
      <c r="BY321" s="48"/>
      <c r="BZ321" s="48"/>
    </row>
    <row r="322" spans="1:78" ht="14.25" hidden="1">
      <c r="A322" s="50"/>
      <c r="B322" s="50"/>
      <c r="C322" s="48"/>
      <c r="D322" s="142"/>
      <c r="E322" s="48"/>
      <c r="F322" s="48"/>
      <c r="G322" s="48"/>
      <c r="H322" s="70"/>
      <c r="I322" s="48"/>
      <c r="J322" s="70"/>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c r="AZ322" s="48"/>
      <c r="BA322" s="48"/>
      <c r="BB322" s="48"/>
      <c r="BC322" s="48"/>
      <c r="BD322" s="48"/>
      <c r="BE322" s="48"/>
      <c r="BF322" s="48"/>
      <c r="BG322" s="48"/>
      <c r="BH322" s="48"/>
      <c r="BI322" s="48"/>
      <c r="BJ322" s="48"/>
      <c r="BK322" s="48"/>
      <c r="BL322" s="48"/>
      <c r="BM322" s="48"/>
      <c r="BN322" s="48"/>
      <c r="BO322" s="48"/>
      <c r="BP322" s="48"/>
      <c r="BQ322" s="48"/>
      <c r="BR322" s="48"/>
      <c r="BS322" s="48"/>
      <c r="BT322" s="48"/>
      <c r="BU322" s="48"/>
      <c r="BV322" s="48"/>
      <c r="BW322" s="48"/>
      <c r="BX322" s="48"/>
      <c r="BY322" s="48"/>
      <c r="BZ322" s="48"/>
    </row>
    <row r="323" spans="1:78" ht="14.25" hidden="1">
      <c r="A323" s="50"/>
      <c r="B323" s="50"/>
      <c r="C323" s="48"/>
      <c r="D323" s="142"/>
      <c r="E323" s="48"/>
      <c r="F323" s="48"/>
      <c r="G323" s="48"/>
      <c r="H323" s="70">
        <v>1</v>
      </c>
      <c r="J323" s="146" t="s">
        <v>844</v>
      </c>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c r="BG323" s="48"/>
      <c r="BH323" s="48"/>
      <c r="BI323" s="48"/>
      <c r="BJ323" s="48"/>
      <c r="BK323" s="48"/>
      <c r="BL323" s="48"/>
      <c r="BM323" s="48"/>
      <c r="BN323" s="48"/>
      <c r="BO323" s="48"/>
      <c r="BP323" s="48"/>
      <c r="BQ323" s="48"/>
      <c r="BR323" s="48"/>
      <c r="BS323" s="48"/>
      <c r="BT323" s="48"/>
      <c r="BU323" s="48"/>
      <c r="BV323" s="48"/>
      <c r="BW323" s="48"/>
      <c r="BX323" s="48"/>
      <c r="BY323" s="48"/>
      <c r="BZ323" s="48"/>
    </row>
    <row r="324" spans="1:78" ht="14.25" hidden="1">
      <c r="A324" s="50"/>
      <c r="B324" s="50"/>
      <c r="C324" s="48"/>
      <c r="D324" s="142"/>
      <c r="E324" s="48"/>
      <c r="F324" s="48"/>
      <c r="G324" s="48"/>
      <c r="H324" s="70">
        <f t="shared" si="0"/>
        <v>2</v>
      </c>
      <c r="J324" s="70" t="s">
        <v>845</v>
      </c>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48"/>
      <c r="BF324" s="48"/>
      <c r="BG324" s="48"/>
      <c r="BH324" s="48"/>
      <c r="BI324" s="48"/>
      <c r="BJ324" s="48"/>
      <c r="BK324" s="48"/>
      <c r="BL324" s="48"/>
      <c r="BM324" s="48"/>
      <c r="BN324" s="48"/>
      <c r="BO324" s="48"/>
      <c r="BP324" s="48"/>
      <c r="BQ324" s="48"/>
      <c r="BR324" s="48"/>
      <c r="BS324" s="48"/>
      <c r="BT324" s="48"/>
      <c r="BU324" s="48"/>
      <c r="BV324" s="48"/>
      <c r="BW324" s="48"/>
      <c r="BX324" s="48"/>
      <c r="BY324" s="48"/>
      <c r="BZ324" s="48"/>
    </row>
    <row r="325" spans="1:78" ht="14.25" hidden="1">
      <c r="A325" s="50"/>
      <c r="B325" s="50"/>
      <c r="C325" s="48"/>
      <c r="D325" s="142"/>
      <c r="E325" s="48"/>
      <c r="F325" s="48"/>
      <c r="G325" s="48"/>
      <c r="H325" s="70">
        <f t="shared" si="0"/>
        <v>3</v>
      </c>
      <c r="J325" s="70" t="s">
        <v>846</v>
      </c>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c r="BE325" s="48"/>
      <c r="BF325" s="48"/>
      <c r="BG325" s="48"/>
      <c r="BH325" s="48"/>
      <c r="BI325" s="48"/>
      <c r="BJ325" s="48"/>
      <c r="BK325" s="48"/>
      <c r="BL325" s="48"/>
      <c r="BM325" s="48"/>
      <c r="BN325" s="48"/>
      <c r="BO325" s="48"/>
      <c r="BP325" s="48"/>
      <c r="BQ325" s="48"/>
      <c r="BR325" s="48"/>
      <c r="BS325" s="48"/>
      <c r="BT325" s="48"/>
      <c r="BU325" s="48"/>
      <c r="BV325" s="48"/>
      <c r="BW325" s="48"/>
      <c r="BX325" s="48"/>
      <c r="BY325" s="48"/>
      <c r="BZ325" s="48"/>
    </row>
    <row r="326" spans="1:78" ht="14.25" hidden="1">
      <c r="A326" s="50"/>
      <c r="B326" s="50"/>
      <c r="C326" s="48"/>
      <c r="D326" s="142"/>
      <c r="E326" s="48"/>
      <c r="F326" s="48"/>
      <c r="G326" s="48"/>
      <c r="H326" s="70">
        <f t="shared" si="0"/>
        <v>4</v>
      </c>
      <c r="I326" s="48"/>
      <c r="J326" s="146" t="s">
        <v>847</v>
      </c>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8"/>
      <c r="AY326" s="48"/>
      <c r="AZ326" s="48"/>
      <c r="BA326" s="48"/>
      <c r="BB326" s="48"/>
      <c r="BC326" s="48"/>
      <c r="BD326" s="48"/>
      <c r="BE326" s="48"/>
      <c r="BF326" s="48"/>
      <c r="BG326" s="48"/>
      <c r="BH326" s="48"/>
      <c r="BI326" s="48"/>
      <c r="BJ326" s="48"/>
      <c r="BK326" s="48"/>
      <c r="BL326" s="48"/>
      <c r="BM326" s="48"/>
      <c r="BN326" s="48"/>
      <c r="BO326" s="48"/>
      <c r="BP326" s="48"/>
      <c r="BQ326" s="48"/>
      <c r="BR326" s="48"/>
      <c r="BS326" s="48"/>
      <c r="BT326" s="48"/>
      <c r="BU326" s="48"/>
      <c r="BV326" s="48"/>
      <c r="BW326" s="48"/>
      <c r="BX326" s="48"/>
      <c r="BY326" s="48"/>
      <c r="BZ326" s="48"/>
    </row>
    <row r="327" spans="1:78" ht="14.25" hidden="1">
      <c r="A327" s="50"/>
      <c r="B327" s="50"/>
      <c r="C327" s="48"/>
      <c r="D327" s="142"/>
      <c r="E327" s="48"/>
      <c r="F327" s="48"/>
      <c r="G327" s="48"/>
      <c r="H327" s="70">
        <f t="shared" si="0"/>
        <v>5</v>
      </c>
      <c r="I327" s="48"/>
      <c r="J327" s="146" t="s">
        <v>848</v>
      </c>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c r="BG327" s="48"/>
      <c r="BH327" s="48"/>
      <c r="BI327" s="48"/>
      <c r="BJ327" s="48"/>
      <c r="BK327" s="48"/>
      <c r="BL327" s="48"/>
      <c r="BM327" s="48"/>
      <c r="BN327" s="48"/>
      <c r="BO327" s="48"/>
      <c r="BP327" s="48"/>
      <c r="BQ327" s="48"/>
      <c r="BR327" s="48"/>
      <c r="BS327" s="48"/>
      <c r="BT327" s="48"/>
      <c r="BU327" s="48"/>
      <c r="BV327" s="48"/>
      <c r="BW327" s="48"/>
      <c r="BX327" s="48"/>
      <c r="BY327" s="48"/>
      <c r="BZ327" s="48"/>
    </row>
    <row r="328" spans="1:78" ht="14.25" hidden="1">
      <c r="A328" s="50"/>
      <c r="B328" s="50"/>
      <c r="C328" s="48"/>
      <c r="D328" s="142"/>
      <c r="E328" s="48"/>
      <c r="F328" s="48"/>
      <c r="G328" s="48"/>
      <c r="H328" s="70">
        <v>1</v>
      </c>
      <c r="J328" s="146" t="s">
        <v>849</v>
      </c>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8"/>
      <c r="BG328" s="48"/>
      <c r="BH328" s="48"/>
      <c r="BI328" s="48"/>
      <c r="BJ328" s="48"/>
      <c r="BK328" s="48"/>
      <c r="BL328" s="48"/>
      <c r="BM328" s="48"/>
      <c r="BN328" s="48"/>
      <c r="BO328" s="48"/>
      <c r="BP328" s="48"/>
      <c r="BQ328" s="48"/>
      <c r="BR328" s="48"/>
      <c r="BS328" s="48"/>
      <c r="BT328" s="48"/>
      <c r="BU328" s="48"/>
      <c r="BV328" s="48"/>
      <c r="BW328" s="48"/>
      <c r="BX328" s="48"/>
      <c r="BY328" s="48"/>
      <c r="BZ328" s="48"/>
    </row>
    <row r="329" spans="1:78" ht="14.25" hidden="1">
      <c r="A329" s="50"/>
      <c r="B329" s="50"/>
      <c r="C329" s="48"/>
      <c r="D329" s="142"/>
      <c r="E329" s="48"/>
      <c r="F329" s="48"/>
      <c r="G329" s="48"/>
      <c r="H329" s="70">
        <f t="shared" si="0"/>
        <v>2</v>
      </c>
      <c r="J329" s="70" t="s">
        <v>850</v>
      </c>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c r="BG329" s="48"/>
      <c r="BH329" s="48"/>
      <c r="BI329" s="48"/>
      <c r="BJ329" s="48"/>
      <c r="BK329" s="48"/>
      <c r="BL329" s="48"/>
      <c r="BM329" s="48"/>
      <c r="BN329" s="48"/>
      <c r="BO329" s="48"/>
      <c r="BP329" s="48"/>
      <c r="BQ329" s="48"/>
      <c r="BR329" s="48"/>
      <c r="BS329" s="48"/>
      <c r="BT329" s="48"/>
      <c r="BU329" s="48"/>
      <c r="BV329" s="48"/>
      <c r="BW329" s="48"/>
      <c r="BX329" s="48"/>
      <c r="BY329" s="48"/>
      <c r="BZ329" s="48"/>
    </row>
    <row r="330" spans="1:78" ht="14.25" hidden="1">
      <c r="A330" s="50"/>
      <c r="B330" s="50"/>
      <c r="C330" s="48"/>
      <c r="D330" s="142"/>
      <c r="E330" s="48"/>
      <c r="F330" s="48"/>
      <c r="G330" s="48"/>
      <c r="H330" s="70">
        <f t="shared" si="0"/>
        <v>3</v>
      </c>
      <c r="I330" s="48"/>
      <c r="J330" s="70" t="s">
        <v>851</v>
      </c>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c r="BG330" s="48"/>
      <c r="BH330" s="48"/>
      <c r="BI330" s="48"/>
      <c r="BJ330" s="48"/>
      <c r="BK330" s="48"/>
      <c r="BL330" s="48"/>
      <c r="BM330" s="48"/>
      <c r="BN330" s="48"/>
      <c r="BO330" s="48"/>
      <c r="BP330" s="48"/>
      <c r="BQ330" s="48"/>
      <c r="BR330" s="48"/>
      <c r="BS330" s="48"/>
      <c r="BT330" s="48"/>
      <c r="BU330" s="48"/>
      <c r="BV330" s="48"/>
      <c r="BW330" s="48"/>
      <c r="BX330" s="48"/>
      <c r="BY330" s="48"/>
      <c r="BZ330" s="48"/>
    </row>
    <row r="331" spans="1:78" ht="14.25" hidden="1">
      <c r="A331" s="50"/>
      <c r="B331" s="50"/>
      <c r="C331" s="48"/>
      <c r="D331" s="142"/>
      <c r="E331" s="48"/>
      <c r="F331" s="48"/>
      <c r="G331" s="48"/>
      <c r="H331" s="70">
        <f t="shared" si="0"/>
        <v>4</v>
      </c>
      <c r="I331" s="48"/>
      <c r="J331" s="70" t="s">
        <v>852</v>
      </c>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c r="BG331" s="48"/>
      <c r="BH331" s="48"/>
      <c r="BI331" s="48"/>
      <c r="BJ331" s="48"/>
      <c r="BK331" s="48"/>
      <c r="BL331" s="48"/>
      <c r="BM331" s="48"/>
      <c r="BN331" s="48"/>
      <c r="BO331" s="48"/>
      <c r="BP331" s="48"/>
      <c r="BQ331" s="48"/>
      <c r="BR331" s="48"/>
      <c r="BS331" s="48"/>
      <c r="BT331" s="48"/>
      <c r="BU331" s="48"/>
      <c r="BV331" s="48"/>
      <c r="BW331" s="48"/>
      <c r="BX331" s="48"/>
      <c r="BY331" s="48"/>
      <c r="BZ331" s="48"/>
    </row>
    <row r="332" spans="1:78" ht="14.25" hidden="1">
      <c r="A332" s="50"/>
      <c r="B332" s="50"/>
      <c r="C332" s="48"/>
      <c r="D332" s="142"/>
      <c r="E332" s="48"/>
      <c r="F332" s="48"/>
      <c r="G332" s="48"/>
      <c r="H332" s="70">
        <f t="shared" si="0"/>
        <v>5</v>
      </c>
      <c r="I332" s="48"/>
      <c r="J332" s="70" t="s">
        <v>853</v>
      </c>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c r="BG332" s="48"/>
      <c r="BH332" s="48"/>
      <c r="BI332" s="48"/>
      <c r="BJ332" s="48"/>
      <c r="BK332" s="48"/>
      <c r="BL332" s="48"/>
      <c r="BM332" s="48"/>
      <c r="BN332" s="48"/>
      <c r="BO332" s="48"/>
      <c r="BP332" s="48"/>
      <c r="BQ332" s="48"/>
      <c r="BR332" s="48"/>
      <c r="BS332" s="48"/>
      <c r="BT332" s="48"/>
      <c r="BU332" s="48"/>
      <c r="BV332" s="48"/>
      <c r="BW332" s="48"/>
      <c r="BX332" s="48"/>
      <c r="BY332" s="48"/>
      <c r="BZ332" s="48"/>
    </row>
    <row r="333" spans="1:78" ht="14.25" hidden="1">
      <c r="A333" s="50"/>
      <c r="B333" s="50"/>
      <c r="C333" s="48"/>
      <c r="D333" s="142"/>
      <c r="E333" s="48"/>
      <c r="F333" s="48"/>
      <c r="G333" s="48"/>
      <c r="H333" s="70">
        <f t="shared" si="0"/>
        <v>6</v>
      </c>
      <c r="I333" s="48"/>
      <c r="J333" s="70" t="s">
        <v>854</v>
      </c>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48"/>
      <c r="BJ333" s="48"/>
      <c r="BK333" s="48"/>
      <c r="BL333" s="48"/>
      <c r="BM333" s="48"/>
      <c r="BN333" s="48"/>
      <c r="BO333" s="48"/>
      <c r="BP333" s="48"/>
      <c r="BQ333" s="48"/>
      <c r="BR333" s="48"/>
      <c r="BS333" s="48"/>
      <c r="BT333" s="48"/>
      <c r="BU333" s="48"/>
      <c r="BV333" s="48"/>
      <c r="BW333" s="48"/>
      <c r="BX333" s="48"/>
      <c r="BY333" s="48"/>
      <c r="BZ333" s="48"/>
    </row>
    <row r="334" spans="1:78" ht="14.25" hidden="1">
      <c r="A334" s="50"/>
      <c r="B334" s="50"/>
      <c r="C334" s="48"/>
      <c r="D334" s="142"/>
      <c r="E334" s="48"/>
      <c r="F334" s="48"/>
      <c r="G334" s="48"/>
      <c r="H334" s="70">
        <f t="shared" si="0"/>
        <v>7</v>
      </c>
      <c r="I334" s="48"/>
      <c r="J334" s="70" t="s">
        <v>855</v>
      </c>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c r="AU334" s="48"/>
      <c r="AV334" s="48"/>
      <c r="AW334" s="48"/>
      <c r="AX334" s="48"/>
      <c r="AY334" s="48"/>
      <c r="AZ334" s="48"/>
      <c r="BA334" s="48"/>
      <c r="BB334" s="48"/>
      <c r="BC334" s="48"/>
      <c r="BD334" s="48"/>
      <c r="BE334" s="48"/>
      <c r="BF334" s="48"/>
      <c r="BG334" s="48"/>
      <c r="BH334" s="48"/>
      <c r="BI334" s="48"/>
      <c r="BJ334" s="48"/>
      <c r="BK334" s="48"/>
      <c r="BL334" s="48"/>
      <c r="BM334" s="48"/>
      <c r="BN334" s="48"/>
      <c r="BO334" s="48"/>
      <c r="BP334" s="48"/>
      <c r="BQ334" s="48"/>
      <c r="BR334" s="48"/>
      <c r="BS334" s="48"/>
      <c r="BT334" s="48"/>
      <c r="BU334" s="48"/>
      <c r="BV334" s="48"/>
      <c r="BW334" s="48"/>
      <c r="BX334" s="48"/>
      <c r="BY334" s="48"/>
      <c r="BZ334" s="48"/>
    </row>
    <row r="335" spans="1:78" ht="14.25" hidden="1">
      <c r="A335" s="50"/>
      <c r="B335" s="50"/>
      <c r="C335" s="48"/>
      <c r="D335" s="142"/>
      <c r="E335" s="48"/>
      <c r="F335" s="48"/>
      <c r="G335" s="48"/>
      <c r="H335" s="70">
        <v>1</v>
      </c>
      <c r="I335" s="48"/>
      <c r="J335" s="146" t="s">
        <v>856</v>
      </c>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c r="BO335" s="48"/>
      <c r="BP335" s="48"/>
      <c r="BQ335" s="48"/>
      <c r="BR335" s="48"/>
      <c r="BS335" s="48"/>
      <c r="BT335" s="48"/>
      <c r="BU335" s="48"/>
      <c r="BV335" s="48"/>
      <c r="BW335" s="48"/>
      <c r="BX335" s="48"/>
      <c r="BY335" s="48"/>
      <c r="BZ335" s="48"/>
    </row>
    <row r="336" spans="1:78" ht="14.25" hidden="1">
      <c r="A336" s="50"/>
      <c r="B336" s="50"/>
      <c r="C336" s="48"/>
      <c r="D336" s="142"/>
      <c r="E336" s="48"/>
      <c r="F336" s="48"/>
      <c r="G336" s="48"/>
      <c r="H336" s="70">
        <f t="shared" si="0"/>
        <v>2</v>
      </c>
      <c r="I336" s="48"/>
      <c r="J336" s="70" t="s">
        <v>857</v>
      </c>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c r="AZ336" s="48"/>
      <c r="BA336" s="48"/>
      <c r="BB336" s="48"/>
      <c r="BC336" s="48"/>
      <c r="BD336" s="48"/>
      <c r="BE336" s="48"/>
      <c r="BF336" s="48"/>
      <c r="BG336" s="48"/>
      <c r="BH336" s="48"/>
      <c r="BI336" s="48"/>
      <c r="BJ336" s="48"/>
      <c r="BK336" s="48"/>
      <c r="BL336" s="48"/>
      <c r="BM336" s="48"/>
      <c r="BN336" s="48"/>
      <c r="BO336" s="48"/>
      <c r="BP336" s="48"/>
      <c r="BQ336" s="48"/>
      <c r="BR336" s="48"/>
      <c r="BS336" s="48"/>
      <c r="BT336" s="48"/>
      <c r="BU336" s="48"/>
      <c r="BV336" s="48"/>
      <c r="BW336" s="48"/>
      <c r="BX336" s="48"/>
      <c r="BY336" s="48"/>
      <c r="BZ336" s="48"/>
    </row>
    <row r="337" spans="1:78" ht="14.25" hidden="1">
      <c r="A337" s="50"/>
      <c r="B337" s="50"/>
      <c r="C337" s="48"/>
      <c r="D337" s="142"/>
      <c r="E337" s="48"/>
      <c r="F337" s="48"/>
      <c r="G337" s="48"/>
      <c r="H337" s="70">
        <v>1</v>
      </c>
      <c r="I337" s="48"/>
      <c r="J337" s="146" t="s">
        <v>858</v>
      </c>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48"/>
      <c r="BU337" s="48"/>
      <c r="BV337" s="48"/>
      <c r="BW337" s="48"/>
      <c r="BX337" s="48"/>
      <c r="BY337" s="48"/>
      <c r="BZ337" s="48"/>
    </row>
    <row r="338" spans="1:78" ht="14.25" hidden="1">
      <c r="A338" s="50"/>
      <c r="B338" s="50"/>
      <c r="C338" s="48"/>
      <c r="D338" s="142"/>
      <c r="E338" s="48"/>
      <c r="F338" s="48"/>
      <c r="G338" s="48"/>
      <c r="H338" s="70">
        <f t="shared" si="0"/>
        <v>2</v>
      </c>
      <c r="I338" s="48"/>
      <c r="J338" s="70" t="s">
        <v>859</v>
      </c>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48"/>
      <c r="BU338" s="48"/>
      <c r="BV338" s="48"/>
      <c r="BW338" s="48"/>
      <c r="BX338" s="48"/>
      <c r="BY338" s="48"/>
      <c r="BZ338" s="48"/>
    </row>
    <row r="339" spans="1:78" ht="14.25" hidden="1">
      <c r="A339" s="50"/>
      <c r="B339" s="50"/>
      <c r="C339" s="48"/>
      <c r="D339" s="142"/>
      <c r="E339" s="48"/>
      <c r="F339" s="48"/>
      <c r="G339" s="48"/>
      <c r="H339" s="70">
        <f t="shared" si="0"/>
        <v>3</v>
      </c>
      <c r="I339" s="48"/>
      <c r="J339" s="70" t="s">
        <v>860</v>
      </c>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48"/>
      <c r="BU339" s="48"/>
      <c r="BV339" s="48"/>
      <c r="BW339" s="48"/>
      <c r="BX339" s="48"/>
      <c r="BY339" s="48"/>
      <c r="BZ339" s="48"/>
    </row>
    <row r="340" spans="1:78" ht="14.25" hidden="1">
      <c r="A340" s="50"/>
      <c r="B340" s="50"/>
      <c r="C340" s="48"/>
      <c r="D340" s="142"/>
      <c r="E340" s="48"/>
      <c r="F340" s="48"/>
      <c r="G340" s="48"/>
      <c r="H340" s="70">
        <f t="shared" si="0"/>
        <v>4</v>
      </c>
      <c r="I340" s="48"/>
      <c r="J340" s="70" t="s">
        <v>861</v>
      </c>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row>
    <row r="341" spans="1:78" ht="14.25" hidden="1">
      <c r="A341" s="50"/>
      <c r="B341" s="50"/>
      <c r="C341" s="48"/>
      <c r="D341" s="142"/>
      <c r="E341" s="48"/>
      <c r="F341" s="48"/>
      <c r="G341" s="48"/>
      <c r="H341" s="70">
        <v>1</v>
      </c>
      <c r="I341" s="48"/>
      <c r="J341" s="70" t="s">
        <v>862</v>
      </c>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row>
    <row r="342" spans="1:78" ht="14.25" hidden="1">
      <c r="A342" s="50"/>
      <c r="B342" s="50"/>
      <c r="C342" s="48"/>
      <c r="D342" s="142"/>
      <c r="E342" s="48"/>
      <c r="F342" s="48"/>
      <c r="G342" s="48"/>
      <c r="H342" s="70">
        <f t="shared" ref="H342:H351" si="2">H341+1</f>
        <v>2</v>
      </c>
      <c r="I342" s="48"/>
      <c r="J342" s="70" t="s">
        <v>863</v>
      </c>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48"/>
      <c r="BU342" s="48"/>
      <c r="BV342" s="48"/>
      <c r="BW342" s="48"/>
      <c r="BX342" s="48"/>
      <c r="BY342" s="48"/>
      <c r="BZ342" s="48"/>
    </row>
    <row r="343" spans="1:78" ht="14.25" hidden="1">
      <c r="A343" s="50"/>
      <c r="B343" s="50"/>
      <c r="C343" s="48"/>
      <c r="D343" s="142"/>
      <c r="E343" s="48"/>
      <c r="F343" s="48"/>
      <c r="G343" s="48"/>
      <c r="H343" s="70"/>
      <c r="I343" s="48"/>
      <c r="J343" s="70"/>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48"/>
      <c r="BU343" s="48"/>
      <c r="BV343" s="48"/>
      <c r="BW343" s="48"/>
      <c r="BX343" s="48"/>
      <c r="BY343" s="48"/>
      <c r="BZ343" s="48"/>
    </row>
    <row r="344" spans="1:78" ht="14.25" hidden="1">
      <c r="A344" s="50"/>
      <c r="B344" s="50"/>
      <c r="C344" s="48"/>
      <c r="D344" s="142"/>
      <c r="E344" s="48"/>
      <c r="F344" s="48"/>
      <c r="G344" s="48"/>
      <c r="H344" s="70">
        <v>1</v>
      </c>
      <c r="J344" s="70" t="s">
        <v>864</v>
      </c>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M344" s="48"/>
      <c r="BN344" s="48"/>
      <c r="BO344" s="48"/>
      <c r="BP344" s="48"/>
      <c r="BQ344" s="48"/>
      <c r="BR344" s="48"/>
      <c r="BS344" s="48"/>
      <c r="BT344" s="48"/>
      <c r="BU344" s="48"/>
      <c r="BV344" s="48"/>
      <c r="BW344" s="48"/>
      <c r="BX344" s="48"/>
      <c r="BY344" s="48"/>
      <c r="BZ344" s="48"/>
    </row>
    <row r="345" spans="1:78" ht="14.25" hidden="1">
      <c r="A345" s="50"/>
      <c r="B345" s="50"/>
      <c r="C345" s="48"/>
      <c r="D345" s="142"/>
      <c r="E345" s="48"/>
      <c r="F345" s="48"/>
      <c r="G345" s="48"/>
      <c r="H345" s="70">
        <f t="shared" si="2"/>
        <v>2</v>
      </c>
      <c r="J345" s="146" t="s">
        <v>865</v>
      </c>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c r="BM345" s="48"/>
      <c r="BN345" s="48"/>
      <c r="BO345" s="48"/>
      <c r="BP345" s="48"/>
      <c r="BQ345" s="48"/>
      <c r="BR345" s="48"/>
      <c r="BS345" s="48"/>
      <c r="BT345" s="48"/>
      <c r="BU345" s="48"/>
      <c r="BV345" s="48"/>
      <c r="BW345" s="48"/>
      <c r="BX345" s="48"/>
      <c r="BY345" s="48"/>
      <c r="BZ345" s="48"/>
    </row>
    <row r="346" spans="1:78" ht="14.25" hidden="1">
      <c r="A346" s="50"/>
      <c r="B346" s="50"/>
      <c r="C346" s="48"/>
      <c r="D346" s="142"/>
      <c r="E346" s="48"/>
      <c r="F346" s="48"/>
      <c r="G346" s="48"/>
      <c r="H346" s="70">
        <f t="shared" si="2"/>
        <v>3</v>
      </c>
      <c r="J346" s="70" t="s">
        <v>866</v>
      </c>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c r="BI346" s="48"/>
      <c r="BJ346" s="48"/>
      <c r="BK346" s="48"/>
      <c r="BL346" s="48"/>
      <c r="BM346" s="48"/>
      <c r="BN346" s="48"/>
      <c r="BO346" s="48"/>
      <c r="BP346" s="48"/>
      <c r="BQ346" s="48"/>
      <c r="BR346" s="48"/>
      <c r="BS346" s="48"/>
      <c r="BT346" s="48"/>
      <c r="BU346" s="48"/>
      <c r="BV346" s="48"/>
      <c r="BW346" s="48"/>
      <c r="BX346" s="48"/>
      <c r="BY346" s="48"/>
      <c r="BZ346" s="48"/>
    </row>
    <row r="347" spans="1:78" ht="14.25" hidden="1">
      <c r="A347" s="50"/>
      <c r="B347" s="50"/>
      <c r="C347" s="48"/>
      <c r="D347" s="142"/>
      <c r="E347" s="48"/>
      <c r="F347" s="48"/>
      <c r="G347" s="48"/>
      <c r="H347" s="70">
        <f t="shared" si="2"/>
        <v>4</v>
      </c>
      <c r="J347" s="70" t="s">
        <v>867</v>
      </c>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c r="BI347" s="48"/>
      <c r="BJ347" s="48"/>
      <c r="BK347" s="48"/>
      <c r="BL347" s="48"/>
      <c r="BM347" s="48"/>
      <c r="BN347" s="48"/>
      <c r="BO347" s="48"/>
      <c r="BP347" s="48"/>
      <c r="BQ347" s="48"/>
      <c r="BR347" s="48"/>
      <c r="BS347" s="48"/>
      <c r="BT347" s="48"/>
      <c r="BU347" s="48"/>
      <c r="BV347" s="48"/>
      <c r="BW347" s="48"/>
      <c r="BX347" s="48"/>
      <c r="BY347" s="48"/>
      <c r="BZ347" s="48"/>
    </row>
    <row r="348" spans="1:78" ht="14.25" hidden="1">
      <c r="A348" s="50"/>
      <c r="B348" s="50"/>
      <c r="C348" s="48"/>
      <c r="D348" s="142"/>
      <c r="E348" s="48"/>
      <c r="F348" s="48"/>
      <c r="G348" s="48"/>
      <c r="H348" s="70">
        <f t="shared" si="2"/>
        <v>5</v>
      </c>
      <c r="J348" s="146" t="s">
        <v>868</v>
      </c>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c r="BE348" s="48"/>
      <c r="BF348" s="48"/>
      <c r="BG348" s="48"/>
      <c r="BH348" s="48"/>
      <c r="BI348" s="48"/>
      <c r="BJ348" s="48"/>
      <c r="BK348" s="48"/>
      <c r="BL348" s="48"/>
      <c r="BM348" s="48"/>
      <c r="BN348" s="48"/>
      <c r="BO348" s="48"/>
      <c r="BP348" s="48"/>
      <c r="BQ348" s="48"/>
      <c r="BR348" s="48"/>
      <c r="BS348" s="48"/>
      <c r="BT348" s="48"/>
      <c r="BU348" s="48"/>
      <c r="BV348" s="48"/>
      <c r="BW348" s="48"/>
      <c r="BX348" s="48"/>
      <c r="BY348" s="48"/>
      <c r="BZ348" s="48"/>
    </row>
    <row r="349" spans="1:78" ht="14.25" hidden="1">
      <c r="A349" s="50"/>
      <c r="B349" s="50"/>
      <c r="C349" s="48"/>
      <c r="D349" s="142"/>
      <c r="E349" s="48"/>
      <c r="F349" s="48"/>
      <c r="G349" s="48"/>
      <c r="H349" s="70">
        <f t="shared" si="2"/>
        <v>6</v>
      </c>
      <c r="J349" s="70" t="s">
        <v>869</v>
      </c>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c r="AZ349" s="48"/>
      <c r="BA349" s="48"/>
      <c r="BB349" s="48"/>
      <c r="BC349" s="48"/>
      <c r="BD349" s="48"/>
      <c r="BE349" s="48"/>
      <c r="BF349" s="48"/>
      <c r="BG349" s="48"/>
      <c r="BH349" s="48"/>
      <c r="BI349" s="48"/>
      <c r="BJ349" s="48"/>
      <c r="BK349" s="48"/>
      <c r="BL349" s="48"/>
      <c r="BM349" s="48"/>
      <c r="BN349" s="48"/>
      <c r="BO349" s="48"/>
      <c r="BP349" s="48"/>
      <c r="BQ349" s="48"/>
      <c r="BR349" s="48"/>
      <c r="BS349" s="48"/>
      <c r="BT349" s="48"/>
      <c r="BU349" s="48"/>
      <c r="BV349" s="48"/>
      <c r="BW349" s="48"/>
      <c r="BX349" s="48"/>
      <c r="BY349" s="48"/>
      <c r="BZ349" s="48"/>
    </row>
    <row r="350" spans="1:78" ht="14.25" hidden="1">
      <c r="A350" s="50"/>
      <c r="B350" s="50"/>
      <c r="C350" s="48"/>
      <c r="D350" s="142"/>
      <c r="E350" s="48"/>
      <c r="F350" s="48"/>
      <c r="G350" s="48"/>
      <c r="H350" s="70">
        <f t="shared" si="2"/>
        <v>7</v>
      </c>
      <c r="I350" s="48"/>
      <c r="J350" s="70" t="s">
        <v>870</v>
      </c>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48"/>
      <c r="BF350" s="48"/>
      <c r="BG350" s="48"/>
      <c r="BH350" s="48"/>
      <c r="BI350" s="48"/>
      <c r="BJ350" s="48"/>
      <c r="BK350" s="48"/>
      <c r="BL350" s="48"/>
      <c r="BM350" s="48"/>
      <c r="BN350" s="48"/>
      <c r="BO350" s="48"/>
      <c r="BP350" s="48"/>
      <c r="BQ350" s="48"/>
      <c r="BR350" s="48"/>
      <c r="BS350" s="48"/>
      <c r="BT350" s="48"/>
      <c r="BU350" s="48"/>
      <c r="BV350" s="48"/>
      <c r="BW350" s="48"/>
      <c r="BX350" s="48"/>
      <c r="BY350" s="48"/>
      <c r="BZ350" s="48"/>
    </row>
    <row r="351" spans="1:78" ht="14.25" hidden="1">
      <c r="A351" s="50"/>
      <c r="B351" s="50"/>
      <c r="C351" s="48"/>
      <c r="D351" s="142"/>
      <c r="E351" s="48"/>
      <c r="F351" s="48"/>
      <c r="G351" s="48"/>
      <c r="H351" s="70">
        <f t="shared" si="2"/>
        <v>8</v>
      </c>
      <c r="J351" s="146" t="s">
        <v>871</v>
      </c>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8"/>
      <c r="AY351" s="48"/>
      <c r="AZ351" s="48"/>
      <c r="BA351" s="48"/>
      <c r="BB351" s="48"/>
      <c r="BC351" s="48"/>
      <c r="BD351" s="48"/>
      <c r="BE351" s="48"/>
      <c r="BF351" s="48"/>
      <c r="BG351" s="48"/>
      <c r="BH351" s="48"/>
      <c r="BI351" s="48"/>
      <c r="BJ351" s="48"/>
      <c r="BK351" s="48"/>
      <c r="BL351" s="48"/>
      <c r="BM351" s="48"/>
      <c r="BN351" s="48"/>
      <c r="BO351" s="48"/>
      <c r="BP351" s="48"/>
      <c r="BQ351" s="48"/>
      <c r="BR351" s="48"/>
      <c r="BS351" s="48"/>
      <c r="BT351" s="48"/>
      <c r="BU351" s="48"/>
      <c r="BV351" s="48"/>
      <c r="BW351" s="48"/>
      <c r="BX351" s="48"/>
      <c r="BY351" s="48"/>
      <c r="BZ351" s="48"/>
    </row>
    <row r="352" spans="1:78" ht="14.25" hidden="1">
      <c r="A352" s="50"/>
      <c r="B352" s="50"/>
      <c r="C352" s="48"/>
      <c r="D352" s="142"/>
      <c r="E352" s="48"/>
      <c r="F352" s="48"/>
      <c r="G352" s="48"/>
      <c r="H352" s="70">
        <v>1</v>
      </c>
      <c r="J352" s="70" t="s">
        <v>872</v>
      </c>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c r="BG352" s="48"/>
      <c r="BH352" s="48"/>
      <c r="BI352" s="48"/>
      <c r="BJ352" s="48"/>
      <c r="BK352" s="48"/>
      <c r="BL352" s="48"/>
      <c r="BM352" s="48"/>
      <c r="BN352" s="48"/>
      <c r="BO352" s="48"/>
      <c r="BP352" s="48"/>
      <c r="BQ352" s="48"/>
      <c r="BR352" s="48"/>
      <c r="BS352" s="48"/>
      <c r="BT352" s="48"/>
      <c r="BU352" s="48"/>
      <c r="BV352" s="48"/>
      <c r="BW352" s="48"/>
      <c r="BX352" s="48"/>
      <c r="BY352" s="48"/>
      <c r="BZ352" s="48"/>
    </row>
    <row r="353" spans="1:78" ht="14.25" hidden="1">
      <c r="A353" s="50"/>
      <c r="B353" s="50"/>
      <c r="C353" s="48"/>
      <c r="D353" s="142"/>
      <c r="E353" s="48"/>
      <c r="F353" s="48"/>
      <c r="G353" s="48"/>
      <c r="H353" s="70">
        <f>H352+1</f>
        <v>2</v>
      </c>
      <c r="J353" s="70" t="s">
        <v>873</v>
      </c>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48"/>
      <c r="BF353" s="48"/>
      <c r="BG353" s="48"/>
      <c r="BH353" s="48"/>
      <c r="BI353" s="48"/>
      <c r="BJ353" s="48"/>
      <c r="BK353" s="48"/>
      <c r="BL353" s="48"/>
      <c r="BM353" s="48"/>
      <c r="BN353" s="48"/>
      <c r="BO353" s="48"/>
      <c r="BP353" s="48"/>
      <c r="BQ353" s="48"/>
      <c r="BR353" s="48"/>
      <c r="BS353" s="48"/>
      <c r="BT353" s="48"/>
      <c r="BU353" s="48"/>
      <c r="BV353" s="48"/>
      <c r="BW353" s="48"/>
      <c r="BX353" s="48"/>
      <c r="BY353" s="48"/>
      <c r="BZ353" s="48"/>
    </row>
    <row r="354" spans="1:78" ht="14.25" hidden="1">
      <c r="A354" s="50"/>
      <c r="B354" s="50"/>
      <c r="C354" s="48"/>
      <c r="D354" s="142"/>
      <c r="E354" s="48"/>
      <c r="F354" s="48"/>
      <c r="G354" s="48"/>
      <c r="H354" s="70">
        <f>H353+1</f>
        <v>3</v>
      </c>
      <c r="J354" s="70" t="s">
        <v>874</v>
      </c>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c r="AU354" s="48"/>
      <c r="AV354" s="48"/>
      <c r="AW354" s="48"/>
      <c r="AX354" s="48"/>
      <c r="AY354" s="48"/>
      <c r="AZ354" s="48"/>
      <c r="BA354" s="48"/>
      <c r="BB354" s="48"/>
      <c r="BC354" s="48"/>
      <c r="BD354" s="48"/>
      <c r="BE354" s="48"/>
      <c r="BF354" s="48"/>
      <c r="BG354" s="48"/>
      <c r="BH354" s="48"/>
      <c r="BI354" s="48"/>
      <c r="BJ354" s="48"/>
      <c r="BK354" s="48"/>
      <c r="BL354" s="48"/>
      <c r="BM354" s="48"/>
      <c r="BN354" s="48"/>
      <c r="BO354" s="48"/>
      <c r="BP354" s="48"/>
      <c r="BQ354" s="48"/>
      <c r="BR354" s="48"/>
      <c r="BS354" s="48"/>
      <c r="BT354" s="48"/>
      <c r="BU354" s="48"/>
      <c r="BV354" s="48"/>
      <c r="BW354" s="48"/>
      <c r="BX354" s="48"/>
      <c r="BY354" s="48"/>
      <c r="BZ354" s="48"/>
    </row>
    <row r="355" spans="1:78" ht="14.25" hidden="1">
      <c r="A355" s="50"/>
      <c r="B355" s="50"/>
      <c r="C355" s="48"/>
      <c r="D355" s="142"/>
      <c r="E355" s="48"/>
      <c r="F355" s="48"/>
      <c r="G355" s="48"/>
      <c r="H355" s="70">
        <f>H354+1</f>
        <v>4</v>
      </c>
      <c r="J355" s="70" t="s">
        <v>875</v>
      </c>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c r="BE355" s="48"/>
      <c r="BF355" s="48"/>
      <c r="BG355" s="48"/>
      <c r="BH355" s="48"/>
      <c r="BI355" s="48"/>
      <c r="BJ355" s="48"/>
      <c r="BK355" s="48"/>
      <c r="BL355" s="48"/>
      <c r="BM355" s="48"/>
      <c r="BN355" s="48"/>
      <c r="BO355" s="48"/>
      <c r="BP355" s="48"/>
      <c r="BQ355" s="48"/>
      <c r="BR355" s="48"/>
      <c r="BS355" s="48"/>
      <c r="BT355" s="48"/>
      <c r="BU355" s="48"/>
      <c r="BV355" s="48"/>
      <c r="BW355" s="48"/>
      <c r="BX355" s="48"/>
      <c r="BY355" s="48"/>
      <c r="BZ355" s="48"/>
    </row>
    <row r="356" spans="1:78" ht="14.25" hidden="1">
      <c r="A356" s="50"/>
      <c r="B356" s="50"/>
      <c r="C356" s="48"/>
      <c r="D356" s="142"/>
      <c r="E356" s="48"/>
      <c r="F356" s="48"/>
      <c r="G356" s="48"/>
      <c r="H356" s="70">
        <f>H355+1</f>
        <v>5</v>
      </c>
      <c r="J356" s="70" t="s">
        <v>876</v>
      </c>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c r="AZ356" s="48"/>
      <c r="BA356" s="48"/>
      <c r="BB356" s="48"/>
      <c r="BC356" s="48"/>
      <c r="BD356" s="48"/>
      <c r="BE356" s="48"/>
      <c r="BF356" s="48"/>
      <c r="BG356" s="48"/>
      <c r="BH356" s="48"/>
      <c r="BI356" s="48"/>
      <c r="BJ356" s="48"/>
      <c r="BK356" s="48"/>
      <c r="BL356" s="48"/>
      <c r="BM356" s="48"/>
      <c r="BN356" s="48"/>
      <c r="BO356" s="48"/>
      <c r="BP356" s="48"/>
      <c r="BQ356" s="48"/>
      <c r="BR356" s="48"/>
      <c r="BS356" s="48"/>
      <c r="BT356" s="48"/>
      <c r="BU356" s="48"/>
      <c r="BV356" s="48"/>
      <c r="BW356" s="48"/>
      <c r="BX356" s="48"/>
      <c r="BY356" s="48"/>
      <c r="BZ356" s="48"/>
    </row>
    <row r="357" spans="1:78" ht="14.25" hidden="1">
      <c r="A357" s="50"/>
      <c r="B357" s="50"/>
      <c r="C357" s="48"/>
      <c r="D357" s="142"/>
      <c r="E357" s="48"/>
      <c r="F357" s="48"/>
      <c r="G357" s="48"/>
      <c r="H357" s="70">
        <f>H356+1</f>
        <v>6</v>
      </c>
      <c r="J357" s="70" t="s">
        <v>877</v>
      </c>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8"/>
      <c r="BA357" s="48"/>
      <c r="BB357" s="48"/>
      <c r="BC357" s="48"/>
      <c r="BD357" s="48"/>
      <c r="BE357" s="48"/>
      <c r="BF357" s="48"/>
      <c r="BG357" s="48"/>
      <c r="BH357" s="48"/>
      <c r="BI357" s="48"/>
      <c r="BJ357" s="48"/>
      <c r="BK357" s="48"/>
      <c r="BL357" s="48"/>
      <c r="BM357" s="48"/>
      <c r="BN357" s="48"/>
      <c r="BO357" s="48"/>
      <c r="BP357" s="48"/>
      <c r="BQ357" s="48"/>
      <c r="BR357" s="48"/>
      <c r="BS357" s="48"/>
      <c r="BT357" s="48"/>
      <c r="BU357" s="48"/>
      <c r="BV357" s="48"/>
      <c r="BW357" s="48"/>
      <c r="BX357" s="48"/>
      <c r="BY357" s="48"/>
      <c r="BZ357" s="48"/>
    </row>
    <row r="358" spans="1:78" ht="14.25" hidden="1">
      <c r="A358" s="50"/>
      <c r="B358" s="50"/>
      <c r="C358" s="48"/>
      <c r="D358" s="142"/>
      <c r="E358" s="48"/>
      <c r="F358" s="48"/>
      <c r="G358" s="48"/>
      <c r="H358" s="70">
        <v>1</v>
      </c>
      <c r="I358" s="48"/>
      <c r="J358" s="70" t="s">
        <v>878</v>
      </c>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8"/>
      <c r="BA358" s="48"/>
      <c r="BB358" s="48"/>
      <c r="BC358" s="48"/>
      <c r="BD358" s="48"/>
      <c r="BE358" s="48"/>
      <c r="BF358" s="48"/>
      <c r="BG358" s="48"/>
      <c r="BH358" s="48"/>
      <c r="BI358" s="48"/>
      <c r="BJ358" s="48"/>
      <c r="BK358" s="48"/>
      <c r="BL358" s="48"/>
      <c r="BM358" s="48"/>
      <c r="BN358" s="48"/>
      <c r="BO358" s="48"/>
      <c r="BP358" s="48"/>
      <c r="BQ358" s="48"/>
      <c r="BR358" s="48"/>
      <c r="BS358" s="48"/>
      <c r="BT358" s="48"/>
      <c r="BU358" s="48"/>
      <c r="BV358" s="48"/>
      <c r="BW358" s="48"/>
      <c r="BX358" s="48"/>
      <c r="BY358" s="48"/>
      <c r="BZ358" s="48"/>
    </row>
    <row r="359" spans="1:78" ht="14.25" hidden="1">
      <c r="A359" s="50"/>
      <c r="B359" s="50"/>
      <c r="C359" s="48"/>
      <c r="D359" s="142"/>
      <c r="E359" s="48"/>
      <c r="F359" s="48"/>
      <c r="G359" s="48"/>
      <c r="H359" s="70">
        <v>1</v>
      </c>
      <c r="I359" s="48"/>
      <c r="J359" s="70" t="s">
        <v>879</v>
      </c>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c r="BI359" s="48"/>
      <c r="BJ359" s="48"/>
      <c r="BK359" s="48"/>
      <c r="BL359" s="48"/>
      <c r="BM359" s="48"/>
      <c r="BN359" s="48"/>
      <c r="BO359" s="48"/>
      <c r="BP359" s="48"/>
      <c r="BQ359" s="48"/>
      <c r="BR359" s="48"/>
      <c r="BS359" s="48"/>
      <c r="BT359" s="48"/>
      <c r="BU359" s="48"/>
      <c r="BV359" s="48"/>
      <c r="BW359" s="48"/>
      <c r="BX359" s="48"/>
      <c r="BY359" s="48"/>
      <c r="BZ359" s="48"/>
    </row>
    <row r="360" spans="1:78" ht="14.25" hidden="1">
      <c r="A360" s="50"/>
      <c r="B360" s="50"/>
      <c r="C360" s="48"/>
      <c r="D360" s="142"/>
      <c r="E360" s="48"/>
      <c r="F360" s="48"/>
      <c r="G360" s="48"/>
      <c r="H360" s="70">
        <v>1</v>
      </c>
      <c r="I360" s="48"/>
      <c r="J360" s="70" t="s">
        <v>880</v>
      </c>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c r="BG360" s="48"/>
      <c r="BH360" s="48"/>
      <c r="BI360" s="48"/>
      <c r="BJ360" s="48"/>
      <c r="BK360" s="48"/>
      <c r="BL360" s="48"/>
      <c r="BM360" s="48"/>
      <c r="BN360" s="48"/>
      <c r="BO360" s="48"/>
      <c r="BP360" s="48"/>
      <c r="BQ360" s="48"/>
      <c r="BR360" s="48"/>
      <c r="BS360" s="48"/>
      <c r="BT360" s="48"/>
      <c r="BU360" s="48"/>
      <c r="BV360" s="48"/>
      <c r="BW360" s="48"/>
      <c r="BX360" s="48"/>
      <c r="BY360" s="48"/>
      <c r="BZ360" s="48"/>
    </row>
    <row r="361" spans="1:78" ht="14.25" hidden="1">
      <c r="A361" s="50"/>
      <c r="B361" s="50"/>
      <c r="C361" s="48"/>
      <c r="D361" s="142"/>
      <c r="E361" s="48"/>
      <c r="F361" s="48"/>
      <c r="G361" s="48"/>
      <c r="H361" s="70">
        <f>H360+1</f>
        <v>2</v>
      </c>
      <c r="I361" s="48"/>
      <c r="J361" s="70" t="s">
        <v>881</v>
      </c>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c r="BE361" s="48"/>
      <c r="BF361" s="48"/>
      <c r="BG361" s="48"/>
      <c r="BH361" s="48"/>
      <c r="BI361" s="48"/>
      <c r="BJ361" s="48"/>
      <c r="BK361" s="48"/>
      <c r="BL361" s="48"/>
      <c r="BM361" s="48"/>
      <c r="BN361" s="48"/>
      <c r="BO361" s="48"/>
      <c r="BP361" s="48"/>
      <c r="BQ361" s="48"/>
      <c r="BR361" s="48"/>
      <c r="BS361" s="48"/>
      <c r="BT361" s="48"/>
      <c r="BU361" s="48"/>
      <c r="BV361" s="48"/>
      <c r="BW361" s="48"/>
      <c r="BX361" s="48"/>
      <c r="BY361" s="48"/>
      <c r="BZ361" s="48"/>
    </row>
    <row r="362" spans="1:78" ht="14.25" hidden="1">
      <c r="A362" s="50"/>
      <c r="B362" s="50"/>
      <c r="C362" s="48"/>
      <c r="D362" s="142"/>
      <c r="E362" s="48"/>
      <c r="F362" s="48"/>
      <c r="G362" s="48"/>
      <c r="H362" s="70"/>
      <c r="I362" s="48"/>
      <c r="J362" s="70"/>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48"/>
      <c r="BJ362" s="48"/>
      <c r="BK362" s="48"/>
      <c r="BL362" s="48"/>
      <c r="BM362" s="48"/>
      <c r="BN362" s="48"/>
      <c r="BO362" s="48"/>
      <c r="BP362" s="48"/>
      <c r="BQ362" s="48"/>
      <c r="BR362" s="48"/>
      <c r="BS362" s="48"/>
      <c r="BT362" s="48"/>
      <c r="BU362" s="48"/>
    </row>
    <row r="363" spans="1:78" ht="14.25" hidden="1">
      <c r="A363" s="50"/>
      <c r="B363" s="50"/>
      <c r="C363" s="48"/>
      <c r="D363" s="142"/>
      <c r="E363" s="48"/>
      <c r="F363" s="48"/>
      <c r="G363" s="48"/>
      <c r="H363" s="70">
        <v>1</v>
      </c>
      <c r="J363" s="70" t="s">
        <v>882</v>
      </c>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c r="BE363" s="48"/>
      <c r="BF363" s="48"/>
      <c r="BG363" s="48"/>
      <c r="BH363" s="48"/>
      <c r="BI363" s="48"/>
      <c r="BJ363" s="48"/>
      <c r="BK363" s="48"/>
      <c r="BL363" s="48"/>
      <c r="BM363" s="48"/>
      <c r="BN363" s="48"/>
      <c r="BO363" s="48"/>
      <c r="BP363" s="48"/>
      <c r="BQ363" s="48"/>
      <c r="BR363" s="48"/>
      <c r="BS363" s="48"/>
      <c r="BT363" s="48"/>
      <c r="BU363" s="48"/>
    </row>
    <row r="364" spans="1:78" ht="14.25" hidden="1">
      <c r="A364" s="50"/>
      <c r="B364" s="50"/>
      <c r="C364" s="48"/>
      <c r="D364" s="142"/>
      <c r="E364" s="48"/>
      <c r="F364" s="48"/>
      <c r="G364" s="48"/>
      <c r="H364" s="70">
        <f>H363+1</f>
        <v>2</v>
      </c>
      <c r="I364" s="48"/>
      <c r="J364" s="70" t="s">
        <v>883</v>
      </c>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48"/>
      <c r="BJ364" s="48"/>
      <c r="BK364" s="48"/>
      <c r="BL364" s="48"/>
      <c r="BM364" s="48"/>
      <c r="BN364" s="48"/>
      <c r="BO364" s="48"/>
      <c r="BP364" s="48"/>
      <c r="BQ364" s="48"/>
      <c r="BR364" s="48"/>
      <c r="BS364" s="48"/>
      <c r="BT364" s="48"/>
      <c r="BU364" s="48"/>
    </row>
    <row r="365" spans="1:78" ht="14.25" hidden="1">
      <c r="A365" s="50"/>
      <c r="B365" s="50"/>
      <c r="C365" s="48"/>
      <c r="D365" s="142"/>
      <c r="E365" s="48"/>
      <c r="F365" s="48"/>
      <c r="G365" s="48"/>
      <c r="H365" s="70">
        <v>1</v>
      </c>
      <c r="I365" s="48"/>
      <c r="J365" s="70" t="s">
        <v>884</v>
      </c>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c r="BA365" s="48"/>
      <c r="BB365" s="48"/>
      <c r="BC365" s="48"/>
      <c r="BD365" s="48"/>
      <c r="BE365" s="48"/>
      <c r="BF365" s="48"/>
      <c r="BG365" s="48"/>
      <c r="BH365" s="48"/>
      <c r="BI365" s="48"/>
      <c r="BJ365" s="48"/>
      <c r="BK365" s="48"/>
      <c r="BL365" s="48"/>
      <c r="BM365" s="48"/>
      <c r="BN365" s="48"/>
      <c r="BO365" s="48"/>
      <c r="BP365" s="48"/>
      <c r="BQ365" s="48"/>
      <c r="BR365" s="48"/>
      <c r="BS365" s="48"/>
      <c r="BT365" s="48"/>
      <c r="BU365" s="48"/>
    </row>
    <row r="366" spans="1:78" ht="14.25" hidden="1">
      <c r="A366" s="50"/>
      <c r="B366" s="50"/>
      <c r="C366" s="48"/>
      <c r="D366" s="142"/>
      <c r="E366" s="48"/>
      <c r="F366" s="48"/>
      <c r="G366" s="48"/>
      <c r="H366" s="70">
        <v>1</v>
      </c>
      <c r="I366" s="48"/>
      <c r="J366" s="70" t="s">
        <v>885</v>
      </c>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c r="BE366" s="48"/>
      <c r="BF366" s="48"/>
      <c r="BG366" s="48"/>
      <c r="BH366" s="48"/>
      <c r="BI366" s="48"/>
      <c r="BJ366" s="48"/>
      <c r="BK366" s="48"/>
      <c r="BL366" s="48"/>
      <c r="BM366" s="48"/>
      <c r="BN366" s="48"/>
      <c r="BO366" s="48"/>
      <c r="BP366" s="48"/>
      <c r="BQ366" s="48"/>
      <c r="BR366" s="48"/>
      <c r="BS366" s="48"/>
      <c r="BT366" s="48"/>
      <c r="BU366" s="48"/>
    </row>
    <row r="367" spans="1:78" ht="14.25" hidden="1">
      <c r="A367" s="50"/>
      <c r="B367" s="50"/>
      <c r="C367" s="48"/>
      <c r="D367" s="142"/>
      <c r="E367" s="48"/>
      <c r="F367" s="48"/>
      <c r="G367" s="48"/>
      <c r="H367" s="70">
        <v>1</v>
      </c>
      <c r="I367" s="48"/>
      <c r="J367" s="70" t="s">
        <v>886</v>
      </c>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8"/>
      <c r="BG367" s="48"/>
      <c r="BH367" s="48"/>
      <c r="BI367" s="48"/>
      <c r="BJ367" s="48"/>
      <c r="BK367" s="48"/>
      <c r="BL367" s="48"/>
      <c r="BM367" s="48"/>
      <c r="BN367" s="48"/>
      <c r="BO367" s="48"/>
      <c r="BP367" s="48"/>
      <c r="BQ367" s="48"/>
      <c r="BR367" s="48"/>
      <c r="BS367" s="48"/>
      <c r="BT367" s="48"/>
      <c r="BU367" s="48"/>
    </row>
    <row r="368" spans="1:78" ht="14.25" hidden="1">
      <c r="A368" s="50"/>
      <c r="B368" s="50"/>
      <c r="C368" s="48"/>
      <c r="D368" s="142"/>
      <c r="E368" s="48"/>
      <c r="F368" s="48"/>
      <c r="G368" s="48"/>
      <c r="H368" s="70"/>
      <c r="I368" s="48"/>
      <c r="J368" s="70"/>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c r="BO368" s="48"/>
      <c r="BP368" s="48"/>
      <c r="BQ368" s="48"/>
      <c r="BR368" s="48"/>
      <c r="BS368" s="48"/>
      <c r="BT368" s="48"/>
      <c r="BU368" s="48"/>
    </row>
    <row r="369" spans="1:73" ht="14.25" hidden="1">
      <c r="A369" s="50"/>
      <c r="B369" s="50"/>
      <c r="C369" s="48"/>
      <c r="D369" s="142"/>
      <c r="E369" s="48"/>
      <c r="F369" s="48"/>
      <c r="G369" s="48"/>
      <c r="H369" s="70">
        <v>1</v>
      </c>
      <c r="I369" s="48"/>
      <c r="J369" s="70" t="s">
        <v>887</v>
      </c>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c r="AV369" s="48"/>
      <c r="AW369" s="48"/>
      <c r="AX369" s="48"/>
      <c r="AY369" s="48"/>
      <c r="AZ369" s="48"/>
      <c r="BA369" s="48"/>
      <c r="BB369" s="48"/>
      <c r="BC369" s="48"/>
      <c r="BD369" s="48"/>
      <c r="BE369" s="48"/>
      <c r="BF369" s="48"/>
      <c r="BG369" s="48"/>
      <c r="BH369" s="48"/>
      <c r="BI369" s="48"/>
      <c r="BJ369" s="48"/>
      <c r="BK369" s="48"/>
      <c r="BL369" s="48"/>
      <c r="BM369" s="48"/>
      <c r="BN369" s="48"/>
      <c r="BO369" s="48"/>
      <c r="BP369" s="48"/>
      <c r="BQ369" s="48"/>
      <c r="BR369" s="48"/>
      <c r="BS369" s="48"/>
      <c r="BT369" s="48"/>
      <c r="BU369" s="48"/>
    </row>
    <row r="370" spans="1:73" ht="14.25" hidden="1">
      <c r="A370" s="50"/>
      <c r="B370" s="50"/>
      <c r="C370" s="48"/>
      <c r="D370" s="142"/>
      <c r="E370" s="48"/>
      <c r="F370" s="48"/>
      <c r="G370" s="48"/>
      <c r="H370" s="70">
        <v>1</v>
      </c>
      <c r="I370" s="48"/>
      <c r="J370" s="70" t="s">
        <v>888</v>
      </c>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c r="BB370" s="48"/>
      <c r="BC370" s="48"/>
      <c r="BD370" s="48"/>
      <c r="BE370" s="48"/>
      <c r="BF370" s="48"/>
      <c r="BG370" s="48"/>
      <c r="BH370" s="48"/>
      <c r="BI370" s="48"/>
      <c r="BJ370" s="48"/>
      <c r="BK370" s="48"/>
      <c r="BL370" s="48"/>
      <c r="BM370" s="48"/>
      <c r="BN370" s="48"/>
      <c r="BO370" s="48"/>
      <c r="BP370" s="48"/>
      <c r="BQ370" s="48"/>
      <c r="BR370" s="48"/>
      <c r="BS370" s="48"/>
      <c r="BT370" s="48"/>
      <c r="BU370" s="48"/>
    </row>
    <row r="371" spans="1:73" ht="14.25" hidden="1">
      <c r="A371" s="50"/>
      <c r="B371" s="50"/>
      <c r="C371" s="48"/>
      <c r="D371" s="142"/>
      <c r="E371" s="48"/>
      <c r="F371" s="48"/>
      <c r="G371" s="48"/>
      <c r="H371" s="70">
        <v>1</v>
      </c>
      <c r="I371" s="48"/>
      <c r="J371" s="70" t="s">
        <v>889</v>
      </c>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c r="BA371" s="48"/>
      <c r="BB371" s="48"/>
      <c r="BC371" s="48"/>
      <c r="BD371" s="48"/>
      <c r="BE371" s="48"/>
      <c r="BF371" s="48"/>
      <c r="BG371" s="48"/>
      <c r="BH371" s="48"/>
      <c r="BI371" s="48"/>
      <c r="BJ371" s="48"/>
      <c r="BK371" s="48"/>
      <c r="BL371" s="48"/>
      <c r="BM371" s="48"/>
      <c r="BN371" s="48"/>
      <c r="BO371" s="48"/>
      <c r="BP371" s="48"/>
      <c r="BQ371" s="48"/>
      <c r="BR371" s="48"/>
      <c r="BS371" s="48"/>
      <c r="BT371" s="48"/>
      <c r="BU371" s="48"/>
    </row>
    <row r="372" spans="1:73" ht="14.25" hidden="1">
      <c r="A372" s="50"/>
      <c r="B372" s="50"/>
      <c r="C372" s="48"/>
      <c r="D372" s="142"/>
      <c r="E372" s="48"/>
      <c r="F372" s="48"/>
      <c r="G372" s="48"/>
      <c r="H372" s="70">
        <v>1</v>
      </c>
      <c r="I372" s="48"/>
      <c r="J372" s="70" t="s">
        <v>890</v>
      </c>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c r="BE372" s="48"/>
      <c r="BF372" s="48"/>
      <c r="BG372" s="48"/>
      <c r="BH372" s="48"/>
      <c r="BI372" s="48"/>
      <c r="BJ372" s="48"/>
      <c r="BK372" s="48"/>
      <c r="BL372" s="48"/>
      <c r="BM372" s="48"/>
      <c r="BN372" s="48"/>
      <c r="BO372" s="48"/>
      <c r="BP372" s="48"/>
      <c r="BQ372" s="48"/>
      <c r="BR372" s="48"/>
      <c r="BS372" s="48"/>
      <c r="BT372" s="48"/>
      <c r="BU372" s="48"/>
    </row>
    <row r="373" spans="1:73" ht="14.25" hidden="1">
      <c r="A373" s="50"/>
      <c r="B373" s="50"/>
      <c r="C373" s="48"/>
      <c r="D373" s="142"/>
      <c r="E373" s="48"/>
      <c r="F373" s="48"/>
      <c r="G373" s="48"/>
      <c r="H373" s="70"/>
      <c r="I373" s="48"/>
      <c r="J373" s="70"/>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c r="BA373" s="48"/>
      <c r="BB373" s="48"/>
      <c r="BC373" s="48"/>
      <c r="BD373" s="48"/>
      <c r="BE373" s="48"/>
      <c r="BF373" s="48"/>
      <c r="BG373" s="48"/>
      <c r="BH373" s="48"/>
      <c r="BI373" s="48"/>
      <c r="BJ373" s="48"/>
      <c r="BK373" s="48"/>
      <c r="BL373" s="48"/>
      <c r="BM373" s="48"/>
      <c r="BN373" s="48"/>
      <c r="BO373" s="48"/>
      <c r="BP373" s="48"/>
      <c r="BQ373" s="48"/>
      <c r="BR373" s="48"/>
      <c r="BS373" s="48"/>
      <c r="BT373" s="48"/>
      <c r="BU373" s="48"/>
    </row>
    <row r="374" spans="1:73" ht="14.25" hidden="1">
      <c r="A374" s="50"/>
      <c r="B374" s="50"/>
      <c r="C374" s="48"/>
      <c r="D374" s="142" t="s">
        <v>891</v>
      </c>
      <c r="E374" s="48"/>
      <c r="F374" s="48"/>
      <c r="G374" s="48"/>
      <c r="H374" s="70">
        <v>1</v>
      </c>
      <c r="I374" s="48"/>
      <c r="J374" s="70" t="s">
        <v>892</v>
      </c>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c r="BE374" s="48"/>
      <c r="BF374" s="48"/>
      <c r="BG374" s="48"/>
      <c r="BH374" s="48"/>
      <c r="BI374" s="48"/>
      <c r="BJ374" s="48"/>
      <c r="BK374" s="48"/>
      <c r="BL374" s="48"/>
      <c r="BM374" s="48"/>
      <c r="BN374" s="48"/>
      <c r="BO374" s="48"/>
      <c r="BP374" s="48"/>
      <c r="BQ374" s="48"/>
      <c r="BR374" s="48"/>
      <c r="BS374" s="48"/>
      <c r="BT374" s="48"/>
      <c r="BU374" s="48"/>
    </row>
    <row r="375" spans="1:73" ht="14.25" hidden="1">
      <c r="A375" s="50"/>
      <c r="B375" s="50"/>
      <c r="C375" s="48"/>
      <c r="D375" s="142"/>
      <c r="E375" s="48"/>
      <c r="F375" s="48"/>
      <c r="G375" s="48"/>
      <c r="H375" s="70"/>
      <c r="I375" s="48"/>
      <c r="J375" s="70"/>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c r="BI375" s="48"/>
      <c r="BJ375" s="48"/>
      <c r="BK375" s="48"/>
      <c r="BL375" s="48"/>
      <c r="BM375" s="48"/>
      <c r="BN375" s="48"/>
      <c r="BO375" s="48"/>
      <c r="BP375" s="48"/>
      <c r="BQ375" s="48"/>
      <c r="BR375" s="48"/>
      <c r="BS375" s="48"/>
      <c r="BT375" s="48"/>
      <c r="BU375" s="48"/>
    </row>
    <row r="376" spans="1:73" ht="14.25" hidden="1">
      <c r="A376" s="50"/>
      <c r="B376" s="50"/>
      <c r="C376" s="48"/>
      <c r="D376" s="142" t="s">
        <v>893</v>
      </c>
      <c r="E376" s="48"/>
      <c r="F376" s="48"/>
      <c r="G376" s="48"/>
      <c r="H376" s="70">
        <f>H375+1</f>
        <v>1</v>
      </c>
      <c r="I376" s="48"/>
      <c r="J376" s="146" t="s">
        <v>894</v>
      </c>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c r="BA376" s="48"/>
      <c r="BB376" s="48"/>
      <c r="BC376" s="48"/>
      <c r="BD376" s="48"/>
      <c r="BE376" s="48"/>
      <c r="BF376" s="48"/>
      <c r="BG376" s="48"/>
      <c r="BH376" s="48"/>
      <c r="BI376" s="48"/>
      <c r="BJ376" s="48"/>
      <c r="BK376" s="48"/>
      <c r="BL376" s="48"/>
      <c r="BM376" s="48"/>
      <c r="BN376" s="48"/>
      <c r="BO376" s="48"/>
      <c r="BP376" s="48"/>
      <c r="BQ376" s="48"/>
      <c r="BR376" s="48"/>
      <c r="BS376" s="48"/>
      <c r="BT376" s="48"/>
      <c r="BU376" s="48"/>
    </row>
    <row r="377" spans="1:73" ht="14.25" hidden="1">
      <c r="A377" s="50"/>
      <c r="B377" s="50"/>
      <c r="C377" s="48"/>
      <c r="D377" s="142" t="s">
        <v>895</v>
      </c>
      <c r="E377" s="48"/>
      <c r="F377" s="48"/>
      <c r="G377" s="48"/>
      <c r="H377" s="70">
        <f>H376+1</f>
        <v>2</v>
      </c>
      <c r="I377" s="48"/>
      <c r="J377" s="146" t="s">
        <v>896</v>
      </c>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c r="BE377" s="48"/>
      <c r="BF377" s="48"/>
      <c r="BG377" s="48"/>
      <c r="BH377" s="48"/>
      <c r="BI377" s="48"/>
      <c r="BJ377" s="48"/>
      <c r="BK377" s="48"/>
      <c r="BL377" s="48"/>
      <c r="BM377" s="48"/>
      <c r="BN377" s="48"/>
      <c r="BO377" s="48"/>
      <c r="BP377" s="48"/>
      <c r="BQ377" s="48"/>
      <c r="BR377" s="48"/>
      <c r="BS377" s="48"/>
      <c r="BT377" s="48"/>
      <c r="BU377" s="48"/>
    </row>
    <row r="378" spans="1:73" ht="13.5" hidden="1" thickBot="1">
      <c r="A378" s="50"/>
      <c r="B378" s="50"/>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8"/>
      <c r="AY378" s="48"/>
      <c r="AZ378" s="48"/>
      <c r="BA378" s="48"/>
      <c r="BB378" s="48"/>
      <c r="BC378" s="48"/>
      <c r="BD378" s="48"/>
      <c r="BE378" s="48"/>
      <c r="BF378" s="48"/>
      <c r="BG378" s="48"/>
      <c r="BH378" s="48"/>
      <c r="BI378" s="48"/>
      <c r="BJ378" s="48"/>
      <c r="BK378" s="48"/>
      <c r="BL378" s="48"/>
      <c r="BM378" s="48"/>
      <c r="BN378" s="48"/>
      <c r="BO378" s="48"/>
      <c r="BP378" s="48"/>
      <c r="BQ378" s="48"/>
      <c r="BR378" s="48"/>
      <c r="BS378" s="48"/>
      <c r="BT378" s="48"/>
      <c r="BU378" s="48"/>
    </row>
    <row r="379" spans="1:73" hidden="1">
      <c r="A379" s="50"/>
      <c r="B379" s="50"/>
      <c r="C379" s="52"/>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4"/>
      <c r="BC379" s="48"/>
      <c r="BD379" s="48"/>
      <c r="BE379" s="48"/>
      <c r="BF379" s="48"/>
      <c r="BG379" s="48"/>
      <c r="BH379" s="48"/>
      <c r="BI379" s="48"/>
      <c r="BJ379" s="48"/>
      <c r="BK379" s="48"/>
      <c r="BL379" s="48"/>
      <c r="BM379" s="48"/>
      <c r="BN379" s="48"/>
      <c r="BO379" s="48"/>
      <c r="BP379" s="48"/>
      <c r="BQ379" s="48"/>
      <c r="BR379" s="48"/>
      <c r="BS379" s="48"/>
      <c r="BT379" s="48"/>
      <c r="BU379" s="48"/>
    </row>
    <row r="380" spans="1:73" ht="15.75" hidden="1">
      <c r="A380" s="50"/>
      <c r="B380" s="50"/>
      <c r="C380" s="55"/>
      <c r="D380" s="50"/>
      <c r="E380" s="50"/>
      <c r="F380" s="147" t="s">
        <v>897</v>
      </c>
      <c r="G380" s="50"/>
      <c r="H380" s="50"/>
      <c r="I380" s="50"/>
      <c r="J380" s="50"/>
      <c r="K380" s="50"/>
      <c r="L380" s="50"/>
      <c r="M380" s="50"/>
      <c r="N380" s="50"/>
      <c r="O380" s="50"/>
      <c r="P380" s="50"/>
      <c r="Q380" s="465" t="str">
        <f>K3&amp;" "&amp;O3</f>
        <v>4324 ABERDEEN STREET</v>
      </c>
      <c r="R380" s="466"/>
      <c r="S380" s="466"/>
      <c r="T380" s="466"/>
      <c r="U380" s="466"/>
      <c r="V380" s="466"/>
      <c r="W380" s="466"/>
      <c r="X380" s="466"/>
      <c r="Y380" s="466"/>
      <c r="Z380" s="466"/>
      <c r="AA380" s="466"/>
      <c r="AB380" s="466"/>
      <c r="AC380" s="466"/>
      <c r="AD380" s="466"/>
      <c r="AE380" s="466"/>
      <c r="AF380" s="466"/>
      <c r="AG380" s="466"/>
      <c r="AH380" s="466"/>
      <c r="AI380" s="466"/>
      <c r="AJ380" s="466"/>
      <c r="AK380" s="466"/>
      <c r="AL380" s="466"/>
      <c r="AM380" s="466"/>
      <c r="AN380" s="466"/>
      <c r="AO380" s="466"/>
      <c r="AP380" s="466"/>
      <c r="AQ380" s="466"/>
      <c r="AR380" s="466"/>
      <c r="AS380" s="466"/>
      <c r="AT380" s="466"/>
      <c r="AU380" s="466"/>
      <c r="AV380" s="467"/>
      <c r="AW380" s="50"/>
      <c r="AX380" s="50"/>
      <c r="AY380" s="50"/>
      <c r="AZ380" s="50"/>
      <c r="BA380" s="50"/>
      <c r="BB380" s="56"/>
      <c r="BC380" s="48"/>
      <c r="BD380" s="48"/>
      <c r="BE380" s="48"/>
      <c r="BF380" s="48"/>
      <c r="BG380" s="48"/>
      <c r="BH380" s="48"/>
      <c r="BI380" s="48"/>
      <c r="BJ380" s="48"/>
      <c r="BK380" s="48"/>
      <c r="BL380" s="48"/>
      <c r="BM380" s="48"/>
      <c r="BN380" s="48"/>
      <c r="BO380" s="48"/>
      <c r="BP380" s="48"/>
      <c r="BQ380" s="48"/>
      <c r="BR380" s="48"/>
      <c r="BS380" s="48"/>
      <c r="BT380" s="48"/>
      <c r="BU380" s="48"/>
    </row>
    <row r="381" spans="1:73" ht="15.75" hidden="1">
      <c r="A381" s="50"/>
      <c r="B381" s="50"/>
      <c r="C381" s="55"/>
      <c r="D381" s="50"/>
      <c r="E381" s="50"/>
      <c r="F381" s="147"/>
      <c r="G381" s="50"/>
      <c r="H381" s="50"/>
      <c r="I381" s="50"/>
      <c r="J381" s="50"/>
      <c r="K381" s="50"/>
      <c r="L381" s="50"/>
      <c r="M381" s="50"/>
      <c r="N381" s="50"/>
      <c r="O381" s="50"/>
      <c r="P381" s="50"/>
      <c r="Q381" s="148"/>
      <c r="R381" s="148"/>
      <c r="S381" s="148"/>
      <c r="T381" s="148"/>
      <c r="U381" s="148"/>
      <c r="V381" s="148"/>
      <c r="W381" s="148"/>
      <c r="X381" s="148"/>
      <c r="Y381" s="148"/>
      <c r="Z381" s="148"/>
      <c r="AA381" s="148"/>
      <c r="AB381" s="148"/>
      <c r="AC381" s="148"/>
      <c r="AD381" s="148"/>
      <c r="AE381" s="148"/>
      <c r="AF381" s="148"/>
      <c r="AG381" s="148"/>
      <c r="AH381" s="148"/>
      <c r="AI381" s="148"/>
      <c r="AJ381" s="148"/>
      <c r="AK381" s="148"/>
      <c r="AL381" s="148"/>
      <c r="AM381" s="148"/>
      <c r="AN381" s="148"/>
      <c r="AO381" s="148"/>
      <c r="AP381" s="148"/>
      <c r="AQ381" s="148"/>
      <c r="AR381" s="148"/>
      <c r="AS381" s="148"/>
      <c r="AT381" s="148"/>
      <c r="AU381" s="148"/>
      <c r="AV381" s="148"/>
      <c r="AW381" s="50"/>
      <c r="AX381" s="50"/>
      <c r="AY381" s="50"/>
      <c r="AZ381" s="50"/>
      <c r="BA381" s="50"/>
      <c r="BB381" s="56"/>
      <c r="BC381" s="48"/>
      <c r="BD381" s="48"/>
      <c r="BE381" s="48"/>
      <c r="BF381" s="48"/>
      <c r="BG381" s="48"/>
      <c r="BH381" s="48"/>
      <c r="BI381" s="48"/>
      <c r="BJ381" s="48"/>
      <c r="BK381" s="48"/>
      <c r="BL381" s="48"/>
      <c r="BM381" s="48"/>
      <c r="BN381" s="48"/>
      <c r="BO381" s="48"/>
      <c r="BP381" s="48"/>
      <c r="BQ381" s="48"/>
      <c r="BR381" s="48"/>
      <c r="BS381" s="48"/>
      <c r="BT381" s="48"/>
      <c r="BU381" s="48"/>
    </row>
    <row r="382" spans="1:73" ht="15.75" hidden="1">
      <c r="A382" s="50"/>
      <c r="B382" s="50"/>
      <c r="C382" s="55"/>
      <c r="D382" s="50"/>
      <c r="E382" s="50"/>
      <c r="F382" s="147" t="s">
        <v>898</v>
      </c>
      <c r="G382" s="50"/>
      <c r="H382" s="50"/>
      <c r="I382" s="50"/>
      <c r="J382" s="50"/>
      <c r="K382" s="50"/>
      <c r="L382" s="50"/>
      <c r="M382" s="50"/>
      <c r="N382" s="50"/>
      <c r="O382" s="50"/>
      <c r="P382" s="50"/>
      <c r="Q382" s="465" t="str">
        <f>K4&amp;" "&amp;O4</f>
        <v xml:space="preserve"> </v>
      </c>
      <c r="R382" s="466"/>
      <c r="S382" s="466"/>
      <c r="T382" s="466"/>
      <c r="U382" s="466"/>
      <c r="V382" s="466"/>
      <c r="W382" s="466"/>
      <c r="X382" s="466"/>
      <c r="Y382" s="466"/>
      <c r="Z382" s="466"/>
      <c r="AA382" s="466"/>
      <c r="AB382" s="466"/>
      <c r="AC382" s="466"/>
      <c r="AD382" s="466"/>
      <c r="AE382" s="466"/>
      <c r="AF382" s="466"/>
      <c r="AG382" s="466"/>
      <c r="AH382" s="466"/>
      <c r="AI382" s="466"/>
      <c r="AJ382" s="466"/>
      <c r="AK382" s="466"/>
      <c r="AL382" s="466"/>
      <c r="AM382" s="466"/>
      <c r="AN382" s="466"/>
      <c r="AO382" s="466"/>
      <c r="AP382" s="466"/>
      <c r="AQ382" s="466"/>
      <c r="AR382" s="466"/>
      <c r="AS382" s="466"/>
      <c r="AT382" s="466"/>
      <c r="AU382" s="466"/>
      <c r="AV382" s="467"/>
      <c r="AW382" s="50"/>
      <c r="AX382" s="50"/>
      <c r="AY382" s="50"/>
      <c r="AZ382" s="50"/>
      <c r="BA382" s="50"/>
      <c r="BB382" s="56"/>
      <c r="BC382" s="48"/>
      <c r="BD382" s="48"/>
      <c r="BE382" s="48"/>
      <c r="BF382" s="48"/>
      <c r="BG382" s="48"/>
      <c r="BH382" s="48"/>
      <c r="BI382" s="48"/>
      <c r="BJ382" s="48"/>
      <c r="BK382" s="48"/>
      <c r="BL382" s="48"/>
      <c r="BM382" s="48"/>
      <c r="BN382" s="48"/>
      <c r="BO382" s="48"/>
      <c r="BP382" s="48"/>
      <c r="BQ382" s="48"/>
      <c r="BR382" s="48"/>
      <c r="BS382" s="48"/>
      <c r="BT382" s="48"/>
      <c r="BU382" s="48"/>
    </row>
    <row r="383" spans="1:73" ht="13.5" hidden="1" thickBot="1">
      <c r="A383" s="50"/>
      <c r="B383" s="50"/>
      <c r="C383" s="80"/>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2"/>
      <c r="BC383" s="48"/>
      <c r="BD383" s="48"/>
      <c r="BE383" s="48"/>
      <c r="BF383" s="48"/>
      <c r="BG383" s="48"/>
      <c r="BH383" s="48"/>
      <c r="BI383" s="48"/>
      <c r="BJ383" s="48"/>
      <c r="BK383" s="48"/>
      <c r="BL383" s="48"/>
      <c r="BM383" s="48"/>
      <c r="BN383" s="48"/>
      <c r="BO383" s="48"/>
      <c r="BP383" s="48"/>
      <c r="BQ383" s="48"/>
      <c r="BR383" s="48"/>
      <c r="BS383" s="48"/>
      <c r="BT383" s="48"/>
      <c r="BU383" s="48"/>
    </row>
    <row r="384" spans="1:73" hidden="1">
      <c r="A384" s="50"/>
      <c r="B384" s="50"/>
      <c r="C384" s="50"/>
      <c r="D384" s="50"/>
      <c r="E384" s="50"/>
      <c r="F384" s="50"/>
      <c r="G384" s="50"/>
      <c r="H384" s="50"/>
      <c r="I384" s="50"/>
      <c r="J384" s="50"/>
      <c r="K384" s="50"/>
      <c r="L384" s="50"/>
      <c r="M384" s="50"/>
      <c r="N384" s="50"/>
      <c r="O384" s="50"/>
      <c r="P384" s="50"/>
      <c r="Q384" s="50"/>
      <c r="R384" s="50"/>
      <c r="S384" s="50"/>
      <c r="T384" s="50"/>
      <c r="U384" s="50"/>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c r="AV384" s="48"/>
      <c r="AW384" s="48"/>
      <c r="AX384" s="48"/>
      <c r="AY384" s="48"/>
      <c r="AZ384" s="48"/>
      <c r="BA384" s="48"/>
      <c r="BB384" s="48"/>
      <c r="BC384" s="48"/>
      <c r="BD384" s="48"/>
      <c r="BE384" s="48"/>
      <c r="BF384" s="48"/>
      <c r="BG384" s="48"/>
      <c r="BH384" s="48"/>
      <c r="BI384" s="48"/>
      <c r="BJ384" s="48"/>
      <c r="BK384" s="48"/>
      <c r="BL384" s="48"/>
      <c r="BM384" s="48"/>
      <c r="BN384" s="48"/>
      <c r="BO384" s="48"/>
      <c r="BP384" s="48"/>
      <c r="BQ384" s="48"/>
      <c r="BR384" s="48"/>
      <c r="BS384" s="48"/>
      <c r="BT384" s="48"/>
      <c r="BU384" s="48"/>
    </row>
    <row r="385" spans="1:73" hidden="1">
      <c r="A385" s="50"/>
      <c r="B385" s="50"/>
      <c r="C385" s="139" t="s">
        <v>899</v>
      </c>
      <c r="D385" s="48"/>
      <c r="E385" s="48"/>
      <c r="F385" s="48"/>
      <c r="G385" s="48"/>
      <c r="H385" s="48"/>
      <c r="I385" s="48"/>
      <c r="J385" s="48"/>
      <c r="K385" s="48"/>
      <c r="L385" s="48"/>
      <c r="M385" s="468" t="s">
        <v>900</v>
      </c>
      <c r="N385" s="469"/>
      <c r="O385" s="469"/>
      <c r="P385" s="469"/>
      <c r="Q385" s="469"/>
      <c r="R385" s="469"/>
      <c r="S385" s="469"/>
      <c r="T385" s="469"/>
      <c r="U385" s="469"/>
      <c r="V385" s="469"/>
      <c r="W385" s="469"/>
      <c r="X385" s="470"/>
      <c r="Y385" s="50"/>
      <c r="Z385" s="471" t="s">
        <v>901</v>
      </c>
      <c r="AA385" s="472"/>
      <c r="AB385" s="472"/>
      <c r="AC385" s="472"/>
      <c r="AD385" s="472"/>
      <c r="AE385" s="472"/>
      <c r="AF385" s="472"/>
      <c r="AG385" s="472"/>
      <c r="AH385" s="473"/>
      <c r="AI385" s="48"/>
      <c r="AJ385" s="48"/>
      <c r="AK385" s="48"/>
      <c r="AL385" s="471" t="s">
        <v>902</v>
      </c>
      <c r="AM385" s="472"/>
      <c r="AN385" s="472"/>
      <c r="AO385" s="472"/>
      <c r="AP385" s="472"/>
      <c r="AQ385" s="472"/>
      <c r="AR385" s="472"/>
      <c r="AS385" s="472"/>
      <c r="AT385" s="472"/>
      <c r="AU385" s="472"/>
      <c r="AV385" s="472"/>
      <c r="AW385" s="472"/>
      <c r="AX385" s="472"/>
      <c r="AY385" s="472"/>
      <c r="AZ385" s="472"/>
      <c r="BA385" s="472"/>
      <c r="BB385" s="473"/>
      <c r="BC385" s="48"/>
      <c r="BD385" s="48"/>
      <c r="BE385" s="48"/>
      <c r="BF385" s="48"/>
      <c r="BG385" s="48"/>
      <c r="BH385" s="48"/>
      <c r="BI385" s="48"/>
      <c r="BJ385" s="48"/>
      <c r="BK385" s="48"/>
      <c r="BL385" s="48"/>
      <c r="BM385" s="48"/>
      <c r="BN385" s="48"/>
      <c r="BO385" s="48"/>
      <c r="BP385" s="48"/>
      <c r="BQ385" s="48"/>
      <c r="BR385" s="48"/>
      <c r="BS385" s="48"/>
      <c r="BT385" s="48"/>
      <c r="BU385" s="48"/>
    </row>
    <row r="386" spans="1:73" hidden="1">
      <c r="A386" s="50"/>
      <c r="B386" s="50"/>
      <c r="C386" s="139"/>
      <c r="D386" s="48"/>
      <c r="E386" s="48"/>
      <c r="F386" s="48"/>
      <c r="G386" s="48"/>
      <c r="H386" s="48"/>
      <c r="I386" s="48"/>
      <c r="J386" s="48"/>
      <c r="K386" s="48"/>
      <c r="L386" s="48"/>
      <c r="M386" s="139"/>
      <c r="N386" s="48"/>
      <c r="O386" s="50"/>
      <c r="P386" s="50"/>
      <c r="Q386" s="50"/>
      <c r="R386" s="50"/>
      <c r="S386" s="48"/>
      <c r="T386" s="50"/>
      <c r="U386" s="50"/>
      <c r="V386" s="50"/>
      <c r="W386" s="50"/>
      <c r="X386" s="50"/>
      <c r="Y386" s="50"/>
      <c r="Z386" s="139"/>
      <c r="AA386" s="48"/>
      <c r="AB386" s="48"/>
      <c r="AC386" s="48"/>
      <c r="AD386" s="48"/>
      <c r="AE386" s="48"/>
      <c r="AF386" s="48"/>
      <c r="AG386" s="48"/>
      <c r="AH386" s="48"/>
      <c r="AI386" s="48"/>
      <c r="AJ386" s="48"/>
      <c r="AK386" s="48"/>
      <c r="AL386" s="139"/>
      <c r="AM386" s="48"/>
      <c r="AN386" s="48"/>
      <c r="AO386" s="48"/>
      <c r="AP386" s="48"/>
      <c r="AQ386" s="48"/>
      <c r="AR386" s="48"/>
      <c r="AS386" s="48"/>
      <c r="AT386" s="48"/>
      <c r="AU386" s="48"/>
      <c r="AV386" s="48"/>
      <c r="AW386" s="48"/>
      <c r="AX386" s="48"/>
      <c r="AY386" s="48"/>
      <c r="AZ386" s="48"/>
      <c r="BA386" s="48"/>
      <c r="BB386" s="48"/>
      <c r="BC386" s="48"/>
      <c r="BD386" s="48"/>
      <c r="BE386" s="48"/>
      <c r="BF386" s="48"/>
      <c r="BG386" s="48"/>
      <c r="BH386" s="48"/>
      <c r="BI386" s="48"/>
      <c r="BJ386" s="48"/>
      <c r="BK386" s="48"/>
      <c r="BL386" s="48"/>
      <c r="BM386" s="48"/>
      <c r="BN386" s="48"/>
      <c r="BO386" s="48"/>
      <c r="BP386" s="48"/>
      <c r="BQ386" s="48"/>
      <c r="BR386" s="48"/>
      <c r="BS386" s="48"/>
      <c r="BT386" s="48"/>
      <c r="BU386" s="48"/>
    </row>
    <row r="387" spans="1:73" hidden="1">
      <c r="A387" s="50"/>
      <c r="B387" s="50"/>
      <c r="C387" s="48"/>
      <c r="D387" s="48"/>
      <c r="E387" s="48"/>
      <c r="F387" s="48"/>
      <c r="G387" s="48"/>
      <c r="H387" s="48"/>
      <c r="I387" s="48"/>
      <c r="J387" s="48"/>
      <c r="K387" s="48"/>
      <c r="L387" s="149" t="s">
        <v>903</v>
      </c>
      <c r="M387" s="48"/>
      <c r="N387" s="50"/>
      <c r="O387" s="50"/>
      <c r="P387" s="50"/>
      <c r="Q387" s="50"/>
      <c r="R387" s="50"/>
      <c r="S387" s="48"/>
      <c r="T387" s="50"/>
      <c r="U387" s="360">
        <f>COUNTIF(U388:U1740,"Yes")</f>
        <v>0</v>
      </c>
      <c r="V387" s="362"/>
      <c r="W387" s="360">
        <f>COUNTIF(W388:W1740,"Yes")</f>
        <v>0</v>
      </c>
      <c r="X387" s="362"/>
      <c r="Y387" s="50"/>
      <c r="Z387" s="50"/>
      <c r="AA387" s="48"/>
      <c r="AB387" s="48"/>
      <c r="AC387" s="48"/>
      <c r="AD387" s="48"/>
      <c r="AE387" s="48"/>
      <c r="AF387" s="48"/>
      <c r="AG387" s="360">
        <f>COUNTIF(AH388:AH498,"Yes")</f>
        <v>0</v>
      </c>
      <c r="AH387" s="362"/>
      <c r="AI387" s="48"/>
      <c r="AJ387" s="48"/>
      <c r="AK387" s="48"/>
      <c r="AL387" s="48"/>
      <c r="AM387" s="48"/>
      <c r="AN387" s="48"/>
      <c r="AO387" s="48"/>
      <c r="AP387" s="48"/>
      <c r="AQ387" s="48"/>
      <c r="AR387" s="48"/>
      <c r="AS387" s="48"/>
      <c r="AT387" s="360">
        <f>COUNTIF(AT388:AT1139,"Yes")</f>
        <v>0</v>
      </c>
      <c r="AU387" s="362"/>
      <c r="AV387" s="150"/>
      <c r="AW387" s="151"/>
      <c r="AX387" s="70"/>
      <c r="AY387" s="70"/>
      <c r="AZ387" s="70"/>
      <c r="BA387" s="48"/>
      <c r="BB387" s="360">
        <f>COUNTIF(BB388:BB1139,"TRUE")</f>
        <v>0</v>
      </c>
      <c r="BC387" s="362"/>
      <c r="BD387" s="48"/>
      <c r="BE387" s="48"/>
      <c r="BF387" s="48"/>
      <c r="BG387" s="48"/>
      <c r="BH387" s="48"/>
      <c r="BI387" s="48"/>
      <c r="BJ387" s="48"/>
      <c r="BK387" s="48"/>
      <c r="BL387" s="48"/>
      <c r="BM387" s="48"/>
      <c r="BN387" s="48"/>
      <c r="BO387" s="48"/>
      <c r="BP387" s="48"/>
      <c r="BQ387" s="48"/>
      <c r="BR387" s="48"/>
      <c r="BS387" s="48"/>
      <c r="BT387" s="48"/>
      <c r="BU387" s="48"/>
    </row>
    <row r="388" spans="1:73" hidden="1">
      <c r="A388" s="50"/>
      <c r="B388" s="50"/>
      <c r="C388" s="70" t="s">
        <v>904</v>
      </c>
      <c r="D388" s="48"/>
      <c r="E388" s="48"/>
      <c r="F388" s="48"/>
      <c r="G388" s="48"/>
      <c r="H388" s="48"/>
      <c r="I388" s="48"/>
      <c r="J388" s="48"/>
      <c r="K388" s="48"/>
      <c r="L388" s="464">
        <v>1</v>
      </c>
      <c r="M388" s="464"/>
      <c r="N388" s="152" t="s">
        <v>905</v>
      </c>
      <c r="O388" s="50"/>
      <c r="P388" s="70"/>
      <c r="Q388" s="50"/>
      <c r="R388" s="50"/>
      <c r="S388" s="48"/>
      <c r="T388" s="50"/>
      <c r="U388" s="436" t="str">
        <f>IF(N388=Q$380,"Yes","")</f>
        <v/>
      </c>
      <c r="V388" s="436"/>
      <c r="W388" s="436" t="str">
        <f>IF(N388=Q$382,"Yes","")</f>
        <v/>
      </c>
      <c r="X388" s="436"/>
      <c r="Y388" s="50"/>
      <c r="Z388" s="153" t="s">
        <v>906</v>
      </c>
      <c r="AA388" s="48"/>
      <c r="AB388" s="48"/>
      <c r="AC388" s="48"/>
      <c r="AD388" s="48"/>
      <c r="AE388" s="48"/>
      <c r="AF388" s="48"/>
      <c r="AG388" s="48"/>
      <c r="AH388" s="76" t="str">
        <f>IF(Z388=Q$380,"Yes","")</f>
        <v/>
      </c>
      <c r="AI388" s="48"/>
      <c r="AJ388" s="48"/>
      <c r="AK388" s="48"/>
      <c r="AL388" s="154" t="s">
        <v>907</v>
      </c>
      <c r="AM388" s="70"/>
      <c r="AN388" s="70"/>
      <c r="AO388" s="70"/>
      <c r="AP388" s="70"/>
      <c r="AQ388" s="70"/>
      <c r="AR388" s="70"/>
      <c r="AS388" s="70"/>
      <c r="AT388" s="436" t="str">
        <f t="shared" ref="AT388:AT451" si="3">IF($AL388=$Q$380,"Yes","")</f>
        <v/>
      </c>
      <c r="AU388" s="436"/>
      <c r="AV388" s="436" t="str">
        <f>IF(AX388="90.1-2001","No","Yes")</f>
        <v>Yes</v>
      </c>
      <c r="AW388" s="436"/>
      <c r="AX388" s="155" t="s">
        <v>908</v>
      </c>
      <c r="AY388" s="48"/>
      <c r="AZ388" s="48"/>
      <c r="BA388" s="48"/>
      <c r="BB388" s="436" t="b">
        <f>AND(AT388="Yes",AV388="Yes")</f>
        <v>0</v>
      </c>
      <c r="BC388" s="436"/>
      <c r="BD388" s="48"/>
      <c r="BE388" s="48"/>
      <c r="BF388" s="48"/>
      <c r="BG388" s="48"/>
      <c r="BH388" s="48"/>
      <c r="BI388" s="48"/>
      <c r="BJ388" s="48"/>
      <c r="BK388" s="48"/>
      <c r="BL388" s="48"/>
      <c r="BM388" s="48"/>
      <c r="BN388" s="48"/>
      <c r="BO388" s="48"/>
      <c r="BP388" s="48"/>
      <c r="BQ388" s="48"/>
      <c r="BR388" s="48"/>
      <c r="BS388" s="48"/>
      <c r="BT388" s="48"/>
      <c r="BU388" s="48"/>
    </row>
    <row r="389" spans="1:73" hidden="1">
      <c r="A389" s="50"/>
      <c r="B389" s="50"/>
      <c r="C389" s="70" t="s">
        <v>909</v>
      </c>
      <c r="D389" s="48"/>
      <c r="E389" s="48"/>
      <c r="F389" s="48"/>
      <c r="G389" s="48"/>
      <c r="H389" s="48"/>
      <c r="I389" s="48"/>
      <c r="J389" s="48"/>
      <c r="K389" s="48"/>
      <c r="L389" s="464">
        <f>L388+1</f>
        <v>2</v>
      </c>
      <c r="M389" s="464"/>
      <c r="N389" s="152" t="s">
        <v>910</v>
      </c>
      <c r="O389" s="50"/>
      <c r="P389" s="70"/>
      <c r="Q389" s="50"/>
      <c r="R389" s="50"/>
      <c r="S389" s="48"/>
      <c r="T389" s="50"/>
      <c r="U389" s="436" t="str">
        <f t="shared" ref="U389:U452" si="4">IF(N389=Q$380,"Yes","")</f>
        <v/>
      </c>
      <c r="V389" s="436"/>
      <c r="W389" s="436" t="str">
        <f t="shared" ref="W389:W452" si="5">IF(N389=Q$382,"Yes","")</f>
        <v/>
      </c>
      <c r="X389" s="436"/>
      <c r="Y389" s="50"/>
      <c r="Z389" s="153" t="s">
        <v>911</v>
      </c>
      <c r="AA389" s="48"/>
      <c r="AB389" s="48"/>
      <c r="AC389" s="48"/>
      <c r="AD389" s="48"/>
      <c r="AE389" s="48"/>
      <c r="AF389" s="48"/>
      <c r="AG389" s="48"/>
      <c r="AH389" s="76" t="str">
        <f t="shared" ref="AH389:AH452" si="6">IF(Z389=Q$380,"Yes","")</f>
        <v/>
      </c>
      <c r="AI389" s="48"/>
      <c r="AJ389" s="48"/>
      <c r="AK389" s="48"/>
      <c r="AL389" s="151" t="s">
        <v>912</v>
      </c>
      <c r="AM389" s="70"/>
      <c r="AN389" s="70"/>
      <c r="AO389" s="70"/>
      <c r="AP389" s="70"/>
      <c r="AQ389" s="70"/>
      <c r="AR389" s="70"/>
      <c r="AS389" s="70"/>
      <c r="AT389" s="436" t="str">
        <f t="shared" si="3"/>
        <v/>
      </c>
      <c r="AU389" s="436"/>
      <c r="AV389" s="436" t="str">
        <f t="shared" ref="AV389:AV452" si="7">IF(AX389="90.1-2001","No","Yes")</f>
        <v>No</v>
      </c>
      <c r="AW389" s="436"/>
      <c r="AX389" s="156" t="s">
        <v>913</v>
      </c>
      <c r="AY389" s="48"/>
      <c r="AZ389" s="48"/>
      <c r="BA389" s="48"/>
      <c r="BB389" s="436" t="b">
        <f t="shared" ref="BB389:BB452" si="8">AND(AT389="Yes",AV389="Yes")</f>
        <v>0</v>
      </c>
      <c r="BC389" s="436"/>
      <c r="BD389" s="48"/>
      <c r="BE389" s="48"/>
      <c r="BF389" s="48"/>
      <c r="BG389" s="48"/>
      <c r="BH389" s="48"/>
      <c r="BI389" s="48"/>
      <c r="BJ389" s="48"/>
      <c r="BK389" s="48"/>
      <c r="BL389" s="48"/>
      <c r="BM389" s="48"/>
      <c r="BN389" s="48"/>
      <c r="BO389" s="48"/>
      <c r="BP389" s="48"/>
      <c r="BQ389" s="48"/>
      <c r="BR389" s="48"/>
      <c r="BS389" s="48"/>
      <c r="BT389" s="48"/>
      <c r="BU389" s="48"/>
    </row>
    <row r="390" spans="1:73" hidden="1">
      <c r="A390" s="50"/>
      <c r="B390" s="50"/>
      <c r="C390" s="70" t="s">
        <v>914</v>
      </c>
      <c r="D390" s="48"/>
      <c r="E390" s="48"/>
      <c r="F390" s="48"/>
      <c r="G390" s="48"/>
      <c r="H390" s="48"/>
      <c r="I390" s="48"/>
      <c r="J390" s="48"/>
      <c r="K390" s="48"/>
      <c r="L390" s="464">
        <f t="shared" ref="L390:L453" si="9">L389+1</f>
        <v>3</v>
      </c>
      <c r="M390" s="464"/>
      <c r="N390" s="152" t="s">
        <v>915</v>
      </c>
      <c r="O390" s="50"/>
      <c r="P390" s="70"/>
      <c r="Q390" s="50"/>
      <c r="R390" s="50"/>
      <c r="S390" s="48"/>
      <c r="T390" s="50"/>
      <c r="U390" s="436" t="str">
        <f t="shared" si="4"/>
        <v/>
      </c>
      <c r="V390" s="436"/>
      <c r="W390" s="436" t="str">
        <f t="shared" si="5"/>
        <v/>
      </c>
      <c r="X390" s="436"/>
      <c r="Y390" s="50"/>
      <c r="Z390" s="153" t="s">
        <v>916</v>
      </c>
      <c r="AA390" s="48"/>
      <c r="AB390" s="48"/>
      <c r="AC390" s="48"/>
      <c r="AD390" s="48"/>
      <c r="AE390" s="48"/>
      <c r="AF390" s="48"/>
      <c r="AG390" s="48"/>
      <c r="AH390" s="76" t="str">
        <f t="shared" si="6"/>
        <v/>
      </c>
      <c r="AI390" s="48"/>
      <c r="AJ390" s="48"/>
      <c r="AK390" s="48"/>
      <c r="AL390" s="151" t="s">
        <v>917</v>
      </c>
      <c r="AM390" s="70"/>
      <c r="AN390" s="70"/>
      <c r="AO390" s="70"/>
      <c r="AP390" s="70"/>
      <c r="AQ390" s="70"/>
      <c r="AR390" s="70"/>
      <c r="AS390" s="70"/>
      <c r="AT390" s="436" t="str">
        <f t="shared" si="3"/>
        <v/>
      </c>
      <c r="AU390" s="436"/>
      <c r="AV390" s="436" t="str">
        <f t="shared" si="7"/>
        <v>Yes</v>
      </c>
      <c r="AW390" s="436"/>
      <c r="AX390" s="156" t="s">
        <v>918</v>
      </c>
      <c r="AY390" s="48"/>
      <c r="AZ390" s="48"/>
      <c r="BA390" s="48"/>
      <c r="BB390" s="436" t="b">
        <f t="shared" si="8"/>
        <v>0</v>
      </c>
      <c r="BC390" s="436"/>
      <c r="BD390" s="48"/>
      <c r="BE390" s="48"/>
      <c r="BF390" s="48"/>
      <c r="BG390" s="48"/>
      <c r="BH390" s="48"/>
      <c r="BI390" s="48"/>
      <c r="BJ390" s="48"/>
      <c r="BK390" s="48"/>
      <c r="BL390" s="48"/>
      <c r="BM390" s="48"/>
      <c r="BN390" s="48"/>
      <c r="BO390" s="48"/>
      <c r="BP390" s="48"/>
      <c r="BQ390" s="48"/>
      <c r="BR390" s="48"/>
      <c r="BS390" s="48"/>
      <c r="BT390" s="48"/>
      <c r="BU390" s="48"/>
    </row>
    <row r="391" spans="1:73" hidden="1">
      <c r="A391" s="50"/>
      <c r="B391" s="50"/>
      <c r="C391" s="70" t="s">
        <v>919</v>
      </c>
      <c r="D391" s="48"/>
      <c r="E391" s="48"/>
      <c r="F391" s="48"/>
      <c r="G391" s="48"/>
      <c r="H391" s="48"/>
      <c r="I391" s="48"/>
      <c r="J391" s="48"/>
      <c r="K391" s="48"/>
      <c r="L391" s="464">
        <f t="shared" si="9"/>
        <v>4</v>
      </c>
      <c r="M391" s="464"/>
      <c r="N391" s="152" t="s">
        <v>920</v>
      </c>
      <c r="O391" s="50"/>
      <c r="P391" s="70"/>
      <c r="Q391" s="50"/>
      <c r="R391" s="50"/>
      <c r="S391" s="48"/>
      <c r="T391" s="50"/>
      <c r="U391" s="436" t="str">
        <f t="shared" si="4"/>
        <v/>
      </c>
      <c r="V391" s="436"/>
      <c r="W391" s="436" t="str">
        <f t="shared" si="5"/>
        <v/>
      </c>
      <c r="X391" s="436"/>
      <c r="Y391" s="133"/>
      <c r="Z391" s="154" t="s">
        <v>921</v>
      </c>
      <c r="AA391" s="48"/>
      <c r="AB391" s="48"/>
      <c r="AC391" s="48"/>
      <c r="AD391" s="48"/>
      <c r="AE391" s="48"/>
      <c r="AF391" s="48"/>
      <c r="AG391" s="48"/>
      <c r="AH391" s="76" t="str">
        <f t="shared" si="6"/>
        <v/>
      </c>
      <c r="AI391" s="48"/>
      <c r="AJ391" s="48"/>
      <c r="AK391" s="48"/>
      <c r="AL391" s="151" t="s">
        <v>922</v>
      </c>
      <c r="AM391" s="70"/>
      <c r="AN391" s="70"/>
      <c r="AO391" s="70"/>
      <c r="AP391" s="70"/>
      <c r="AQ391" s="70"/>
      <c r="AR391" s="70"/>
      <c r="AS391" s="70"/>
      <c r="AT391" s="436" t="str">
        <f t="shared" si="3"/>
        <v/>
      </c>
      <c r="AU391" s="436"/>
      <c r="AV391" s="436" t="str">
        <f t="shared" si="7"/>
        <v>Yes</v>
      </c>
      <c r="AW391" s="436"/>
      <c r="AX391" s="156" t="s">
        <v>918</v>
      </c>
      <c r="AY391" s="48"/>
      <c r="AZ391" s="48"/>
      <c r="BA391" s="48"/>
      <c r="BB391" s="436" t="b">
        <f t="shared" si="8"/>
        <v>0</v>
      </c>
      <c r="BC391" s="436"/>
      <c r="BD391" s="48"/>
      <c r="BE391" s="48"/>
      <c r="BF391" s="48"/>
      <c r="BG391" s="48"/>
      <c r="BH391" s="48"/>
      <c r="BI391" s="48"/>
      <c r="BJ391" s="48"/>
      <c r="BK391" s="48"/>
      <c r="BL391" s="48"/>
      <c r="BM391" s="48"/>
      <c r="BN391" s="48"/>
      <c r="BO391" s="48"/>
      <c r="BP391" s="48"/>
      <c r="BQ391" s="48"/>
      <c r="BR391" s="48"/>
      <c r="BS391" s="48"/>
      <c r="BT391" s="48"/>
      <c r="BU391" s="48"/>
    </row>
    <row r="392" spans="1:73" hidden="1">
      <c r="A392" s="50"/>
      <c r="B392" s="50"/>
      <c r="C392" s="70" t="s">
        <v>923</v>
      </c>
      <c r="D392" s="48"/>
      <c r="E392" s="48"/>
      <c r="F392" s="48"/>
      <c r="G392" s="48"/>
      <c r="H392" s="48"/>
      <c r="I392" s="48"/>
      <c r="J392" s="48"/>
      <c r="K392" s="48"/>
      <c r="L392" s="464">
        <f t="shared" si="9"/>
        <v>5</v>
      </c>
      <c r="M392" s="464"/>
      <c r="N392" s="152" t="s">
        <v>924</v>
      </c>
      <c r="O392" s="50"/>
      <c r="P392" s="70"/>
      <c r="Q392" s="50"/>
      <c r="R392" s="50"/>
      <c r="S392" s="48"/>
      <c r="T392" s="50"/>
      <c r="U392" s="436" t="str">
        <f t="shared" si="4"/>
        <v/>
      </c>
      <c r="V392" s="436"/>
      <c r="W392" s="436" t="str">
        <f t="shared" si="5"/>
        <v/>
      </c>
      <c r="X392" s="436"/>
      <c r="Y392" s="50"/>
      <c r="Z392" s="154" t="s">
        <v>925</v>
      </c>
      <c r="AA392" s="48"/>
      <c r="AB392" s="48"/>
      <c r="AC392" s="48"/>
      <c r="AD392" s="48"/>
      <c r="AE392" s="48"/>
      <c r="AF392" s="48"/>
      <c r="AG392" s="48"/>
      <c r="AH392" s="76" t="str">
        <f t="shared" si="6"/>
        <v/>
      </c>
      <c r="AI392" s="48"/>
      <c r="AJ392" s="48"/>
      <c r="AK392" s="48"/>
      <c r="AL392" s="157" t="s">
        <v>926</v>
      </c>
      <c r="AM392" s="70"/>
      <c r="AN392" s="70"/>
      <c r="AO392" s="70"/>
      <c r="AP392" s="70"/>
      <c r="AQ392" s="70"/>
      <c r="AR392" s="70"/>
      <c r="AS392" s="70"/>
      <c r="AT392" s="436" t="str">
        <f t="shared" si="3"/>
        <v/>
      </c>
      <c r="AU392" s="436"/>
      <c r="AV392" s="436" t="str">
        <f t="shared" si="7"/>
        <v>Yes</v>
      </c>
      <c r="AW392" s="436"/>
      <c r="AX392" s="155" t="s">
        <v>908</v>
      </c>
      <c r="AY392" s="48"/>
      <c r="AZ392" s="48"/>
      <c r="BA392" s="48"/>
      <c r="BB392" s="436" t="b">
        <f t="shared" si="8"/>
        <v>0</v>
      </c>
      <c r="BC392" s="436"/>
      <c r="BD392" s="48"/>
      <c r="BE392" s="48"/>
      <c r="BF392" s="48"/>
      <c r="BG392" s="48"/>
      <c r="BH392" s="48"/>
      <c r="BI392" s="48"/>
      <c r="BJ392" s="48"/>
      <c r="BK392" s="48"/>
      <c r="BL392" s="48"/>
      <c r="BM392" s="48"/>
      <c r="BN392" s="48"/>
      <c r="BO392" s="48"/>
      <c r="BP392" s="48"/>
      <c r="BQ392" s="48"/>
      <c r="BR392" s="48"/>
      <c r="BS392" s="48"/>
      <c r="BT392" s="48"/>
      <c r="BU392" s="48"/>
    </row>
    <row r="393" spans="1:73" hidden="1">
      <c r="A393" s="50"/>
      <c r="B393" s="50"/>
      <c r="C393" s="70" t="s">
        <v>927</v>
      </c>
      <c r="D393" s="48"/>
      <c r="E393" s="48"/>
      <c r="F393" s="48"/>
      <c r="G393" s="48"/>
      <c r="H393" s="48"/>
      <c r="I393" s="48"/>
      <c r="J393" s="48"/>
      <c r="K393" s="48"/>
      <c r="L393" s="464">
        <f t="shared" si="9"/>
        <v>6</v>
      </c>
      <c r="M393" s="464"/>
      <c r="N393" s="152" t="s">
        <v>928</v>
      </c>
      <c r="O393" s="50"/>
      <c r="P393" s="70"/>
      <c r="Q393" s="50"/>
      <c r="R393" s="50"/>
      <c r="S393" s="48"/>
      <c r="T393" s="50"/>
      <c r="U393" s="436" t="str">
        <f t="shared" si="4"/>
        <v/>
      </c>
      <c r="V393" s="436"/>
      <c r="W393" s="436" t="str">
        <f t="shared" si="5"/>
        <v/>
      </c>
      <c r="X393" s="436"/>
      <c r="Y393" s="50"/>
      <c r="Z393" s="154" t="s">
        <v>929</v>
      </c>
      <c r="AA393" s="48"/>
      <c r="AB393" s="48"/>
      <c r="AC393" s="48"/>
      <c r="AD393" s="48"/>
      <c r="AE393" s="48"/>
      <c r="AF393" s="48"/>
      <c r="AG393" s="48"/>
      <c r="AH393" s="76" t="str">
        <f t="shared" si="6"/>
        <v/>
      </c>
      <c r="AI393" s="48"/>
      <c r="AJ393" s="48"/>
      <c r="AK393" s="48"/>
      <c r="AL393" s="151" t="s">
        <v>930</v>
      </c>
      <c r="AM393" s="70"/>
      <c r="AN393" s="70"/>
      <c r="AO393" s="70"/>
      <c r="AP393" s="70"/>
      <c r="AQ393" s="70"/>
      <c r="AR393" s="70"/>
      <c r="AS393" s="70"/>
      <c r="AT393" s="436" t="str">
        <f t="shared" si="3"/>
        <v/>
      </c>
      <c r="AU393" s="436"/>
      <c r="AV393" s="436" t="str">
        <f t="shared" si="7"/>
        <v>Yes</v>
      </c>
      <c r="AW393" s="436"/>
      <c r="AX393" s="69" t="s">
        <v>931</v>
      </c>
      <c r="AY393" s="48"/>
      <c r="AZ393" s="48"/>
      <c r="BA393" s="48"/>
      <c r="BB393" s="436" t="b">
        <f t="shared" si="8"/>
        <v>0</v>
      </c>
      <c r="BC393" s="436"/>
      <c r="BD393" s="48"/>
      <c r="BE393" s="48"/>
      <c r="BF393" s="48"/>
      <c r="BG393" s="48"/>
      <c r="BH393" s="48"/>
      <c r="BI393" s="48"/>
      <c r="BJ393" s="48"/>
      <c r="BK393" s="48"/>
      <c r="BL393" s="48"/>
      <c r="BM393" s="48"/>
      <c r="BN393" s="48"/>
      <c r="BO393" s="48"/>
      <c r="BP393" s="48"/>
      <c r="BQ393" s="48"/>
      <c r="BR393" s="48"/>
      <c r="BS393" s="48"/>
      <c r="BT393" s="48"/>
      <c r="BU393" s="48"/>
    </row>
    <row r="394" spans="1:73" hidden="1">
      <c r="A394" s="50"/>
      <c r="B394" s="50"/>
      <c r="C394" s="70" t="s">
        <v>932</v>
      </c>
      <c r="D394" s="48"/>
      <c r="E394" s="48"/>
      <c r="F394" s="48"/>
      <c r="G394" s="48"/>
      <c r="H394" s="48"/>
      <c r="I394" s="48"/>
      <c r="J394" s="48"/>
      <c r="K394" s="48"/>
      <c r="L394" s="464">
        <f t="shared" si="9"/>
        <v>7</v>
      </c>
      <c r="M394" s="464"/>
      <c r="N394" s="152" t="s">
        <v>933</v>
      </c>
      <c r="O394" s="50"/>
      <c r="P394" s="70"/>
      <c r="Q394" s="50"/>
      <c r="R394" s="50"/>
      <c r="S394" s="48"/>
      <c r="T394" s="50"/>
      <c r="U394" s="436" t="str">
        <f t="shared" si="4"/>
        <v/>
      </c>
      <c r="V394" s="436"/>
      <c r="W394" s="436" t="str">
        <f t="shared" si="5"/>
        <v/>
      </c>
      <c r="X394" s="436"/>
      <c r="Y394" s="133"/>
      <c r="Z394" s="154" t="s">
        <v>934</v>
      </c>
      <c r="AA394" s="48"/>
      <c r="AB394" s="48"/>
      <c r="AC394" s="48"/>
      <c r="AD394" s="48"/>
      <c r="AE394" s="48"/>
      <c r="AF394" s="48"/>
      <c r="AG394" s="48"/>
      <c r="AH394" s="76" t="str">
        <f t="shared" si="6"/>
        <v/>
      </c>
      <c r="AI394" s="48"/>
      <c r="AJ394" s="48"/>
      <c r="AK394" s="48"/>
      <c r="AL394" s="157" t="s">
        <v>935</v>
      </c>
      <c r="AM394" s="70"/>
      <c r="AN394" s="70"/>
      <c r="AO394" s="70"/>
      <c r="AP394" s="70"/>
      <c r="AQ394" s="70"/>
      <c r="AR394" s="70"/>
      <c r="AS394" s="70"/>
      <c r="AT394" s="436" t="str">
        <f t="shared" si="3"/>
        <v/>
      </c>
      <c r="AU394" s="436"/>
      <c r="AV394" s="436" t="str">
        <f t="shared" si="7"/>
        <v>Yes</v>
      </c>
      <c r="AW394" s="436"/>
      <c r="AX394" s="155" t="s">
        <v>908</v>
      </c>
      <c r="AY394" s="48"/>
      <c r="AZ394" s="48"/>
      <c r="BA394" s="48"/>
      <c r="BB394" s="436" t="b">
        <f t="shared" si="8"/>
        <v>0</v>
      </c>
      <c r="BC394" s="436"/>
      <c r="BD394" s="48"/>
      <c r="BE394" s="48"/>
      <c r="BF394" s="48"/>
      <c r="BG394" s="48"/>
      <c r="BH394" s="48"/>
      <c r="BI394" s="48"/>
      <c r="BJ394" s="48"/>
      <c r="BK394" s="48"/>
      <c r="BL394" s="48"/>
      <c r="BM394" s="48"/>
      <c r="BN394" s="48"/>
      <c r="BO394" s="48"/>
      <c r="BP394" s="48"/>
      <c r="BQ394" s="48"/>
      <c r="BR394" s="48"/>
      <c r="BS394" s="48"/>
      <c r="BT394" s="48"/>
      <c r="BU394" s="48"/>
    </row>
    <row r="395" spans="1:73" hidden="1">
      <c r="A395" s="50"/>
      <c r="B395" s="50"/>
      <c r="C395" s="70" t="s">
        <v>936</v>
      </c>
      <c r="D395" s="48"/>
      <c r="E395" s="48"/>
      <c r="F395" s="48"/>
      <c r="G395" s="48"/>
      <c r="H395" s="48"/>
      <c r="I395" s="48"/>
      <c r="J395" s="48"/>
      <c r="K395" s="48"/>
      <c r="L395" s="464">
        <f t="shared" si="9"/>
        <v>8</v>
      </c>
      <c r="M395" s="464"/>
      <c r="N395" s="152" t="s">
        <v>937</v>
      </c>
      <c r="O395" s="50"/>
      <c r="P395" s="70"/>
      <c r="Q395" s="50"/>
      <c r="R395" s="50"/>
      <c r="S395" s="48"/>
      <c r="T395" s="50"/>
      <c r="U395" s="436" t="str">
        <f t="shared" si="4"/>
        <v/>
      </c>
      <c r="V395" s="436"/>
      <c r="W395" s="436" t="str">
        <f t="shared" si="5"/>
        <v/>
      </c>
      <c r="X395" s="436"/>
      <c r="Y395" s="50"/>
      <c r="Z395" s="154" t="s">
        <v>938</v>
      </c>
      <c r="AA395" s="48"/>
      <c r="AB395" s="48"/>
      <c r="AC395" s="48"/>
      <c r="AD395" s="48"/>
      <c r="AE395" s="48"/>
      <c r="AF395" s="48"/>
      <c r="AG395" s="48"/>
      <c r="AH395" s="76" t="str">
        <f t="shared" si="6"/>
        <v/>
      </c>
      <c r="AI395" s="48"/>
      <c r="AJ395" s="48"/>
      <c r="AK395" s="48"/>
      <c r="AL395" s="151" t="s">
        <v>939</v>
      </c>
      <c r="AM395" s="70"/>
      <c r="AN395" s="70"/>
      <c r="AO395" s="70"/>
      <c r="AP395" s="70"/>
      <c r="AQ395" s="70"/>
      <c r="AR395" s="70"/>
      <c r="AS395" s="70"/>
      <c r="AT395" s="436" t="str">
        <f t="shared" si="3"/>
        <v/>
      </c>
      <c r="AU395" s="436"/>
      <c r="AV395" s="436" t="str">
        <f t="shared" si="7"/>
        <v>Yes</v>
      </c>
      <c r="AW395" s="436"/>
      <c r="AX395" s="156" t="s">
        <v>918</v>
      </c>
      <c r="AY395" s="48"/>
      <c r="AZ395" s="48"/>
      <c r="BA395" s="48"/>
      <c r="BB395" s="436" t="b">
        <f t="shared" si="8"/>
        <v>0</v>
      </c>
      <c r="BC395" s="436"/>
      <c r="BD395" s="48"/>
      <c r="BE395" s="48"/>
      <c r="BF395" s="48"/>
      <c r="BG395" s="48"/>
      <c r="BH395" s="48"/>
      <c r="BI395" s="48"/>
      <c r="BJ395" s="48"/>
      <c r="BK395" s="48"/>
      <c r="BL395" s="48"/>
      <c r="BM395" s="48"/>
      <c r="BN395" s="48"/>
      <c r="BO395" s="48"/>
      <c r="BP395" s="48"/>
      <c r="BQ395" s="48"/>
      <c r="BR395" s="48"/>
      <c r="BS395" s="48"/>
      <c r="BT395" s="48"/>
      <c r="BU395" s="48"/>
    </row>
    <row r="396" spans="1:73" hidden="1">
      <c r="A396" s="50"/>
      <c r="B396" s="50"/>
      <c r="C396" s="70" t="s">
        <v>940</v>
      </c>
      <c r="D396" s="48"/>
      <c r="E396" s="48"/>
      <c r="F396" s="48"/>
      <c r="G396" s="48"/>
      <c r="H396" s="48"/>
      <c r="I396" s="48"/>
      <c r="J396" s="48"/>
      <c r="K396" s="48"/>
      <c r="L396" s="464">
        <f t="shared" si="9"/>
        <v>9</v>
      </c>
      <c r="M396" s="464"/>
      <c r="N396" s="152" t="s">
        <v>941</v>
      </c>
      <c r="O396" s="50"/>
      <c r="P396" s="70"/>
      <c r="Q396" s="50"/>
      <c r="R396" s="50"/>
      <c r="S396" s="48"/>
      <c r="T396" s="50"/>
      <c r="U396" s="436" t="str">
        <f t="shared" si="4"/>
        <v/>
      </c>
      <c r="V396" s="436"/>
      <c r="W396" s="436" t="str">
        <f t="shared" si="5"/>
        <v/>
      </c>
      <c r="X396" s="436"/>
      <c r="Y396" s="50"/>
      <c r="Z396" s="154" t="s">
        <v>942</v>
      </c>
      <c r="AA396" s="48"/>
      <c r="AB396" s="48"/>
      <c r="AC396" s="48"/>
      <c r="AD396" s="48"/>
      <c r="AE396" s="48"/>
      <c r="AF396" s="48"/>
      <c r="AG396" s="48"/>
      <c r="AH396" s="76" t="str">
        <f t="shared" si="6"/>
        <v/>
      </c>
      <c r="AI396" s="48"/>
      <c r="AJ396" s="48"/>
      <c r="AK396" s="48"/>
      <c r="AL396" s="151" t="s">
        <v>943</v>
      </c>
      <c r="AM396" s="70"/>
      <c r="AN396" s="70"/>
      <c r="AO396" s="70"/>
      <c r="AP396" s="70"/>
      <c r="AQ396" s="70"/>
      <c r="AR396" s="70"/>
      <c r="AS396" s="70"/>
      <c r="AT396" s="436" t="str">
        <f t="shared" si="3"/>
        <v/>
      </c>
      <c r="AU396" s="436"/>
      <c r="AV396" s="436" t="str">
        <f t="shared" si="7"/>
        <v>Yes</v>
      </c>
      <c r="AW396" s="436"/>
      <c r="AX396" s="156" t="s">
        <v>918</v>
      </c>
      <c r="AY396" s="48"/>
      <c r="AZ396" s="48"/>
      <c r="BA396" s="48"/>
      <c r="BB396" s="436" t="b">
        <f t="shared" si="8"/>
        <v>0</v>
      </c>
      <c r="BC396" s="436"/>
      <c r="BD396" s="48"/>
      <c r="BE396" s="48"/>
      <c r="BF396" s="48"/>
      <c r="BG396" s="48"/>
      <c r="BH396" s="48"/>
      <c r="BI396" s="48"/>
      <c r="BJ396" s="48"/>
      <c r="BK396" s="48"/>
      <c r="BL396" s="48"/>
      <c r="BM396" s="48"/>
      <c r="BN396" s="48"/>
      <c r="BO396" s="48"/>
      <c r="BP396" s="48"/>
      <c r="BQ396" s="48"/>
      <c r="BR396" s="48"/>
      <c r="BS396" s="48"/>
      <c r="BT396" s="48"/>
      <c r="BU396" s="48"/>
    </row>
    <row r="397" spans="1:73" hidden="1">
      <c r="A397" s="50"/>
      <c r="B397" s="50"/>
      <c r="C397" s="70" t="s">
        <v>944</v>
      </c>
      <c r="D397" s="48"/>
      <c r="E397" s="48"/>
      <c r="F397" s="48"/>
      <c r="G397" s="48"/>
      <c r="H397" s="48"/>
      <c r="I397" s="48"/>
      <c r="J397" s="48"/>
      <c r="K397" s="48"/>
      <c r="L397" s="464">
        <f t="shared" si="9"/>
        <v>10</v>
      </c>
      <c r="M397" s="464"/>
      <c r="N397" s="152" t="s">
        <v>945</v>
      </c>
      <c r="O397" s="50"/>
      <c r="P397" s="70"/>
      <c r="Q397" s="50"/>
      <c r="R397" s="50"/>
      <c r="S397" s="48"/>
      <c r="T397" s="50"/>
      <c r="U397" s="436" t="str">
        <f t="shared" si="4"/>
        <v/>
      </c>
      <c r="V397" s="436"/>
      <c r="W397" s="436" t="str">
        <f t="shared" si="5"/>
        <v/>
      </c>
      <c r="X397" s="436"/>
      <c r="Y397" s="133"/>
      <c r="Z397" s="153" t="s">
        <v>946</v>
      </c>
      <c r="AA397" s="48"/>
      <c r="AB397" s="48"/>
      <c r="AC397" s="48"/>
      <c r="AD397" s="48"/>
      <c r="AE397" s="48"/>
      <c r="AF397" s="48"/>
      <c r="AG397" s="48"/>
      <c r="AH397" s="76" t="str">
        <f t="shared" si="6"/>
        <v/>
      </c>
      <c r="AI397" s="48"/>
      <c r="AJ397" s="48"/>
      <c r="AK397" s="48"/>
      <c r="AL397" s="157" t="s">
        <v>947</v>
      </c>
      <c r="AM397" s="70"/>
      <c r="AN397" s="70"/>
      <c r="AO397" s="70"/>
      <c r="AP397" s="70"/>
      <c r="AQ397" s="70"/>
      <c r="AR397" s="70"/>
      <c r="AS397" s="70"/>
      <c r="AT397" s="436" t="str">
        <f t="shared" si="3"/>
        <v/>
      </c>
      <c r="AU397" s="436"/>
      <c r="AV397" s="436" t="str">
        <f t="shared" si="7"/>
        <v>Yes</v>
      </c>
      <c r="AW397" s="436"/>
      <c r="AX397" s="155" t="s">
        <v>908</v>
      </c>
      <c r="AY397" s="48"/>
      <c r="AZ397" s="48"/>
      <c r="BA397" s="48"/>
      <c r="BB397" s="436" t="b">
        <f t="shared" si="8"/>
        <v>0</v>
      </c>
      <c r="BC397" s="436"/>
      <c r="BD397" s="48"/>
      <c r="BE397" s="48"/>
      <c r="BF397" s="48"/>
      <c r="BG397" s="48"/>
      <c r="BH397" s="48"/>
      <c r="BI397" s="48"/>
      <c r="BJ397" s="48"/>
      <c r="BK397" s="48"/>
      <c r="BL397" s="48"/>
      <c r="BM397" s="48"/>
      <c r="BN397" s="48"/>
      <c r="BO397" s="48"/>
      <c r="BP397" s="48"/>
      <c r="BQ397" s="48"/>
      <c r="BR397" s="48"/>
      <c r="BS397" s="48"/>
      <c r="BT397" s="48"/>
      <c r="BU397" s="48"/>
    </row>
    <row r="398" spans="1:73" hidden="1">
      <c r="A398" s="50"/>
      <c r="B398" s="50"/>
      <c r="C398" s="70" t="s">
        <v>948</v>
      </c>
      <c r="D398" s="48"/>
      <c r="E398" s="48"/>
      <c r="F398" s="48"/>
      <c r="G398" s="48"/>
      <c r="H398" s="48"/>
      <c r="I398" s="48"/>
      <c r="J398" s="48"/>
      <c r="K398" s="48"/>
      <c r="L398" s="464">
        <f t="shared" si="9"/>
        <v>11</v>
      </c>
      <c r="M398" s="464"/>
      <c r="N398" s="152" t="s">
        <v>949</v>
      </c>
      <c r="O398" s="50"/>
      <c r="P398" s="70"/>
      <c r="Q398" s="50"/>
      <c r="R398" s="50"/>
      <c r="S398" s="48"/>
      <c r="T398" s="50"/>
      <c r="U398" s="436" t="str">
        <f t="shared" si="4"/>
        <v/>
      </c>
      <c r="V398" s="436"/>
      <c r="W398" s="436" t="str">
        <f t="shared" si="5"/>
        <v/>
      </c>
      <c r="X398" s="436"/>
      <c r="Y398" s="50"/>
      <c r="Z398" s="153" t="s">
        <v>950</v>
      </c>
      <c r="AA398" s="48"/>
      <c r="AB398" s="48"/>
      <c r="AC398" s="48"/>
      <c r="AD398" s="48"/>
      <c r="AE398" s="48"/>
      <c r="AF398" s="48"/>
      <c r="AG398" s="48"/>
      <c r="AH398" s="76" t="str">
        <f t="shared" si="6"/>
        <v/>
      </c>
      <c r="AI398" s="48"/>
      <c r="AJ398" s="48"/>
      <c r="AK398" s="48"/>
      <c r="AL398" s="157" t="s">
        <v>951</v>
      </c>
      <c r="AM398" s="70"/>
      <c r="AN398" s="70"/>
      <c r="AO398" s="70"/>
      <c r="AP398" s="70"/>
      <c r="AQ398" s="70"/>
      <c r="AR398" s="70"/>
      <c r="AS398" s="70"/>
      <c r="AT398" s="436" t="str">
        <f t="shared" si="3"/>
        <v/>
      </c>
      <c r="AU398" s="436"/>
      <c r="AV398" s="436" t="str">
        <f t="shared" si="7"/>
        <v>Yes</v>
      </c>
      <c r="AW398" s="436"/>
      <c r="AX398" s="155" t="s">
        <v>908</v>
      </c>
      <c r="AY398" s="48"/>
      <c r="AZ398" s="48"/>
      <c r="BA398" s="48"/>
      <c r="BB398" s="436" t="b">
        <f t="shared" si="8"/>
        <v>0</v>
      </c>
      <c r="BC398" s="436"/>
      <c r="BD398" s="48"/>
      <c r="BE398" s="48"/>
      <c r="BF398" s="48"/>
      <c r="BG398" s="48"/>
      <c r="BH398" s="48"/>
      <c r="BI398" s="48"/>
      <c r="BJ398" s="48"/>
      <c r="BK398" s="48"/>
      <c r="BL398" s="48"/>
      <c r="BM398" s="48"/>
      <c r="BN398" s="48"/>
      <c r="BO398" s="48"/>
      <c r="BP398" s="48"/>
      <c r="BQ398" s="48"/>
      <c r="BR398" s="48"/>
      <c r="BS398" s="48"/>
      <c r="BT398" s="48"/>
      <c r="BU398" s="48"/>
    </row>
    <row r="399" spans="1:73" hidden="1">
      <c r="A399" s="50"/>
      <c r="B399" s="50"/>
      <c r="C399" s="70" t="s">
        <v>952</v>
      </c>
      <c r="D399" s="48"/>
      <c r="E399" s="48"/>
      <c r="F399" s="48"/>
      <c r="G399" s="48"/>
      <c r="H399" s="48"/>
      <c r="I399" s="48"/>
      <c r="J399" s="48"/>
      <c r="K399" s="48"/>
      <c r="L399" s="464">
        <f t="shared" si="9"/>
        <v>12</v>
      </c>
      <c r="M399" s="464"/>
      <c r="N399" s="152" t="s">
        <v>953</v>
      </c>
      <c r="O399" s="50"/>
      <c r="P399" s="70"/>
      <c r="Q399" s="50"/>
      <c r="R399" s="50"/>
      <c r="S399" s="48"/>
      <c r="T399" s="50"/>
      <c r="U399" s="436" t="str">
        <f t="shared" si="4"/>
        <v/>
      </c>
      <c r="V399" s="436"/>
      <c r="W399" s="436" t="str">
        <f t="shared" si="5"/>
        <v/>
      </c>
      <c r="X399" s="436"/>
      <c r="Y399" s="50"/>
      <c r="Z399" s="154" t="s">
        <v>954</v>
      </c>
      <c r="AA399" s="48"/>
      <c r="AB399" s="48"/>
      <c r="AC399" s="48"/>
      <c r="AD399" s="48"/>
      <c r="AE399" s="48"/>
      <c r="AF399" s="48"/>
      <c r="AG399" s="48"/>
      <c r="AH399" s="76" t="str">
        <f t="shared" si="6"/>
        <v/>
      </c>
      <c r="AI399" s="48"/>
      <c r="AJ399" s="48"/>
      <c r="AK399" s="48"/>
      <c r="AL399" s="157" t="s">
        <v>955</v>
      </c>
      <c r="AM399" s="70"/>
      <c r="AN399" s="70"/>
      <c r="AO399" s="70"/>
      <c r="AP399" s="70"/>
      <c r="AQ399" s="70"/>
      <c r="AR399" s="70"/>
      <c r="AS399" s="70"/>
      <c r="AT399" s="436" t="str">
        <f t="shared" si="3"/>
        <v/>
      </c>
      <c r="AU399" s="436"/>
      <c r="AV399" s="436" t="str">
        <f t="shared" si="7"/>
        <v>Yes</v>
      </c>
      <c r="AW399" s="436"/>
      <c r="AX399" s="155" t="s">
        <v>908</v>
      </c>
      <c r="AY399" s="48"/>
      <c r="AZ399" s="48"/>
      <c r="BA399" s="48"/>
      <c r="BB399" s="436" t="b">
        <f t="shared" si="8"/>
        <v>0</v>
      </c>
      <c r="BC399" s="436"/>
      <c r="BD399" s="48"/>
      <c r="BE399" s="48"/>
      <c r="BF399" s="48"/>
      <c r="BG399" s="48"/>
      <c r="BH399" s="48"/>
      <c r="BI399" s="48"/>
      <c r="BJ399" s="48"/>
      <c r="BK399" s="48"/>
      <c r="BL399" s="48"/>
      <c r="BM399" s="48"/>
      <c r="BN399" s="48"/>
      <c r="BO399" s="48"/>
      <c r="BP399" s="48"/>
      <c r="BQ399" s="48"/>
      <c r="BR399" s="48"/>
      <c r="BS399" s="48"/>
      <c r="BT399" s="48"/>
      <c r="BU399" s="48"/>
    </row>
    <row r="400" spans="1:73" hidden="1">
      <c r="A400" s="50"/>
      <c r="B400" s="50"/>
      <c r="C400" s="70" t="s">
        <v>956</v>
      </c>
      <c r="D400" s="48"/>
      <c r="E400" s="48"/>
      <c r="F400" s="48"/>
      <c r="G400" s="48"/>
      <c r="H400" s="48"/>
      <c r="I400" s="48"/>
      <c r="J400" s="48"/>
      <c r="K400" s="48"/>
      <c r="L400" s="464">
        <f t="shared" si="9"/>
        <v>13</v>
      </c>
      <c r="M400" s="464"/>
      <c r="N400" s="152" t="s">
        <v>957</v>
      </c>
      <c r="O400" s="50"/>
      <c r="P400" s="70"/>
      <c r="Q400" s="50"/>
      <c r="R400" s="50"/>
      <c r="S400" s="48"/>
      <c r="T400" s="50"/>
      <c r="U400" s="436" t="str">
        <f t="shared" si="4"/>
        <v/>
      </c>
      <c r="V400" s="436"/>
      <c r="W400" s="436" t="str">
        <f t="shared" si="5"/>
        <v/>
      </c>
      <c r="X400" s="436"/>
      <c r="Y400" s="133"/>
      <c r="Z400" s="154" t="s">
        <v>958</v>
      </c>
      <c r="AA400" s="48"/>
      <c r="AB400" s="48"/>
      <c r="AC400" s="48"/>
      <c r="AD400" s="48"/>
      <c r="AE400" s="48"/>
      <c r="AF400" s="48"/>
      <c r="AG400" s="48"/>
      <c r="AH400" s="76" t="str">
        <f t="shared" si="6"/>
        <v/>
      </c>
      <c r="AI400" s="48"/>
      <c r="AJ400" s="48"/>
      <c r="AK400" s="48"/>
      <c r="AL400" s="151" t="s">
        <v>959</v>
      </c>
      <c r="AM400" s="70"/>
      <c r="AN400" s="70"/>
      <c r="AO400" s="70"/>
      <c r="AP400" s="70"/>
      <c r="AQ400" s="70"/>
      <c r="AR400" s="70"/>
      <c r="AS400" s="70"/>
      <c r="AT400" s="436" t="str">
        <f t="shared" si="3"/>
        <v/>
      </c>
      <c r="AU400" s="436"/>
      <c r="AV400" s="436" t="str">
        <f t="shared" si="7"/>
        <v>Yes</v>
      </c>
      <c r="AW400" s="436"/>
      <c r="AX400" s="156" t="s">
        <v>918</v>
      </c>
      <c r="AY400" s="48"/>
      <c r="AZ400" s="48"/>
      <c r="BA400" s="48"/>
      <c r="BB400" s="436" t="b">
        <f t="shared" si="8"/>
        <v>0</v>
      </c>
      <c r="BC400" s="436"/>
      <c r="BD400" s="48"/>
      <c r="BE400" s="48"/>
      <c r="BF400" s="48"/>
      <c r="BG400" s="48"/>
      <c r="BH400" s="48"/>
      <c r="BI400" s="48"/>
      <c r="BJ400" s="48"/>
      <c r="BK400" s="48"/>
      <c r="BL400" s="48"/>
      <c r="BM400" s="48"/>
      <c r="BN400" s="48"/>
      <c r="BO400" s="48"/>
      <c r="BP400" s="48"/>
      <c r="BQ400" s="48"/>
      <c r="BR400" s="48"/>
      <c r="BS400" s="48"/>
      <c r="BT400" s="48"/>
      <c r="BU400" s="48"/>
    </row>
    <row r="401" spans="1:73" hidden="1">
      <c r="A401" s="50"/>
      <c r="B401" s="50"/>
      <c r="C401" s="70" t="s">
        <v>960</v>
      </c>
      <c r="D401" s="48"/>
      <c r="E401" s="48"/>
      <c r="F401" s="48"/>
      <c r="G401" s="48"/>
      <c r="H401" s="48"/>
      <c r="I401" s="48"/>
      <c r="J401" s="48"/>
      <c r="K401" s="48"/>
      <c r="L401" s="464">
        <f t="shared" si="9"/>
        <v>14</v>
      </c>
      <c r="M401" s="464"/>
      <c r="N401" s="152" t="s">
        <v>961</v>
      </c>
      <c r="O401" s="50"/>
      <c r="P401" s="70"/>
      <c r="Q401" s="50"/>
      <c r="R401" s="50"/>
      <c r="S401" s="48"/>
      <c r="T401" s="50"/>
      <c r="U401" s="436" t="str">
        <f t="shared" si="4"/>
        <v/>
      </c>
      <c r="V401" s="436"/>
      <c r="W401" s="436" t="str">
        <f t="shared" si="5"/>
        <v/>
      </c>
      <c r="X401" s="436"/>
      <c r="Y401" s="50"/>
      <c r="Z401" s="154" t="s">
        <v>962</v>
      </c>
      <c r="AA401" s="48"/>
      <c r="AB401" s="48"/>
      <c r="AC401" s="48"/>
      <c r="AD401" s="48"/>
      <c r="AE401" s="48"/>
      <c r="AF401" s="48"/>
      <c r="AG401" s="48"/>
      <c r="AH401" s="76" t="str">
        <f t="shared" si="6"/>
        <v/>
      </c>
      <c r="AI401" s="48"/>
      <c r="AJ401" s="48"/>
      <c r="AK401" s="48"/>
      <c r="AL401" s="157" t="s">
        <v>963</v>
      </c>
      <c r="AM401" s="70"/>
      <c r="AN401" s="70"/>
      <c r="AO401" s="70"/>
      <c r="AP401" s="70"/>
      <c r="AQ401" s="70"/>
      <c r="AR401" s="70"/>
      <c r="AS401" s="70"/>
      <c r="AT401" s="436" t="str">
        <f t="shared" si="3"/>
        <v/>
      </c>
      <c r="AU401" s="436"/>
      <c r="AV401" s="436" t="str">
        <f t="shared" si="7"/>
        <v>Yes</v>
      </c>
      <c r="AW401" s="436"/>
      <c r="AX401" s="155" t="s">
        <v>908</v>
      </c>
      <c r="AY401" s="48"/>
      <c r="AZ401" s="48"/>
      <c r="BA401" s="48"/>
      <c r="BB401" s="436" t="b">
        <f t="shared" si="8"/>
        <v>0</v>
      </c>
      <c r="BC401" s="436"/>
      <c r="BD401" s="48"/>
      <c r="BE401" s="48"/>
      <c r="BF401" s="48"/>
      <c r="BG401" s="48"/>
      <c r="BH401" s="48"/>
      <c r="BI401" s="48"/>
      <c r="BJ401" s="48"/>
      <c r="BK401" s="48"/>
      <c r="BL401" s="48"/>
      <c r="BM401" s="48"/>
      <c r="BN401" s="48"/>
      <c r="BO401" s="48"/>
      <c r="BP401" s="48"/>
      <c r="BQ401" s="48"/>
      <c r="BR401" s="48"/>
      <c r="BS401" s="48"/>
      <c r="BT401" s="48"/>
      <c r="BU401" s="48"/>
    </row>
    <row r="402" spans="1:73" hidden="1">
      <c r="A402" s="50"/>
      <c r="B402" s="50"/>
      <c r="C402" s="70" t="s">
        <v>964</v>
      </c>
      <c r="D402" s="48"/>
      <c r="E402" s="48"/>
      <c r="F402" s="48"/>
      <c r="G402" s="48"/>
      <c r="H402" s="48"/>
      <c r="I402" s="48"/>
      <c r="J402" s="48"/>
      <c r="K402" s="48"/>
      <c r="L402" s="464">
        <f t="shared" si="9"/>
        <v>15</v>
      </c>
      <c r="M402" s="464"/>
      <c r="N402" s="152" t="s">
        <v>965</v>
      </c>
      <c r="O402" s="50"/>
      <c r="P402" s="70"/>
      <c r="Q402" s="50"/>
      <c r="R402" s="50"/>
      <c r="S402" s="48"/>
      <c r="T402" s="50"/>
      <c r="U402" s="436" t="str">
        <f t="shared" si="4"/>
        <v/>
      </c>
      <c r="V402" s="436"/>
      <c r="W402" s="436" t="str">
        <f t="shared" si="5"/>
        <v/>
      </c>
      <c r="X402" s="436"/>
      <c r="Y402" s="50"/>
      <c r="Z402" s="154" t="s">
        <v>966</v>
      </c>
      <c r="AA402" s="48"/>
      <c r="AB402" s="48"/>
      <c r="AC402" s="48"/>
      <c r="AD402" s="48"/>
      <c r="AE402" s="48"/>
      <c r="AF402" s="48"/>
      <c r="AG402" s="48"/>
      <c r="AH402" s="76" t="str">
        <f t="shared" si="6"/>
        <v/>
      </c>
      <c r="AI402" s="48"/>
      <c r="AJ402" s="48"/>
      <c r="AK402" s="48"/>
      <c r="AL402" s="157" t="s">
        <v>967</v>
      </c>
      <c r="AM402" s="70"/>
      <c r="AN402" s="70"/>
      <c r="AO402" s="70"/>
      <c r="AP402" s="70"/>
      <c r="AQ402" s="70"/>
      <c r="AR402" s="70"/>
      <c r="AS402" s="70"/>
      <c r="AT402" s="436" t="str">
        <f t="shared" si="3"/>
        <v/>
      </c>
      <c r="AU402" s="436"/>
      <c r="AV402" s="436" t="str">
        <f t="shared" si="7"/>
        <v>Yes</v>
      </c>
      <c r="AW402" s="436"/>
      <c r="AX402" s="155" t="s">
        <v>908</v>
      </c>
      <c r="AY402" s="48"/>
      <c r="AZ402" s="48"/>
      <c r="BA402" s="48"/>
      <c r="BB402" s="436" t="b">
        <f t="shared" si="8"/>
        <v>0</v>
      </c>
      <c r="BC402" s="436"/>
      <c r="BD402" s="48"/>
      <c r="BE402" s="48"/>
      <c r="BF402" s="48"/>
      <c r="BG402" s="48"/>
      <c r="BH402" s="48"/>
      <c r="BI402" s="48"/>
      <c r="BJ402" s="48"/>
      <c r="BK402" s="48"/>
      <c r="BL402" s="48"/>
      <c r="BM402" s="48"/>
      <c r="BN402" s="48"/>
      <c r="BO402" s="48"/>
      <c r="BP402" s="48"/>
      <c r="BQ402" s="48"/>
      <c r="BR402" s="48"/>
      <c r="BS402" s="48"/>
      <c r="BT402" s="48"/>
      <c r="BU402" s="48"/>
    </row>
    <row r="403" spans="1:73" hidden="1">
      <c r="A403" s="50"/>
      <c r="B403" s="50"/>
      <c r="C403" s="70" t="s">
        <v>968</v>
      </c>
      <c r="D403" s="48"/>
      <c r="E403" s="48"/>
      <c r="F403" s="48"/>
      <c r="G403" s="48"/>
      <c r="H403" s="48"/>
      <c r="I403" s="48"/>
      <c r="J403" s="48"/>
      <c r="K403" s="48"/>
      <c r="L403" s="464">
        <f t="shared" si="9"/>
        <v>16</v>
      </c>
      <c r="M403" s="464"/>
      <c r="N403" s="152" t="s">
        <v>969</v>
      </c>
      <c r="O403" s="50"/>
      <c r="P403" s="70"/>
      <c r="Q403" s="50"/>
      <c r="R403" s="50"/>
      <c r="S403" s="48"/>
      <c r="T403" s="50"/>
      <c r="U403" s="436" t="str">
        <f t="shared" si="4"/>
        <v/>
      </c>
      <c r="V403" s="436"/>
      <c r="W403" s="436" t="str">
        <f t="shared" si="5"/>
        <v/>
      </c>
      <c r="X403" s="436"/>
      <c r="Y403" s="133"/>
      <c r="Z403" s="154" t="s">
        <v>970</v>
      </c>
      <c r="AA403" s="48"/>
      <c r="AB403" s="48"/>
      <c r="AC403" s="48"/>
      <c r="AD403" s="48"/>
      <c r="AE403" s="48"/>
      <c r="AF403" s="48"/>
      <c r="AG403" s="48"/>
      <c r="AH403" s="76" t="str">
        <f t="shared" si="6"/>
        <v/>
      </c>
      <c r="AI403" s="48"/>
      <c r="AJ403" s="48"/>
      <c r="AK403" s="48"/>
      <c r="AL403" s="151" t="s">
        <v>971</v>
      </c>
      <c r="AM403" s="70"/>
      <c r="AN403" s="70"/>
      <c r="AO403" s="70"/>
      <c r="AP403" s="70"/>
      <c r="AQ403" s="70"/>
      <c r="AR403" s="70"/>
      <c r="AS403" s="70"/>
      <c r="AT403" s="436" t="str">
        <f t="shared" si="3"/>
        <v/>
      </c>
      <c r="AU403" s="436"/>
      <c r="AV403" s="436" t="str">
        <f t="shared" si="7"/>
        <v>Yes</v>
      </c>
      <c r="AW403" s="436"/>
      <c r="AX403" s="69" t="s">
        <v>931</v>
      </c>
      <c r="AY403" s="48"/>
      <c r="AZ403" s="48"/>
      <c r="BA403" s="48"/>
      <c r="BB403" s="436" t="b">
        <f t="shared" si="8"/>
        <v>0</v>
      </c>
      <c r="BC403" s="436"/>
      <c r="BD403" s="48"/>
      <c r="BE403" s="48"/>
      <c r="BF403" s="48"/>
      <c r="BG403" s="48"/>
      <c r="BH403" s="48"/>
      <c r="BI403" s="48"/>
      <c r="BJ403" s="48"/>
      <c r="BK403" s="48"/>
      <c r="BL403" s="48"/>
      <c r="BM403" s="48"/>
      <c r="BN403" s="48"/>
      <c r="BO403" s="48"/>
      <c r="BP403" s="48"/>
      <c r="BQ403" s="48"/>
      <c r="BR403" s="48"/>
      <c r="BS403" s="48"/>
      <c r="BT403" s="48"/>
      <c r="BU403" s="48"/>
    </row>
    <row r="404" spans="1:73" hidden="1">
      <c r="A404" s="50"/>
      <c r="B404" s="50"/>
      <c r="C404" s="70" t="s">
        <v>972</v>
      </c>
      <c r="D404" s="48"/>
      <c r="E404" s="48"/>
      <c r="F404" s="48"/>
      <c r="G404" s="48"/>
      <c r="H404" s="48"/>
      <c r="I404" s="48"/>
      <c r="J404" s="48"/>
      <c r="K404" s="48"/>
      <c r="L404" s="464">
        <f t="shared" si="9"/>
        <v>17</v>
      </c>
      <c r="M404" s="464"/>
      <c r="N404" s="152" t="s">
        <v>973</v>
      </c>
      <c r="O404" s="50"/>
      <c r="P404" s="70"/>
      <c r="Q404" s="50"/>
      <c r="R404" s="50"/>
      <c r="S404" s="48"/>
      <c r="T404" s="50"/>
      <c r="U404" s="436" t="str">
        <f t="shared" si="4"/>
        <v/>
      </c>
      <c r="V404" s="436"/>
      <c r="W404" s="436" t="str">
        <f t="shared" si="5"/>
        <v/>
      </c>
      <c r="X404" s="436"/>
      <c r="Y404" s="50"/>
      <c r="Z404" s="154" t="s">
        <v>974</v>
      </c>
      <c r="AA404" s="48"/>
      <c r="AB404" s="48"/>
      <c r="AC404" s="48"/>
      <c r="AD404" s="48"/>
      <c r="AE404" s="48"/>
      <c r="AF404" s="48"/>
      <c r="AG404" s="48"/>
      <c r="AH404" s="76" t="str">
        <f t="shared" si="6"/>
        <v/>
      </c>
      <c r="AI404" s="48"/>
      <c r="AJ404" s="48"/>
      <c r="AK404" s="48"/>
      <c r="AL404" s="157" t="s">
        <v>975</v>
      </c>
      <c r="AM404" s="70"/>
      <c r="AN404" s="70"/>
      <c r="AO404" s="70"/>
      <c r="AP404" s="70"/>
      <c r="AQ404" s="70"/>
      <c r="AR404" s="70"/>
      <c r="AS404" s="70"/>
      <c r="AT404" s="436" t="str">
        <f t="shared" si="3"/>
        <v/>
      </c>
      <c r="AU404" s="436"/>
      <c r="AV404" s="436" t="str">
        <f t="shared" si="7"/>
        <v>Yes</v>
      </c>
      <c r="AW404" s="436"/>
      <c r="AX404" s="155" t="s">
        <v>908</v>
      </c>
      <c r="AY404" s="48"/>
      <c r="AZ404" s="48"/>
      <c r="BA404" s="48"/>
      <c r="BB404" s="436" t="b">
        <f t="shared" si="8"/>
        <v>0</v>
      </c>
      <c r="BC404" s="436"/>
      <c r="BD404" s="48"/>
      <c r="BE404" s="48"/>
      <c r="BF404" s="48"/>
      <c r="BG404" s="48"/>
      <c r="BH404" s="48"/>
      <c r="BI404" s="48"/>
      <c r="BJ404" s="48"/>
      <c r="BK404" s="48"/>
      <c r="BL404" s="48"/>
      <c r="BM404" s="48"/>
      <c r="BN404" s="48"/>
      <c r="BO404" s="48"/>
      <c r="BP404" s="48"/>
      <c r="BQ404" s="48"/>
      <c r="BR404" s="48"/>
      <c r="BS404" s="48"/>
      <c r="BT404" s="48"/>
      <c r="BU404" s="48"/>
    </row>
    <row r="405" spans="1:73" hidden="1">
      <c r="A405" s="50"/>
      <c r="B405" s="50"/>
      <c r="C405" s="70" t="s">
        <v>976</v>
      </c>
      <c r="D405" s="48"/>
      <c r="E405" s="48"/>
      <c r="F405" s="48"/>
      <c r="G405" s="48"/>
      <c r="H405" s="48"/>
      <c r="I405" s="48"/>
      <c r="J405" s="48"/>
      <c r="K405" s="48"/>
      <c r="L405" s="464">
        <f t="shared" si="9"/>
        <v>18</v>
      </c>
      <c r="M405" s="464"/>
      <c r="N405" s="152" t="s">
        <v>977</v>
      </c>
      <c r="O405" s="50"/>
      <c r="P405" s="70"/>
      <c r="Q405" s="50"/>
      <c r="R405" s="50"/>
      <c r="S405" s="48"/>
      <c r="T405" s="50"/>
      <c r="U405" s="436" t="str">
        <f t="shared" si="4"/>
        <v/>
      </c>
      <c r="V405" s="436"/>
      <c r="W405" s="436" t="str">
        <f t="shared" si="5"/>
        <v/>
      </c>
      <c r="X405" s="436"/>
      <c r="Y405" s="50"/>
      <c r="Z405" s="154" t="s">
        <v>978</v>
      </c>
      <c r="AA405" s="48"/>
      <c r="AB405" s="48"/>
      <c r="AC405" s="48"/>
      <c r="AD405" s="48"/>
      <c r="AE405" s="48"/>
      <c r="AF405" s="48"/>
      <c r="AG405" s="48"/>
      <c r="AH405" s="76" t="str">
        <f t="shared" si="6"/>
        <v/>
      </c>
      <c r="AI405" s="48"/>
      <c r="AJ405" s="48"/>
      <c r="AK405" s="48"/>
      <c r="AL405" s="151" t="s">
        <v>979</v>
      </c>
      <c r="AM405" s="70"/>
      <c r="AN405" s="70"/>
      <c r="AO405" s="70"/>
      <c r="AP405" s="70"/>
      <c r="AQ405" s="70"/>
      <c r="AR405" s="70"/>
      <c r="AS405" s="70"/>
      <c r="AT405" s="436" t="str">
        <f t="shared" si="3"/>
        <v/>
      </c>
      <c r="AU405" s="436"/>
      <c r="AV405" s="436" t="str">
        <f t="shared" si="7"/>
        <v>Yes</v>
      </c>
      <c r="AW405" s="436"/>
      <c r="AX405" s="156" t="s">
        <v>918</v>
      </c>
      <c r="AY405" s="48"/>
      <c r="AZ405" s="48"/>
      <c r="BA405" s="48"/>
      <c r="BB405" s="436" t="b">
        <f t="shared" si="8"/>
        <v>0</v>
      </c>
      <c r="BC405" s="436"/>
      <c r="BD405" s="48"/>
      <c r="BE405" s="48"/>
      <c r="BF405" s="48"/>
      <c r="BG405" s="48"/>
      <c r="BH405" s="48"/>
      <c r="BI405" s="48"/>
      <c r="BJ405" s="48"/>
      <c r="BK405" s="48"/>
      <c r="BL405" s="48"/>
      <c r="BM405" s="48"/>
      <c r="BN405" s="48"/>
      <c r="BO405" s="48"/>
      <c r="BP405" s="48"/>
      <c r="BQ405" s="48"/>
      <c r="BR405" s="48"/>
      <c r="BS405" s="48"/>
      <c r="BT405" s="48"/>
      <c r="BU405" s="48"/>
    </row>
    <row r="406" spans="1:73" hidden="1">
      <c r="A406" s="50"/>
      <c r="B406" s="50"/>
      <c r="C406" s="70" t="s">
        <v>980</v>
      </c>
      <c r="D406" s="48"/>
      <c r="E406" s="48"/>
      <c r="F406" s="48"/>
      <c r="G406" s="48"/>
      <c r="H406" s="48"/>
      <c r="I406" s="48"/>
      <c r="J406" s="48"/>
      <c r="K406" s="48"/>
      <c r="L406" s="464">
        <f t="shared" si="9"/>
        <v>19</v>
      </c>
      <c r="M406" s="464"/>
      <c r="N406" s="152" t="s">
        <v>981</v>
      </c>
      <c r="O406" s="50"/>
      <c r="P406" s="70"/>
      <c r="Q406" s="50"/>
      <c r="R406" s="50"/>
      <c r="S406" s="48"/>
      <c r="T406" s="50"/>
      <c r="U406" s="436" t="str">
        <f t="shared" si="4"/>
        <v/>
      </c>
      <c r="V406" s="436"/>
      <c r="W406" s="436" t="str">
        <f t="shared" si="5"/>
        <v/>
      </c>
      <c r="X406" s="436"/>
      <c r="Y406" s="133"/>
      <c r="Z406" s="154" t="s">
        <v>982</v>
      </c>
      <c r="AA406" s="48"/>
      <c r="AB406" s="48"/>
      <c r="AC406" s="48"/>
      <c r="AD406" s="48"/>
      <c r="AE406" s="48"/>
      <c r="AF406" s="48"/>
      <c r="AG406" s="48"/>
      <c r="AH406" s="76" t="str">
        <f t="shared" si="6"/>
        <v/>
      </c>
      <c r="AI406" s="48"/>
      <c r="AJ406" s="48"/>
      <c r="AK406" s="48"/>
      <c r="AL406" s="151" t="s">
        <v>983</v>
      </c>
      <c r="AM406" s="70"/>
      <c r="AN406" s="70"/>
      <c r="AO406" s="70"/>
      <c r="AP406" s="70"/>
      <c r="AQ406" s="70"/>
      <c r="AR406" s="70"/>
      <c r="AS406" s="70"/>
      <c r="AT406" s="436" t="str">
        <f t="shared" si="3"/>
        <v/>
      </c>
      <c r="AU406" s="436"/>
      <c r="AV406" s="436" t="str">
        <f t="shared" si="7"/>
        <v>Yes</v>
      </c>
      <c r="AW406" s="436"/>
      <c r="AX406" s="156" t="s">
        <v>918</v>
      </c>
      <c r="AY406" s="48"/>
      <c r="AZ406" s="48"/>
      <c r="BA406" s="48"/>
      <c r="BB406" s="436" t="b">
        <f t="shared" si="8"/>
        <v>0</v>
      </c>
      <c r="BC406" s="436"/>
      <c r="BD406" s="48"/>
      <c r="BE406" s="48"/>
      <c r="BF406" s="48"/>
      <c r="BG406" s="48"/>
      <c r="BH406" s="48"/>
      <c r="BI406" s="48"/>
      <c r="BJ406" s="48"/>
      <c r="BK406" s="48"/>
      <c r="BL406" s="48"/>
      <c r="BM406" s="48"/>
      <c r="BN406" s="48"/>
      <c r="BO406" s="48"/>
      <c r="BP406" s="48"/>
      <c r="BQ406" s="48"/>
      <c r="BR406" s="48"/>
      <c r="BS406" s="48"/>
      <c r="BT406" s="48"/>
      <c r="BU406" s="48"/>
    </row>
    <row r="407" spans="1:73" hidden="1">
      <c r="A407" s="50"/>
      <c r="B407" s="50"/>
      <c r="C407" s="70" t="s">
        <v>984</v>
      </c>
      <c r="D407" s="48"/>
      <c r="E407" s="48"/>
      <c r="F407" s="48"/>
      <c r="G407" s="48"/>
      <c r="H407" s="48"/>
      <c r="I407" s="48"/>
      <c r="J407" s="48"/>
      <c r="K407" s="48"/>
      <c r="L407" s="464">
        <f t="shared" si="9"/>
        <v>20</v>
      </c>
      <c r="M407" s="464"/>
      <c r="N407" s="152" t="s">
        <v>985</v>
      </c>
      <c r="O407" s="50"/>
      <c r="P407" s="70"/>
      <c r="Q407" s="50"/>
      <c r="R407" s="50"/>
      <c r="S407" s="48"/>
      <c r="T407" s="50"/>
      <c r="U407" s="436" t="str">
        <f t="shared" si="4"/>
        <v/>
      </c>
      <c r="V407" s="436"/>
      <c r="W407" s="436" t="str">
        <f t="shared" si="5"/>
        <v/>
      </c>
      <c r="X407" s="436"/>
      <c r="Y407" s="50"/>
      <c r="Z407" s="158" t="s">
        <v>986</v>
      </c>
      <c r="AA407" s="48"/>
      <c r="AB407" s="48"/>
      <c r="AC407" s="48"/>
      <c r="AD407" s="48"/>
      <c r="AE407" s="48"/>
      <c r="AF407" s="48"/>
      <c r="AG407" s="48"/>
      <c r="AH407" s="76" t="str">
        <f t="shared" si="6"/>
        <v/>
      </c>
      <c r="AI407" s="48"/>
      <c r="AJ407" s="48"/>
      <c r="AK407" s="48"/>
      <c r="AL407" s="154" t="s">
        <v>987</v>
      </c>
      <c r="AM407" s="70"/>
      <c r="AN407" s="70"/>
      <c r="AO407" s="70"/>
      <c r="AP407" s="70"/>
      <c r="AQ407" s="70"/>
      <c r="AR407" s="70"/>
      <c r="AS407" s="70"/>
      <c r="AT407" s="436" t="str">
        <f t="shared" si="3"/>
        <v/>
      </c>
      <c r="AU407" s="436"/>
      <c r="AV407" s="436" t="str">
        <f t="shared" si="7"/>
        <v>Yes</v>
      </c>
      <c r="AW407" s="436"/>
      <c r="AX407" s="155" t="s">
        <v>908</v>
      </c>
      <c r="AY407" s="48"/>
      <c r="AZ407" s="48"/>
      <c r="BA407" s="48"/>
      <c r="BB407" s="436" t="b">
        <f t="shared" si="8"/>
        <v>0</v>
      </c>
      <c r="BC407" s="436"/>
      <c r="BD407" s="48"/>
      <c r="BE407" s="48"/>
      <c r="BF407" s="48"/>
      <c r="BG407" s="48"/>
      <c r="BH407" s="48"/>
      <c r="BI407" s="48"/>
      <c r="BJ407" s="48"/>
      <c r="BK407" s="48"/>
      <c r="BL407" s="48"/>
      <c r="BM407" s="48"/>
      <c r="BN407" s="48"/>
      <c r="BO407" s="48"/>
      <c r="BP407" s="48"/>
      <c r="BQ407" s="48"/>
      <c r="BR407" s="48"/>
      <c r="BS407" s="48"/>
      <c r="BT407" s="48"/>
      <c r="BU407" s="48"/>
    </row>
    <row r="408" spans="1:73" hidden="1">
      <c r="A408" s="50"/>
      <c r="B408" s="50"/>
      <c r="C408" s="70" t="s">
        <v>988</v>
      </c>
      <c r="D408" s="48"/>
      <c r="E408" s="48"/>
      <c r="F408" s="48"/>
      <c r="G408" s="48"/>
      <c r="H408" s="48"/>
      <c r="I408" s="48"/>
      <c r="J408" s="48"/>
      <c r="K408" s="48"/>
      <c r="L408" s="464">
        <f t="shared" si="9"/>
        <v>21</v>
      </c>
      <c r="M408" s="464"/>
      <c r="N408" s="152" t="s">
        <v>989</v>
      </c>
      <c r="O408" s="50"/>
      <c r="P408" s="70"/>
      <c r="Q408" s="50"/>
      <c r="R408" s="50"/>
      <c r="S408" s="50"/>
      <c r="T408" s="50"/>
      <c r="U408" s="436" t="str">
        <f t="shared" si="4"/>
        <v/>
      </c>
      <c r="V408" s="436"/>
      <c r="W408" s="436" t="str">
        <f t="shared" si="5"/>
        <v/>
      </c>
      <c r="X408" s="436"/>
      <c r="Y408" s="50"/>
      <c r="Z408" s="154" t="s">
        <v>990</v>
      </c>
      <c r="AA408" s="48"/>
      <c r="AB408" s="48"/>
      <c r="AC408" s="48"/>
      <c r="AD408" s="48"/>
      <c r="AE408" s="48"/>
      <c r="AF408" s="48"/>
      <c r="AG408" s="48"/>
      <c r="AH408" s="76" t="str">
        <f t="shared" si="6"/>
        <v/>
      </c>
      <c r="AI408" s="48"/>
      <c r="AJ408" s="48"/>
      <c r="AK408" s="48"/>
      <c r="AL408" s="157" t="s">
        <v>991</v>
      </c>
      <c r="AM408" s="70"/>
      <c r="AN408" s="70"/>
      <c r="AO408" s="70"/>
      <c r="AP408" s="70"/>
      <c r="AQ408" s="70"/>
      <c r="AR408" s="70"/>
      <c r="AS408" s="70"/>
      <c r="AT408" s="436" t="str">
        <f t="shared" si="3"/>
        <v/>
      </c>
      <c r="AU408" s="436"/>
      <c r="AV408" s="436" t="str">
        <f t="shared" si="7"/>
        <v>Yes</v>
      </c>
      <c r="AW408" s="436"/>
      <c r="AX408" s="155" t="s">
        <v>908</v>
      </c>
      <c r="AY408" s="48"/>
      <c r="AZ408" s="48"/>
      <c r="BA408" s="48"/>
      <c r="BB408" s="436" t="b">
        <f t="shared" si="8"/>
        <v>0</v>
      </c>
      <c r="BC408" s="436"/>
      <c r="BD408" s="48"/>
      <c r="BE408" s="48"/>
      <c r="BF408" s="48"/>
      <c r="BG408" s="48"/>
      <c r="BH408" s="48"/>
      <c r="BI408" s="48"/>
      <c r="BJ408" s="48"/>
      <c r="BK408" s="48"/>
      <c r="BL408" s="48"/>
      <c r="BM408" s="48"/>
      <c r="BN408" s="48"/>
      <c r="BO408" s="48"/>
      <c r="BP408" s="48"/>
      <c r="BQ408" s="48"/>
      <c r="BR408" s="48"/>
      <c r="BS408" s="48"/>
      <c r="BT408" s="48"/>
      <c r="BU408" s="48"/>
    </row>
    <row r="409" spans="1:73" hidden="1">
      <c r="A409" s="50"/>
      <c r="B409" s="50"/>
      <c r="C409" s="70" t="s">
        <v>992</v>
      </c>
      <c r="D409" s="48"/>
      <c r="E409" s="48"/>
      <c r="F409" s="48"/>
      <c r="G409" s="48"/>
      <c r="H409" s="48"/>
      <c r="I409" s="48"/>
      <c r="J409" s="48"/>
      <c r="K409" s="48"/>
      <c r="L409" s="464">
        <f t="shared" si="9"/>
        <v>22</v>
      </c>
      <c r="M409" s="464"/>
      <c r="N409" s="152" t="s">
        <v>993</v>
      </c>
      <c r="O409" s="50"/>
      <c r="P409" s="70"/>
      <c r="Q409" s="50"/>
      <c r="R409" s="50"/>
      <c r="S409" s="50"/>
      <c r="T409" s="50"/>
      <c r="U409" s="436" t="str">
        <f t="shared" si="4"/>
        <v/>
      </c>
      <c r="V409" s="436"/>
      <c r="W409" s="436" t="str">
        <f t="shared" si="5"/>
        <v/>
      </c>
      <c r="X409" s="436"/>
      <c r="Y409" s="133"/>
      <c r="Z409" s="153" t="s">
        <v>994</v>
      </c>
      <c r="AA409" s="48"/>
      <c r="AB409" s="48"/>
      <c r="AC409" s="48"/>
      <c r="AD409" s="48"/>
      <c r="AE409" s="48"/>
      <c r="AF409" s="48"/>
      <c r="AG409" s="48"/>
      <c r="AH409" s="76" t="str">
        <f t="shared" si="6"/>
        <v/>
      </c>
      <c r="AI409" s="48"/>
      <c r="AJ409" s="48"/>
      <c r="AK409" s="48"/>
      <c r="AL409" s="157" t="s">
        <v>995</v>
      </c>
      <c r="AM409" s="70"/>
      <c r="AN409" s="70"/>
      <c r="AO409" s="70"/>
      <c r="AP409" s="70"/>
      <c r="AQ409" s="70"/>
      <c r="AR409" s="70"/>
      <c r="AS409" s="70"/>
      <c r="AT409" s="436" t="str">
        <f t="shared" si="3"/>
        <v/>
      </c>
      <c r="AU409" s="436"/>
      <c r="AV409" s="436" t="str">
        <f t="shared" si="7"/>
        <v>Yes</v>
      </c>
      <c r="AW409" s="436"/>
      <c r="AX409" s="155" t="s">
        <v>908</v>
      </c>
      <c r="AY409" s="48"/>
      <c r="AZ409" s="48"/>
      <c r="BA409" s="48"/>
      <c r="BB409" s="436" t="b">
        <f t="shared" si="8"/>
        <v>0</v>
      </c>
      <c r="BC409" s="436"/>
      <c r="BD409" s="48"/>
      <c r="BE409" s="48"/>
      <c r="BF409" s="48"/>
      <c r="BG409" s="48"/>
      <c r="BH409" s="48"/>
      <c r="BI409" s="48"/>
      <c r="BJ409" s="48"/>
      <c r="BK409" s="48"/>
      <c r="BL409" s="48"/>
      <c r="BM409" s="48"/>
      <c r="BN409" s="48"/>
      <c r="BO409" s="48"/>
      <c r="BP409" s="48"/>
      <c r="BQ409" s="48"/>
      <c r="BR409" s="48"/>
      <c r="BS409" s="48"/>
      <c r="BT409" s="48"/>
      <c r="BU409" s="48"/>
    </row>
    <row r="410" spans="1:73" hidden="1">
      <c r="A410" s="50"/>
      <c r="B410" s="50"/>
      <c r="C410" s="70" t="s">
        <v>996</v>
      </c>
      <c r="D410" s="48"/>
      <c r="E410" s="48"/>
      <c r="F410" s="48"/>
      <c r="G410" s="48"/>
      <c r="H410" s="48"/>
      <c r="I410" s="48"/>
      <c r="J410" s="48"/>
      <c r="K410" s="48"/>
      <c r="L410" s="464">
        <f t="shared" si="9"/>
        <v>23</v>
      </c>
      <c r="M410" s="464"/>
      <c r="N410" s="152" t="s">
        <v>997</v>
      </c>
      <c r="O410" s="48"/>
      <c r="P410" s="70"/>
      <c r="Q410" s="48"/>
      <c r="R410" s="48"/>
      <c r="S410" s="48"/>
      <c r="T410" s="48"/>
      <c r="U410" s="436" t="str">
        <f t="shared" si="4"/>
        <v/>
      </c>
      <c r="V410" s="436"/>
      <c r="W410" s="436" t="str">
        <f t="shared" si="5"/>
        <v/>
      </c>
      <c r="X410" s="436"/>
      <c r="Y410" s="50"/>
      <c r="Z410" s="153" t="s">
        <v>998</v>
      </c>
      <c r="AA410" s="48"/>
      <c r="AB410" s="48"/>
      <c r="AC410" s="48"/>
      <c r="AD410" s="48"/>
      <c r="AE410" s="48"/>
      <c r="AF410" s="48"/>
      <c r="AG410" s="48"/>
      <c r="AH410" s="76" t="str">
        <f t="shared" si="6"/>
        <v/>
      </c>
      <c r="AI410" s="48"/>
      <c r="AJ410" s="48"/>
      <c r="AK410" s="48"/>
      <c r="AL410" s="151" t="s">
        <v>999</v>
      </c>
      <c r="AM410" s="70"/>
      <c r="AN410" s="70"/>
      <c r="AO410" s="70"/>
      <c r="AP410" s="70"/>
      <c r="AQ410" s="70"/>
      <c r="AR410" s="70"/>
      <c r="AS410" s="70"/>
      <c r="AT410" s="436" t="str">
        <f t="shared" si="3"/>
        <v/>
      </c>
      <c r="AU410" s="436"/>
      <c r="AV410" s="436" t="str">
        <f t="shared" si="7"/>
        <v>Yes</v>
      </c>
      <c r="AW410" s="436"/>
      <c r="AX410" s="69" t="s">
        <v>1000</v>
      </c>
      <c r="AY410" s="48"/>
      <c r="AZ410" s="48"/>
      <c r="BA410" s="48"/>
      <c r="BB410" s="436" t="b">
        <f t="shared" si="8"/>
        <v>0</v>
      </c>
      <c r="BC410" s="436"/>
      <c r="BD410" s="48"/>
      <c r="BE410" s="48"/>
      <c r="BF410" s="48"/>
      <c r="BG410" s="48"/>
      <c r="BH410" s="48"/>
      <c r="BI410" s="48"/>
      <c r="BJ410" s="48"/>
      <c r="BK410" s="48"/>
      <c r="BL410" s="48"/>
      <c r="BM410" s="48"/>
      <c r="BN410" s="48"/>
      <c r="BO410" s="48"/>
      <c r="BP410" s="48"/>
      <c r="BQ410" s="48"/>
      <c r="BR410" s="48"/>
      <c r="BS410" s="48"/>
      <c r="BT410" s="48"/>
      <c r="BU410" s="48"/>
    </row>
    <row r="411" spans="1:73" hidden="1">
      <c r="A411" s="50"/>
      <c r="B411" s="50"/>
      <c r="C411" s="70" t="s">
        <v>1001</v>
      </c>
      <c r="D411" s="48"/>
      <c r="E411" s="48"/>
      <c r="F411" s="48"/>
      <c r="G411" s="48"/>
      <c r="H411" s="48"/>
      <c r="I411" s="48"/>
      <c r="J411" s="48"/>
      <c r="K411" s="48"/>
      <c r="L411" s="464">
        <f t="shared" si="9"/>
        <v>24</v>
      </c>
      <c r="M411" s="464"/>
      <c r="N411" s="152" t="s">
        <v>1002</v>
      </c>
      <c r="O411" s="48"/>
      <c r="P411" s="70"/>
      <c r="Q411" s="48"/>
      <c r="R411" s="48"/>
      <c r="S411" s="48"/>
      <c r="T411" s="48"/>
      <c r="U411" s="436" t="str">
        <f t="shared" si="4"/>
        <v/>
      </c>
      <c r="V411" s="436"/>
      <c r="W411" s="436" t="str">
        <f t="shared" si="5"/>
        <v/>
      </c>
      <c r="X411" s="436"/>
      <c r="Y411" s="50"/>
      <c r="Z411" s="153" t="s">
        <v>1003</v>
      </c>
      <c r="AA411" s="48"/>
      <c r="AB411" s="48"/>
      <c r="AC411" s="48"/>
      <c r="AD411" s="48"/>
      <c r="AE411" s="48"/>
      <c r="AF411" s="48"/>
      <c r="AG411" s="48"/>
      <c r="AH411" s="76" t="str">
        <f t="shared" si="6"/>
        <v/>
      </c>
      <c r="AI411" s="48"/>
      <c r="AJ411" s="48"/>
      <c r="AK411" s="48"/>
      <c r="AL411" s="154" t="s">
        <v>1004</v>
      </c>
      <c r="AM411" s="70"/>
      <c r="AN411" s="70"/>
      <c r="AO411" s="70"/>
      <c r="AP411" s="70"/>
      <c r="AQ411" s="70"/>
      <c r="AR411" s="70"/>
      <c r="AS411" s="70"/>
      <c r="AT411" s="436" t="str">
        <f t="shared" si="3"/>
        <v/>
      </c>
      <c r="AU411" s="436"/>
      <c r="AV411" s="436" t="str">
        <f t="shared" si="7"/>
        <v>Yes</v>
      </c>
      <c r="AW411" s="436"/>
      <c r="AX411" s="155" t="s">
        <v>908</v>
      </c>
      <c r="AY411" s="48"/>
      <c r="AZ411" s="48"/>
      <c r="BA411" s="48"/>
      <c r="BB411" s="436" t="b">
        <f t="shared" si="8"/>
        <v>0</v>
      </c>
      <c r="BC411" s="436"/>
      <c r="BD411" s="48"/>
      <c r="BE411" s="48"/>
      <c r="BF411" s="48"/>
      <c r="BG411" s="48"/>
      <c r="BH411" s="48"/>
      <c r="BI411" s="48"/>
      <c r="BJ411" s="48"/>
      <c r="BK411" s="48"/>
      <c r="BL411" s="48"/>
      <c r="BM411" s="48"/>
      <c r="BN411" s="48"/>
      <c r="BO411" s="48"/>
      <c r="BP411" s="48"/>
      <c r="BQ411" s="48"/>
      <c r="BR411" s="48"/>
      <c r="BS411" s="48"/>
      <c r="BT411" s="48"/>
      <c r="BU411" s="48"/>
    </row>
    <row r="412" spans="1:73" hidden="1">
      <c r="A412" s="50"/>
      <c r="B412" s="50"/>
      <c r="C412" s="70" t="s">
        <v>1005</v>
      </c>
      <c r="D412" s="48"/>
      <c r="E412" s="48"/>
      <c r="F412" s="48"/>
      <c r="G412" s="48"/>
      <c r="H412" s="48"/>
      <c r="I412" s="48"/>
      <c r="J412" s="48"/>
      <c r="K412" s="48"/>
      <c r="L412" s="464">
        <f t="shared" si="9"/>
        <v>25</v>
      </c>
      <c r="M412" s="464"/>
      <c r="N412" s="152" t="s">
        <v>1006</v>
      </c>
      <c r="O412" s="48"/>
      <c r="P412" s="70"/>
      <c r="Q412" s="48"/>
      <c r="R412" s="48"/>
      <c r="S412" s="48"/>
      <c r="T412" s="48"/>
      <c r="U412" s="436" t="str">
        <f t="shared" si="4"/>
        <v/>
      </c>
      <c r="V412" s="436"/>
      <c r="W412" s="436" t="str">
        <f t="shared" si="5"/>
        <v/>
      </c>
      <c r="X412" s="436"/>
      <c r="Y412" s="133"/>
      <c r="Z412" s="154" t="s">
        <v>1007</v>
      </c>
      <c r="AA412" s="48"/>
      <c r="AB412" s="48"/>
      <c r="AC412" s="48"/>
      <c r="AD412" s="48"/>
      <c r="AE412" s="48"/>
      <c r="AF412" s="48"/>
      <c r="AG412" s="48"/>
      <c r="AH412" s="76" t="str">
        <f t="shared" si="6"/>
        <v/>
      </c>
      <c r="AI412" s="48"/>
      <c r="AJ412" s="48"/>
      <c r="AK412" s="48"/>
      <c r="AL412" s="151" t="s">
        <v>1008</v>
      </c>
      <c r="AM412" s="70"/>
      <c r="AN412" s="70"/>
      <c r="AO412" s="70"/>
      <c r="AP412" s="70"/>
      <c r="AQ412" s="70"/>
      <c r="AR412" s="70"/>
      <c r="AS412" s="70"/>
      <c r="AT412" s="436" t="str">
        <f t="shared" si="3"/>
        <v/>
      </c>
      <c r="AU412" s="436"/>
      <c r="AV412" s="436" t="str">
        <f t="shared" si="7"/>
        <v>Yes</v>
      </c>
      <c r="AW412" s="436"/>
      <c r="AX412" s="69" t="s">
        <v>1000</v>
      </c>
      <c r="AY412" s="48"/>
      <c r="AZ412" s="48"/>
      <c r="BA412" s="48"/>
      <c r="BB412" s="436" t="b">
        <f t="shared" si="8"/>
        <v>0</v>
      </c>
      <c r="BC412" s="436"/>
      <c r="BD412" s="48"/>
      <c r="BE412" s="48"/>
      <c r="BF412" s="48"/>
      <c r="BG412" s="48"/>
      <c r="BH412" s="48"/>
      <c r="BI412" s="48"/>
      <c r="BJ412" s="48"/>
      <c r="BK412" s="48"/>
      <c r="BL412" s="48"/>
      <c r="BM412" s="48"/>
      <c r="BN412" s="48"/>
      <c r="BO412" s="48"/>
      <c r="BP412" s="48"/>
      <c r="BQ412" s="48"/>
      <c r="BR412" s="48"/>
      <c r="BS412" s="48"/>
      <c r="BT412" s="48"/>
      <c r="BU412" s="48"/>
    </row>
    <row r="413" spans="1:73" hidden="1">
      <c r="A413" s="48"/>
      <c r="B413" s="48"/>
      <c r="C413" s="70" t="s">
        <v>1009</v>
      </c>
      <c r="D413" s="48"/>
      <c r="E413" s="48"/>
      <c r="F413" s="48"/>
      <c r="G413" s="48"/>
      <c r="H413" s="48"/>
      <c r="I413" s="48"/>
      <c r="J413" s="48"/>
      <c r="K413" s="48"/>
      <c r="L413" s="464">
        <f t="shared" si="9"/>
        <v>26</v>
      </c>
      <c r="M413" s="464"/>
      <c r="N413" s="152" t="s">
        <v>1010</v>
      </c>
      <c r="O413" s="48"/>
      <c r="P413" s="70"/>
      <c r="Q413" s="48"/>
      <c r="R413" s="48"/>
      <c r="S413" s="48"/>
      <c r="T413" s="48"/>
      <c r="U413" s="436" t="str">
        <f t="shared" si="4"/>
        <v/>
      </c>
      <c r="V413" s="436"/>
      <c r="W413" s="436" t="str">
        <f t="shared" si="5"/>
        <v/>
      </c>
      <c r="X413" s="436"/>
      <c r="Y413" s="50"/>
      <c r="Z413" s="153" t="s">
        <v>1011</v>
      </c>
      <c r="AA413" s="48"/>
      <c r="AB413" s="48"/>
      <c r="AC413" s="48"/>
      <c r="AD413" s="48"/>
      <c r="AE413" s="48"/>
      <c r="AF413" s="48"/>
      <c r="AG413" s="48"/>
      <c r="AH413" s="76" t="str">
        <f t="shared" si="6"/>
        <v/>
      </c>
      <c r="AI413" s="48"/>
      <c r="AJ413" s="48"/>
      <c r="AK413" s="48"/>
      <c r="AL413" s="151" t="s">
        <v>1012</v>
      </c>
      <c r="AM413" s="70"/>
      <c r="AN413" s="70"/>
      <c r="AO413" s="70"/>
      <c r="AP413" s="70"/>
      <c r="AQ413" s="70"/>
      <c r="AR413" s="70"/>
      <c r="AS413" s="70"/>
      <c r="AT413" s="436" t="str">
        <f t="shared" si="3"/>
        <v/>
      </c>
      <c r="AU413" s="436"/>
      <c r="AV413" s="436" t="str">
        <f t="shared" si="7"/>
        <v>Yes</v>
      </c>
      <c r="AW413" s="436"/>
      <c r="AX413" s="156" t="s">
        <v>918</v>
      </c>
      <c r="AY413" s="48"/>
      <c r="AZ413" s="48"/>
      <c r="BA413" s="48"/>
      <c r="BB413" s="436" t="b">
        <f t="shared" si="8"/>
        <v>0</v>
      </c>
      <c r="BC413" s="436"/>
      <c r="BD413" s="48"/>
      <c r="BE413" s="48"/>
      <c r="BF413" s="48"/>
      <c r="BG413" s="48"/>
      <c r="BH413" s="48"/>
      <c r="BI413" s="48"/>
      <c r="BJ413" s="48"/>
      <c r="BK413" s="48"/>
      <c r="BL413" s="48"/>
      <c r="BM413" s="48"/>
      <c r="BN413" s="48"/>
      <c r="BO413" s="48"/>
      <c r="BP413" s="48"/>
      <c r="BQ413" s="48"/>
      <c r="BR413" s="48"/>
      <c r="BS413" s="48"/>
      <c r="BT413" s="48"/>
      <c r="BU413" s="48"/>
    </row>
    <row r="414" spans="1:73" hidden="1">
      <c r="A414" s="48"/>
      <c r="B414" s="48"/>
      <c r="C414" s="70" t="s">
        <v>1013</v>
      </c>
      <c r="D414" s="48"/>
      <c r="E414" s="48"/>
      <c r="F414" s="48"/>
      <c r="G414" s="48"/>
      <c r="H414" s="48"/>
      <c r="I414" s="48"/>
      <c r="J414" s="48"/>
      <c r="K414" s="48"/>
      <c r="L414" s="464">
        <f t="shared" si="9"/>
        <v>27</v>
      </c>
      <c r="M414" s="464"/>
      <c r="N414" s="152" t="s">
        <v>1014</v>
      </c>
      <c r="O414" s="48"/>
      <c r="P414" s="70"/>
      <c r="Q414" s="48"/>
      <c r="R414" s="48"/>
      <c r="S414" s="48"/>
      <c r="T414" s="48"/>
      <c r="U414" s="436" t="str">
        <f t="shared" si="4"/>
        <v/>
      </c>
      <c r="V414" s="436"/>
      <c r="W414" s="436" t="str">
        <f t="shared" si="5"/>
        <v/>
      </c>
      <c r="X414" s="436"/>
      <c r="Y414" s="50"/>
      <c r="Z414" s="153" t="s">
        <v>1015</v>
      </c>
      <c r="AA414" s="48"/>
      <c r="AB414" s="48"/>
      <c r="AC414" s="48"/>
      <c r="AD414" s="48"/>
      <c r="AE414" s="48"/>
      <c r="AF414" s="48"/>
      <c r="AG414" s="48"/>
      <c r="AH414" s="76" t="str">
        <f t="shared" si="6"/>
        <v/>
      </c>
      <c r="AI414" s="48"/>
      <c r="AJ414" s="48"/>
      <c r="AK414" s="48"/>
      <c r="AL414" s="154" t="s">
        <v>1016</v>
      </c>
      <c r="AM414" s="70"/>
      <c r="AN414" s="70"/>
      <c r="AO414" s="70"/>
      <c r="AP414" s="70"/>
      <c r="AQ414" s="70"/>
      <c r="AR414" s="70"/>
      <c r="AS414" s="70"/>
      <c r="AT414" s="436" t="str">
        <f t="shared" si="3"/>
        <v/>
      </c>
      <c r="AU414" s="436"/>
      <c r="AV414" s="436" t="str">
        <f t="shared" si="7"/>
        <v>Yes</v>
      </c>
      <c r="AW414" s="436"/>
      <c r="AX414" s="155" t="s">
        <v>908</v>
      </c>
      <c r="AY414" s="48"/>
      <c r="AZ414" s="48"/>
      <c r="BA414" s="48"/>
      <c r="BB414" s="436" t="b">
        <f t="shared" si="8"/>
        <v>0</v>
      </c>
      <c r="BC414" s="436"/>
      <c r="BD414" s="48"/>
      <c r="BE414" s="48"/>
      <c r="BF414" s="48"/>
      <c r="BG414" s="48"/>
      <c r="BH414" s="48"/>
      <c r="BI414" s="48"/>
      <c r="BJ414" s="48"/>
      <c r="BK414" s="48"/>
      <c r="BL414" s="48"/>
      <c r="BM414" s="48"/>
      <c r="BN414" s="48"/>
      <c r="BO414" s="48"/>
      <c r="BP414" s="48"/>
      <c r="BQ414" s="48"/>
      <c r="BR414" s="48"/>
      <c r="BS414" s="48"/>
      <c r="BT414" s="48"/>
      <c r="BU414" s="48"/>
    </row>
    <row r="415" spans="1:73" hidden="1">
      <c r="A415" s="48"/>
      <c r="B415" s="48"/>
      <c r="C415" s="70" t="s">
        <v>1017</v>
      </c>
      <c r="D415" s="48"/>
      <c r="E415" s="48"/>
      <c r="F415" s="48"/>
      <c r="G415" s="48"/>
      <c r="H415" s="48"/>
      <c r="I415" s="48"/>
      <c r="J415" s="48"/>
      <c r="K415" s="48"/>
      <c r="L415" s="464">
        <f t="shared" si="9"/>
        <v>28</v>
      </c>
      <c r="M415" s="464"/>
      <c r="N415" s="152" t="s">
        <v>1018</v>
      </c>
      <c r="O415" s="48"/>
      <c r="P415" s="70"/>
      <c r="Q415" s="48"/>
      <c r="R415" s="48"/>
      <c r="S415" s="48"/>
      <c r="T415" s="48"/>
      <c r="U415" s="436" t="str">
        <f t="shared" si="4"/>
        <v/>
      </c>
      <c r="V415" s="436"/>
      <c r="W415" s="436" t="str">
        <f t="shared" si="5"/>
        <v/>
      </c>
      <c r="X415" s="436"/>
      <c r="Y415" s="133"/>
      <c r="Z415" s="158" t="s">
        <v>1019</v>
      </c>
      <c r="AA415" s="48"/>
      <c r="AB415" s="48"/>
      <c r="AC415" s="48"/>
      <c r="AD415" s="48"/>
      <c r="AE415" s="48"/>
      <c r="AF415" s="48"/>
      <c r="AG415" s="48"/>
      <c r="AH415" s="76" t="str">
        <f t="shared" si="6"/>
        <v/>
      </c>
      <c r="AI415" s="48"/>
      <c r="AJ415" s="48"/>
      <c r="AK415" s="48"/>
      <c r="AL415" s="151" t="s">
        <v>1020</v>
      </c>
      <c r="AM415" s="70"/>
      <c r="AN415" s="70"/>
      <c r="AO415" s="70"/>
      <c r="AP415" s="70"/>
      <c r="AQ415" s="70"/>
      <c r="AR415" s="70"/>
      <c r="AS415" s="70"/>
      <c r="AT415" s="436" t="str">
        <f t="shared" si="3"/>
        <v/>
      </c>
      <c r="AU415" s="436"/>
      <c r="AV415" s="436" t="str">
        <f t="shared" si="7"/>
        <v>Yes</v>
      </c>
      <c r="AW415" s="436"/>
      <c r="AX415" s="156" t="s">
        <v>908</v>
      </c>
      <c r="AY415" s="48"/>
      <c r="AZ415" s="48"/>
      <c r="BA415" s="48"/>
      <c r="BB415" s="436" t="b">
        <f t="shared" si="8"/>
        <v>0</v>
      </c>
      <c r="BC415" s="436"/>
      <c r="BD415" s="48"/>
      <c r="BE415" s="48"/>
      <c r="BF415" s="48"/>
      <c r="BG415" s="48"/>
      <c r="BH415" s="48"/>
      <c r="BI415" s="48"/>
      <c r="BJ415" s="48"/>
      <c r="BK415" s="48"/>
      <c r="BL415" s="48"/>
      <c r="BM415" s="48"/>
      <c r="BN415" s="48"/>
      <c r="BO415" s="48"/>
      <c r="BP415" s="48"/>
      <c r="BQ415" s="48"/>
      <c r="BR415" s="48"/>
      <c r="BS415" s="48"/>
      <c r="BT415" s="48"/>
      <c r="BU415" s="48"/>
    </row>
    <row r="416" spans="1:73" hidden="1">
      <c r="A416" s="48"/>
      <c r="B416" s="48"/>
      <c r="C416" s="70" t="s">
        <v>1021</v>
      </c>
      <c r="D416" s="48"/>
      <c r="E416" s="48"/>
      <c r="F416" s="48"/>
      <c r="G416" s="48"/>
      <c r="H416" s="48"/>
      <c r="I416" s="48"/>
      <c r="J416" s="48"/>
      <c r="K416" s="48"/>
      <c r="L416" s="464">
        <f t="shared" si="9"/>
        <v>29</v>
      </c>
      <c r="M416" s="464"/>
      <c r="N416" s="152" t="s">
        <v>1022</v>
      </c>
      <c r="O416" s="48"/>
      <c r="P416" s="70"/>
      <c r="Q416" s="48"/>
      <c r="R416" s="48"/>
      <c r="S416" s="48"/>
      <c r="T416" s="48"/>
      <c r="U416" s="436" t="str">
        <f t="shared" si="4"/>
        <v/>
      </c>
      <c r="V416" s="436"/>
      <c r="W416" s="436" t="str">
        <f t="shared" si="5"/>
        <v/>
      </c>
      <c r="X416" s="436"/>
      <c r="Y416" s="50"/>
      <c r="Z416" s="158" t="s">
        <v>1023</v>
      </c>
      <c r="AA416" s="48"/>
      <c r="AB416" s="48"/>
      <c r="AC416" s="48"/>
      <c r="AD416" s="48"/>
      <c r="AE416" s="48"/>
      <c r="AF416" s="48"/>
      <c r="AG416" s="48"/>
      <c r="AH416" s="76" t="str">
        <f t="shared" si="6"/>
        <v/>
      </c>
      <c r="AI416" s="48"/>
      <c r="AJ416" s="48"/>
      <c r="AK416" s="48"/>
      <c r="AL416" s="151" t="s">
        <v>1024</v>
      </c>
      <c r="AM416" s="70"/>
      <c r="AN416" s="70"/>
      <c r="AO416" s="70"/>
      <c r="AP416" s="70"/>
      <c r="AQ416" s="70"/>
      <c r="AR416" s="70"/>
      <c r="AS416" s="70"/>
      <c r="AT416" s="436" t="str">
        <f t="shared" si="3"/>
        <v/>
      </c>
      <c r="AU416" s="436"/>
      <c r="AV416" s="436" t="str">
        <f t="shared" si="7"/>
        <v>Yes</v>
      </c>
      <c r="AW416" s="436"/>
      <c r="AX416" s="69" t="s">
        <v>1000</v>
      </c>
      <c r="AY416" s="48"/>
      <c r="AZ416" s="48"/>
      <c r="BA416" s="48"/>
      <c r="BB416" s="436" t="b">
        <f t="shared" si="8"/>
        <v>0</v>
      </c>
      <c r="BC416" s="436"/>
      <c r="BD416" s="48"/>
      <c r="BE416" s="48"/>
      <c r="BF416" s="48"/>
      <c r="BG416" s="48"/>
      <c r="BH416" s="48"/>
      <c r="BI416" s="48"/>
      <c r="BJ416" s="48"/>
      <c r="BK416" s="48"/>
      <c r="BL416" s="48"/>
      <c r="BM416" s="48"/>
      <c r="BN416" s="48"/>
      <c r="BO416" s="48"/>
      <c r="BP416" s="48"/>
      <c r="BQ416" s="48"/>
      <c r="BR416" s="48"/>
      <c r="BS416" s="48"/>
      <c r="BT416" s="48"/>
      <c r="BU416" s="48"/>
    </row>
    <row r="417" spans="1:73" hidden="1">
      <c r="A417" s="48"/>
      <c r="B417" s="48"/>
      <c r="C417" s="70" t="s">
        <v>1025</v>
      </c>
      <c r="D417" s="48"/>
      <c r="E417" s="48"/>
      <c r="F417" s="48"/>
      <c r="G417" s="48"/>
      <c r="H417" s="48"/>
      <c r="I417" s="48"/>
      <c r="J417" s="48"/>
      <c r="K417" s="48"/>
      <c r="L417" s="464">
        <f t="shared" si="9"/>
        <v>30</v>
      </c>
      <c r="M417" s="464"/>
      <c r="N417" s="152" t="s">
        <v>1026</v>
      </c>
      <c r="O417" s="48"/>
      <c r="P417" s="70"/>
      <c r="Q417" s="48"/>
      <c r="R417" s="48"/>
      <c r="S417" s="48"/>
      <c r="T417" s="48"/>
      <c r="U417" s="436" t="str">
        <f t="shared" si="4"/>
        <v/>
      </c>
      <c r="V417" s="436"/>
      <c r="W417" s="436" t="str">
        <f t="shared" si="5"/>
        <v/>
      </c>
      <c r="X417" s="436"/>
      <c r="Y417" s="50"/>
      <c r="Z417" s="153" t="s">
        <v>1027</v>
      </c>
      <c r="AA417" s="48"/>
      <c r="AB417" s="48"/>
      <c r="AC417" s="48"/>
      <c r="AD417" s="48"/>
      <c r="AE417" s="48"/>
      <c r="AF417" s="48"/>
      <c r="AG417" s="48"/>
      <c r="AH417" s="76" t="str">
        <f t="shared" si="6"/>
        <v/>
      </c>
      <c r="AI417" s="48"/>
      <c r="AJ417" s="48"/>
      <c r="AK417" s="48"/>
      <c r="AL417" s="157" t="s">
        <v>1028</v>
      </c>
      <c r="AM417" s="70"/>
      <c r="AN417" s="70"/>
      <c r="AO417" s="70"/>
      <c r="AP417" s="70"/>
      <c r="AQ417" s="70"/>
      <c r="AR417" s="70"/>
      <c r="AS417" s="70"/>
      <c r="AT417" s="436" t="str">
        <f t="shared" si="3"/>
        <v/>
      </c>
      <c r="AU417" s="436"/>
      <c r="AV417" s="436" t="str">
        <f t="shared" si="7"/>
        <v>Yes</v>
      </c>
      <c r="AW417" s="436"/>
      <c r="AX417" s="155" t="s">
        <v>908</v>
      </c>
      <c r="AY417" s="48"/>
      <c r="AZ417" s="48"/>
      <c r="BA417" s="48"/>
      <c r="BB417" s="436" t="b">
        <f t="shared" si="8"/>
        <v>0</v>
      </c>
      <c r="BC417" s="436"/>
      <c r="BD417" s="48"/>
      <c r="BE417" s="48"/>
      <c r="BF417" s="48"/>
      <c r="BG417" s="48"/>
      <c r="BH417" s="48"/>
      <c r="BI417" s="48"/>
      <c r="BJ417" s="48"/>
      <c r="BK417" s="48"/>
      <c r="BL417" s="48"/>
      <c r="BM417" s="48"/>
      <c r="BN417" s="48"/>
      <c r="BO417" s="48"/>
      <c r="BP417" s="48"/>
      <c r="BQ417" s="48"/>
      <c r="BR417" s="48"/>
      <c r="BS417" s="48"/>
      <c r="BT417" s="48"/>
      <c r="BU417" s="48"/>
    </row>
    <row r="418" spans="1:73" hidden="1">
      <c r="A418" s="48"/>
      <c r="B418" s="48"/>
      <c r="C418" s="70" t="s">
        <v>1029</v>
      </c>
      <c r="D418" s="48"/>
      <c r="E418" s="48"/>
      <c r="F418" s="48"/>
      <c r="G418" s="48"/>
      <c r="H418" s="48"/>
      <c r="I418" s="48"/>
      <c r="J418" s="48"/>
      <c r="K418" s="48"/>
      <c r="L418" s="464">
        <f t="shared" si="9"/>
        <v>31</v>
      </c>
      <c r="M418" s="464"/>
      <c r="N418" s="152" t="s">
        <v>1030</v>
      </c>
      <c r="O418" s="48"/>
      <c r="P418" s="70"/>
      <c r="Q418" s="48"/>
      <c r="R418" s="48"/>
      <c r="S418" s="48"/>
      <c r="T418" s="48"/>
      <c r="U418" s="436" t="str">
        <f t="shared" si="4"/>
        <v/>
      </c>
      <c r="V418" s="436"/>
      <c r="W418" s="436" t="str">
        <f t="shared" si="5"/>
        <v/>
      </c>
      <c r="X418" s="436"/>
      <c r="Y418" s="133"/>
      <c r="Z418" s="159" t="s">
        <v>1031</v>
      </c>
      <c r="AA418" s="48"/>
      <c r="AB418" s="48"/>
      <c r="AC418" s="48"/>
      <c r="AD418" s="48"/>
      <c r="AE418" s="48"/>
      <c r="AF418" s="48"/>
      <c r="AG418" s="48"/>
      <c r="AH418" s="76" t="str">
        <f t="shared" si="6"/>
        <v/>
      </c>
      <c r="AI418" s="48"/>
      <c r="AJ418" s="48"/>
      <c r="AK418" s="48"/>
      <c r="AL418" s="157" t="s">
        <v>1032</v>
      </c>
      <c r="AM418" s="70"/>
      <c r="AN418" s="70"/>
      <c r="AO418" s="70"/>
      <c r="AP418" s="70"/>
      <c r="AQ418" s="70"/>
      <c r="AR418" s="70"/>
      <c r="AS418" s="70"/>
      <c r="AT418" s="436" t="str">
        <f t="shared" si="3"/>
        <v/>
      </c>
      <c r="AU418" s="436"/>
      <c r="AV418" s="436" t="str">
        <f t="shared" si="7"/>
        <v>Yes</v>
      </c>
      <c r="AW418" s="436"/>
      <c r="AX418" s="155" t="s">
        <v>908</v>
      </c>
      <c r="AY418" s="48"/>
      <c r="AZ418" s="48"/>
      <c r="BA418" s="48"/>
      <c r="BB418" s="436" t="b">
        <f t="shared" si="8"/>
        <v>0</v>
      </c>
      <c r="BC418" s="436"/>
      <c r="BD418" s="48"/>
      <c r="BE418" s="48"/>
      <c r="BF418" s="48"/>
      <c r="BG418" s="48"/>
      <c r="BH418" s="48"/>
      <c r="BI418" s="48"/>
      <c r="BJ418" s="48"/>
      <c r="BK418" s="48"/>
      <c r="BL418" s="48"/>
      <c r="BM418" s="48"/>
      <c r="BN418" s="48"/>
      <c r="BO418" s="48"/>
      <c r="BP418" s="48"/>
      <c r="BQ418" s="48"/>
      <c r="BR418" s="48"/>
      <c r="BS418" s="48"/>
      <c r="BT418" s="48"/>
      <c r="BU418" s="48"/>
    </row>
    <row r="419" spans="1:73" hidden="1">
      <c r="A419" s="48"/>
      <c r="B419" s="48"/>
      <c r="C419" s="70" t="s">
        <v>1033</v>
      </c>
      <c r="D419" s="48"/>
      <c r="E419" s="48"/>
      <c r="F419" s="48"/>
      <c r="G419" s="48"/>
      <c r="H419" s="48"/>
      <c r="I419" s="48"/>
      <c r="J419" s="48"/>
      <c r="K419" s="48"/>
      <c r="L419" s="464">
        <f t="shared" si="9"/>
        <v>32</v>
      </c>
      <c r="M419" s="464"/>
      <c r="N419" s="152" t="s">
        <v>1034</v>
      </c>
      <c r="O419" s="48"/>
      <c r="P419" s="70"/>
      <c r="Q419" s="48"/>
      <c r="R419" s="48"/>
      <c r="S419" s="48"/>
      <c r="T419" s="48"/>
      <c r="U419" s="436" t="str">
        <f t="shared" si="4"/>
        <v/>
      </c>
      <c r="V419" s="436"/>
      <c r="W419" s="436" t="str">
        <f t="shared" si="5"/>
        <v/>
      </c>
      <c r="X419" s="436"/>
      <c r="Y419" s="50"/>
      <c r="Z419" s="159" t="s">
        <v>1035</v>
      </c>
      <c r="AA419" s="48"/>
      <c r="AB419" s="48"/>
      <c r="AC419" s="48"/>
      <c r="AD419" s="48"/>
      <c r="AE419" s="48"/>
      <c r="AF419" s="48"/>
      <c r="AG419" s="48"/>
      <c r="AH419" s="76" t="str">
        <f t="shared" si="6"/>
        <v/>
      </c>
      <c r="AI419" s="48"/>
      <c r="AJ419" s="48"/>
      <c r="AK419" s="48"/>
      <c r="AL419" s="154" t="s">
        <v>1036</v>
      </c>
      <c r="AM419" s="70"/>
      <c r="AN419" s="70"/>
      <c r="AO419" s="70"/>
      <c r="AP419" s="70"/>
      <c r="AQ419" s="70"/>
      <c r="AR419" s="70"/>
      <c r="AS419" s="70"/>
      <c r="AT419" s="436" t="str">
        <f t="shared" si="3"/>
        <v/>
      </c>
      <c r="AU419" s="436"/>
      <c r="AV419" s="436" t="str">
        <f t="shared" si="7"/>
        <v>Yes</v>
      </c>
      <c r="AW419" s="436"/>
      <c r="AX419" s="155" t="s">
        <v>908</v>
      </c>
      <c r="AY419" s="48"/>
      <c r="AZ419" s="48"/>
      <c r="BA419" s="48"/>
      <c r="BB419" s="436" t="b">
        <f t="shared" si="8"/>
        <v>0</v>
      </c>
      <c r="BC419" s="436"/>
      <c r="BD419" s="48"/>
      <c r="BE419" s="48"/>
      <c r="BF419" s="48"/>
      <c r="BG419" s="48"/>
      <c r="BH419" s="48"/>
      <c r="BI419" s="48"/>
      <c r="BJ419" s="48"/>
      <c r="BK419" s="48"/>
      <c r="BL419" s="48"/>
      <c r="BM419" s="48"/>
      <c r="BN419" s="48"/>
      <c r="BO419" s="48"/>
      <c r="BP419" s="48"/>
      <c r="BQ419" s="48"/>
      <c r="BR419" s="48"/>
      <c r="BS419" s="48"/>
      <c r="BT419" s="48"/>
      <c r="BU419" s="48"/>
    </row>
    <row r="420" spans="1:73" hidden="1">
      <c r="A420" s="48"/>
      <c r="B420" s="48"/>
      <c r="C420" s="70" t="s">
        <v>1037</v>
      </c>
      <c r="D420" s="48"/>
      <c r="E420" s="48"/>
      <c r="F420" s="48"/>
      <c r="G420" s="48"/>
      <c r="H420" s="48"/>
      <c r="I420" s="48"/>
      <c r="J420" s="48"/>
      <c r="K420" s="48"/>
      <c r="L420" s="464">
        <f t="shared" si="9"/>
        <v>33</v>
      </c>
      <c r="M420" s="464"/>
      <c r="N420" s="152" t="s">
        <v>1038</v>
      </c>
      <c r="O420" s="48"/>
      <c r="P420" s="70"/>
      <c r="Q420" s="48"/>
      <c r="R420" s="48"/>
      <c r="S420" s="48"/>
      <c r="T420" s="48"/>
      <c r="U420" s="436" t="str">
        <f t="shared" si="4"/>
        <v/>
      </c>
      <c r="V420" s="436"/>
      <c r="W420" s="436" t="str">
        <f t="shared" si="5"/>
        <v/>
      </c>
      <c r="X420" s="436"/>
      <c r="Y420" s="50"/>
      <c r="Z420" s="159" t="s">
        <v>1039</v>
      </c>
      <c r="AA420" s="48"/>
      <c r="AB420" s="48"/>
      <c r="AC420" s="48"/>
      <c r="AD420" s="48"/>
      <c r="AE420" s="48"/>
      <c r="AF420" s="48"/>
      <c r="AG420" s="48"/>
      <c r="AH420" s="76" t="str">
        <f t="shared" si="6"/>
        <v/>
      </c>
      <c r="AI420" s="48"/>
      <c r="AJ420" s="48"/>
      <c r="AK420" s="48"/>
      <c r="AL420" s="157" t="s">
        <v>1040</v>
      </c>
      <c r="AM420" s="70"/>
      <c r="AN420" s="70"/>
      <c r="AO420" s="70"/>
      <c r="AP420" s="70"/>
      <c r="AQ420" s="70"/>
      <c r="AR420" s="70"/>
      <c r="AS420" s="70"/>
      <c r="AT420" s="436" t="str">
        <f t="shared" si="3"/>
        <v/>
      </c>
      <c r="AU420" s="436"/>
      <c r="AV420" s="436" t="str">
        <f t="shared" si="7"/>
        <v>Yes</v>
      </c>
      <c r="AW420" s="436"/>
      <c r="AX420" s="155" t="s">
        <v>908</v>
      </c>
      <c r="AY420" s="48"/>
      <c r="AZ420" s="48"/>
      <c r="BA420" s="48"/>
      <c r="BB420" s="436" t="b">
        <f t="shared" si="8"/>
        <v>0</v>
      </c>
      <c r="BC420" s="436"/>
      <c r="BD420" s="48"/>
      <c r="BE420" s="48"/>
      <c r="BF420" s="48"/>
      <c r="BG420" s="48"/>
      <c r="BH420" s="48"/>
      <c r="BI420" s="48"/>
      <c r="BJ420" s="48"/>
      <c r="BK420" s="48"/>
      <c r="BL420" s="48"/>
      <c r="BM420" s="48"/>
      <c r="BN420" s="48"/>
      <c r="BO420" s="48"/>
      <c r="BP420" s="48"/>
      <c r="BQ420" s="48"/>
      <c r="BR420" s="48"/>
      <c r="BS420" s="48"/>
      <c r="BT420" s="48"/>
      <c r="BU420" s="48"/>
    </row>
    <row r="421" spans="1:73" hidden="1">
      <c r="A421" s="48"/>
      <c r="B421" s="48"/>
      <c r="C421" s="70" t="s">
        <v>1041</v>
      </c>
      <c r="D421" s="48"/>
      <c r="E421" s="48"/>
      <c r="F421" s="48"/>
      <c r="G421" s="48"/>
      <c r="H421" s="48"/>
      <c r="I421" s="48"/>
      <c r="J421" s="48"/>
      <c r="K421" s="48"/>
      <c r="L421" s="464">
        <f t="shared" si="9"/>
        <v>34</v>
      </c>
      <c r="M421" s="464"/>
      <c r="N421" s="152" t="s">
        <v>1042</v>
      </c>
      <c r="O421" s="48"/>
      <c r="P421" s="70"/>
      <c r="Q421" s="48"/>
      <c r="R421" s="48"/>
      <c r="S421" s="48"/>
      <c r="T421" s="48"/>
      <c r="U421" s="436" t="str">
        <f t="shared" si="4"/>
        <v/>
      </c>
      <c r="V421" s="436"/>
      <c r="W421" s="436" t="str">
        <f t="shared" si="5"/>
        <v/>
      </c>
      <c r="X421" s="436"/>
      <c r="Y421" s="133"/>
      <c r="Z421" s="159" t="s">
        <v>1043</v>
      </c>
      <c r="AA421" s="48"/>
      <c r="AB421" s="48"/>
      <c r="AC421" s="48"/>
      <c r="AD421" s="48"/>
      <c r="AE421" s="48"/>
      <c r="AF421" s="48"/>
      <c r="AG421" s="48"/>
      <c r="AH421" s="76" t="str">
        <f t="shared" si="6"/>
        <v/>
      </c>
      <c r="AI421" s="48"/>
      <c r="AJ421" s="48"/>
      <c r="AK421" s="48"/>
      <c r="AL421" s="157" t="s">
        <v>1044</v>
      </c>
      <c r="AM421" s="70"/>
      <c r="AN421" s="70"/>
      <c r="AO421" s="70"/>
      <c r="AP421" s="70"/>
      <c r="AQ421" s="70"/>
      <c r="AR421" s="70"/>
      <c r="AS421" s="70"/>
      <c r="AT421" s="436" t="str">
        <f t="shared" si="3"/>
        <v/>
      </c>
      <c r="AU421" s="436"/>
      <c r="AV421" s="436" t="str">
        <f t="shared" si="7"/>
        <v>Yes</v>
      </c>
      <c r="AW421" s="436"/>
      <c r="AX421" s="155" t="s">
        <v>908</v>
      </c>
      <c r="AY421" s="48"/>
      <c r="AZ421" s="48"/>
      <c r="BA421" s="48"/>
      <c r="BB421" s="436" t="b">
        <f t="shared" si="8"/>
        <v>0</v>
      </c>
      <c r="BC421" s="436"/>
      <c r="BD421" s="48"/>
      <c r="BE421" s="48"/>
      <c r="BF421" s="48"/>
      <c r="BG421" s="48"/>
      <c r="BH421" s="48"/>
      <c r="BI421" s="48"/>
      <c r="BJ421" s="48"/>
      <c r="BK421" s="48"/>
      <c r="BL421" s="48"/>
      <c r="BM421" s="48"/>
      <c r="BN421" s="48"/>
      <c r="BO421" s="48"/>
      <c r="BP421" s="48"/>
      <c r="BQ421" s="48"/>
      <c r="BR421" s="48"/>
      <c r="BS421" s="48"/>
      <c r="BT421" s="48"/>
      <c r="BU421" s="48"/>
    </row>
    <row r="422" spans="1:73" hidden="1">
      <c r="A422" s="48"/>
      <c r="B422" s="48"/>
      <c r="C422" s="70" t="s">
        <v>1045</v>
      </c>
      <c r="D422" s="48"/>
      <c r="E422" s="48"/>
      <c r="F422" s="48"/>
      <c r="G422" s="48"/>
      <c r="H422" s="48"/>
      <c r="I422" s="48"/>
      <c r="J422" s="48"/>
      <c r="K422" s="48"/>
      <c r="L422" s="464">
        <f t="shared" si="9"/>
        <v>35</v>
      </c>
      <c r="M422" s="464"/>
      <c r="N422" s="152" t="s">
        <v>1046</v>
      </c>
      <c r="O422" s="48"/>
      <c r="P422" s="70"/>
      <c r="Q422" s="48"/>
      <c r="R422" s="48"/>
      <c r="S422" s="48"/>
      <c r="T422" s="48"/>
      <c r="U422" s="436" t="str">
        <f t="shared" si="4"/>
        <v/>
      </c>
      <c r="V422" s="436"/>
      <c r="W422" s="436" t="str">
        <f t="shared" si="5"/>
        <v/>
      </c>
      <c r="X422" s="436"/>
      <c r="Y422" s="50"/>
      <c r="Z422" s="154" t="s">
        <v>1047</v>
      </c>
      <c r="AA422" s="48"/>
      <c r="AB422" s="48"/>
      <c r="AC422" s="48"/>
      <c r="AD422" s="48"/>
      <c r="AE422" s="48"/>
      <c r="AF422" s="48"/>
      <c r="AG422" s="48"/>
      <c r="AH422" s="76" t="str">
        <f t="shared" si="6"/>
        <v/>
      </c>
      <c r="AI422" s="48"/>
      <c r="AJ422" s="48"/>
      <c r="AK422" s="48"/>
      <c r="AL422" s="157" t="s">
        <v>1048</v>
      </c>
      <c r="AM422" s="70"/>
      <c r="AN422" s="70"/>
      <c r="AO422" s="70"/>
      <c r="AP422" s="70"/>
      <c r="AQ422" s="70"/>
      <c r="AR422" s="70"/>
      <c r="AS422" s="70"/>
      <c r="AT422" s="436" t="str">
        <f t="shared" si="3"/>
        <v/>
      </c>
      <c r="AU422" s="436"/>
      <c r="AV422" s="436" t="str">
        <f t="shared" si="7"/>
        <v>Yes</v>
      </c>
      <c r="AW422" s="436"/>
      <c r="AX422" s="155" t="s">
        <v>908</v>
      </c>
      <c r="AY422" s="48"/>
      <c r="AZ422" s="48"/>
      <c r="BA422" s="48"/>
      <c r="BB422" s="436" t="b">
        <f t="shared" si="8"/>
        <v>0</v>
      </c>
      <c r="BC422" s="436"/>
      <c r="BD422" s="48"/>
      <c r="BE422" s="48"/>
      <c r="BF422" s="48"/>
      <c r="BG422" s="48"/>
      <c r="BH422" s="48"/>
      <c r="BI422" s="48"/>
      <c r="BJ422" s="48"/>
      <c r="BK422" s="48"/>
      <c r="BL422" s="48"/>
      <c r="BM422" s="48"/>
      <c r="BN422" s="48"/>
      <c r="BO422" s="48"/>
      <c r="BP422" s="48"/>
      <c r="BQ422" s="48"/>
      <c r="BR422" s="48"/>
      <c r="BS422" s="48"/>
      <c r="BT422" s="48"/>
      <c r="BU422" s="48"/>
    </row>
    <row r="423" spans="1:73" hidden="1">
      <c r="A423" s="48"/>
      <c r="B423" s="48"/>
      <c r="C423" s="70" t="s">
        <v>1049</v>
      </c>
      <c r="D423" s="48"/>
      <c r="E423" s="48"/>
      <c r="F423" s="48"/>
      <c r="G423" s="48"/>
      <c r="H423" s="48"/>
      <c r="I423" s="48"/>
      <c r="J423" s="48"/>
      <c r="K423" s="48"/>
      <c r="L423" s="464">
        <f t="shared" si="9"/>
        <v>36</v>
      </c>
      <c r="M423" s="464"/>
      <c r="N423" s="152" t="s">
        <v>1050</v>
      </c>
      <c r="O423" s="48"/>
      <c r="P423" s="70"/>
      <c r="Q423" s="48"/>
      <c r="R423" s="48"/>
      <c r="S423" s="48"/>
      <c r="T423" s="48"/>
      <c r="U423" s="436" t="str">
        <f t="shared" si="4"/>
        <v/>
      </c>
      <c r="V423" s="436"/>
      <c r="W423" s="436" t="str">
        <f t="shared" si="5"/>
        <v/>
      </c>
      <c r="X423" s="436"/>
      <c r="Y423" s="50"/>
      <c r="Z423" s="154" t="s">
        <v>1051</v>
      </c>
      <c r="AA423" s="48"/>
      <c r="AB423" s="48"/>
      <c r="AC423" s="48"/>
      <c r="AD423" s="48"/>
      <c r="AE423" s="48"/>
      <c r="AF423" s="48"/>
      <c r="AG423" s="48"/>
      <c r="AH423" s="76" t="str">
        <f t="shared" si="6"/>
        <v/>
      </c>
      <c r="AI423" s="48"/>
      <c r="AJ423" s="48"/>
      <c r="AK423" s="48"/>
      <c r="AL423" s="157" t="s">
        <v>1052</v>
      </c>
      <c r="AM423" s="70"/>
      <c r="AN423" s="70"/>
      <c r="AO423" s="70"/>
      <c r="AP423" s="70"/>
      <c r="AQ423" s="70"/>
      <c r="AR423" s="70"/>
      <c r="AS423" s="70"/>
      <c r="AT423" s="436" t="str">
        <f t="shared" si="3"/>
        <v/>
      </c>
      <c r="AU423" s="436"/>
      <c r="AV423" s="436" t="str">
        <f t="shared" si="7"/>
        <v>Yes</v>
      </c>
      <c r="AW423" s="436"/>
      <c r="AX423" s="155" t="s">
        <v>908</v>
      </c>
      <c r="AY423" s="48"/>
      <c r="AZ423" s="48"/>
      <c r="BA423" s="48"/>
      <c r="BB423" s="436" t="b">
        <f t="shared" si="8"/>
        <v>0</v>
      </c>
      <c r="BC423" s="436"/>
      <c r="BD423" s="48"/>
      <c r="BE423" s="48"/>
      <c r="BF423" s="48"/>
      <c r="BG423" s="48"/>
      <c r="BH423" s="48"/>
      <c r="BI423" s="48"/>
      <c r="BJ423" s="48"/>
      <c r="BK423" s="48"/>
      <c r="BL423" s="48"/>
      <c r="BM423" s="48"/>
      <c r="BN423" s="48"/>
      <c r="BO423" s="48"/>
      <c r="BP423" s="48"/>
      <c r="BQ423" s="48"/>
      <c r="BR423" s="48"/>
      <c r="BS423" s="48"/>
      <c r="BT423" s="48"/>
      <c r="BU423" s="48"/>
    </row>
    <row r="424" spans="1:73" hidden="1">
      <c r="A424" s="48"/>
      <c r="B424" s="48"/>
      <c r="C424" s="70" t="s">
        <v>1053</v>
      </c>
      <c r="D424" s="48"/>
      <c r="E424" s="48"/>
      <c r="F424" s="48"/>
      <c r="G424" s="48"/>
      <c r="H424" s="48"/>
      <c r="I424" s="48"/>
      <c r="J424" s="48"/>
      <c r="K424" s="48"/>
      <c r="L424" s="464">
        <f t="shared" si="9"/>
        <v>37</v>
      </c>
      <c r="M424" s="464"/>
      <c r="N424" s="152" t="s">
        <v>1054</v>
      </c>
      <c r="O424" s="48"/>
      <c r="P424" s="70"/>
      <c r="Q424" s="48"/>
      <c r="R424" s="48"/>
      <c r="S424" s="48"/>
      <c r="T424" s="48"/>
      <c r="U424" s="436" t="str">
        <f t="shared" si="4"/>
        <v/>
      </c>
      <c r="V424" s="436"/>
      <c r="W424" s="436" t="str">
        <f t="shared" si="5"/>
        <v/>
      </c>
      <c r="X424" s="436"/>
      <c r="Y424" s="133"/>
      <c r="Z424" s="158" t="s">
        <v>1055</v>
      </c>
      <c r="AA424" s="48"/>
      <c r="AB424" s="48"/>
      <c r="AC424" s="48"/>
      <c r="AD424" s="48"/>
      <c r="AE424" s="48"/>
      <c r="AF424" s="48"/>
      <c r="AG424" s="48"/>
      <c r="AH424" s="76" t="str">
        <f t="shared" si="6"/>
        <v/>
      </c>
      <c r="AI424" s="48"/>
      <c r="AJ424" s="48"/>
      <c r="AK424" s="48"/>
      <c r="AL424" s="157" t="s">
        <v>1056</v>
      </c>
      <c r="AM424" s="70"/>
      <c r="AN424" s="70"/>
      <c r="AO424" s="70"/>
      <c r="AP424" s="70"/>
      <c r="AQ424" s="70"/>
      <c r="AR424" s="70"/>
      <c r="AS424" s="70"/>
      <c r="AT424" s="436" t="str">
        <f t="shared" si="3"/>
        <v/>
      </c>
      <c r="AU424" s="436"/>
      <c r="AV424" s="436" t="str">
        <f t="shared" si="7"/>
        <v>Yes</v>
      </c>
      <c r="AW424" s="436"/>
      <c r="AX424" s="155" t="s">
        <v>908</v>
      </c>
      <c r="AY424" s="48"/>
      <c r="AZ424" s="48"/>
      <c r="BA424" s="48"/>
      <c r="BB424" s="436" t="b">
        <f t="shared" si="8"/>
        <v>0</v>
      </c>
      <c r="BC424" s="436"/>
      <c r="BD424" s="48"/>
      <c r="BE424" s="48"/>
      <c r="BF424" s="48"/>
      <c r="BG424" s="48"/>
      <c r="BH424" s="48"/>
      <c r="BI424" s="48"/>
      <c r="BJ424" s="48"/>
      <c r="BK424" s="48"/>
      <c r="BL424" s="48"/>
      <c r="BM424" s="48"/>
      <c r="BN424" s="48"/>
      <c r="BO424" s="48"/>
      <c r="BP424" s="48"/>
      <c r="BQ424" s="48"/>
      <c r="BR424" s="48"/>
      <c r="BS424" s="48"/>
      <c r="BT424" s="48"/>
      <c r="BU424" s="48"/>
    </row>
    <row r="425" spans="1:73" hidden="1">
      <c r="A425" s="48"/>
      <c r="B425" s="48"/>
      <c r="C425" s="70" t="s">
        <v>1057</v>
      </c>
      <c r="D425" s="48"/>
      <c r="E425" s="48"/>
      <c r="F425" s="48"/>
      <c r="G425" s="48"/>
      <c r="H425" s="48"/>
      <c r="I425" s="48"/>
      <c r="J425" s="48"/>
      <c r="K425" s="48"/>
      <c r="L425" s="464">
        <f t="shared" si="9"/>
        <v>38</v>
      </c>
      <c r="M425" s="464"/>
      <c r="N425" s="152" t="s">
        <v>1058</v>
      </c>
      <c r="O425" s="48"/>
      <c r="P425" s="70"/>
      <c r="Q425" s="48"/>
      <c r="R425" s="48"/>
      <c r="S425" s="48"/>
      <c r="T425" s="48"/>
      <c r="U425" s="436" t="str">
        <f t="shared" si="4"/>
        <v/>
      </c>
      <c r="V425" s="436"/>
      <c r="W425" s="436" t="str">
        <f t="shared" si="5"/>
        <v/>
      </c>
      <c r="X425" s="436"/>
      <c r="Y425" s="50"/>
      <c r="Z425" s="154" t="s">
        <v>1059</v>
      </c>
      <c r="AA425" s="48"/>
      <c r="AB425" s="48"/>
      <c r="AC425" s="48"/>
      <c r="AD425" s="48"/>
      <c r="AE425" s="48"/>
      <c r="AF425" s="48"/>
      <c r="AG425" s="48"/>
      <c r="AH425" s="76" t="str">
        <f t="shared" si="6"/>
        <v/>
      </c>
      <c r="AI425" s="48"/>
      <c r="AJ425" s="48"/>
      <c r="AK425" s="48"/>
      <c r="AL425" s="151" t="s">
        <v>1060</v>
      </c>
      <c r="AM425" s="70"/>
      <c r="AN425" s="70"/>
      <c r="AO425" s="70"/>
      <c r="AP425" s="70"/>
      <c r="AQ425" s="70"/>
      <c r="AR425" s="70"/>
      <c r="AS425" s="70"/>
      <c r="AT425" s="436" t="str">
        <f t="shared" si="3"/>
        <v/>
      </c>
      <c r="AU425" s="436"/>
      <c r="AV425" s="436" t="str">
        <f t="shared" si="7"/>
        <v>Yes</v>
      </c>
      <c r="AW425" s="436"/>
      <c r="AX425" s="155" t="s">
        <v>908</v>
      </c>
      <c r="AY425" s="48"/>
      <c r="AZ425" s="48"/>
      <c r="BA425" s="48"/>
      <c r="BB425" s="436" t="b">
        <f t="shared" si="8"/>
        <v>0</v>
      </c>
      <c r="BC425" s="436"/>
      <c r="BD425" s="48"/>
      <c r="BE425" s="48"/>
      <c r="BF425" s="48"/>
      <c r="BG425" s="48"/>
      <c r="BH425" s="48"/>
      <c r="BI425" s="48"/>
      <c r="BJ425" s="48"/>
      <c r="BK425" s="48"/>
      <c r="BL425" s="48"/>
      <c r="BM425" s="48"/>
      <c r="BN425" s="48"/>
      <c r="BO425" s="48"/>
      <c r="BP425" s="48"/>
      <c r="BQ425" s="48"/>
      <c r="BR425" s="48"/>
      <c r="BS425" s="48"/>
      <c r="BT425" s="48"/>
      <c r="BU425" s="48"/>
    </row>
    <row r="426" spans="1:73" hidden="1">
      <c r="A426" s="48"/>
      <c r="B426" s="48"/>
      <c r="C426" s="70" t="s">
        <v>1061</v>
      </c>
      <c r="D426" s="48"/>
      <c r="E426" s="48"/>
      <c r="F426" s="48"/>
      <c r="G426" s="48"/>
      <c r="H426" s="48"/>
      <c r="I426" s="48"/>
      <c r="J426" s="48"/>
      <c r="K426" s="48"/>
      <c r="L426" s="464">
        <f t="shared" si="9"/>
        <v>39</v>
      </c>
      <c r="M426" s="464"/>
      <c r="N426" s="152" t="s">
        <v>1062</v>
      </c>
      <c r="O426" s="48"/>
      <c r="P426" s="70"/>
      <c r="Q426" s="48"/>
      <c r="R426" s="48"/>
      <c r="S426" s="48"/>
      <c r="T426" s="48"/>
      <c r="U426" s="436" t="str">
        <f t="shared" si="4"/>
        <v/>
      </c>
      <c r="V426" s="436"/>
      <c r="W426" s="436" t="str">
        <f t="shared" si="5"/>
        <v/>
      </c>
      <c r="X426" s="436"/>
      <c r="Y426" s="50"/>
      <c r="Z426" s="154" t="s">
        <v>1063</v>
      </c>
      <c r="AA426" s="48"/>
      <c r="AB426" s="48"/>
      <c r="AC426" s="48"/>
      <c r="AD426" s="48"/>
      <c r="AE426" s="48"/>
      <c r="AF426" s="48"/>
      <c r="AG426" s="48"/>
      <c r="AH426" s="76" t="str">
        <f t="shared" si="6"/>
        <v/>
      </c>
      <c r="AI426" s="48"/>
      <c r="AJ426" s="48"/>
      <c r="AK426" s="48"/>
      <c r="AL426" s="154" t="s">
        <v>1064</v>
      </c>
      <c r="AM426" s="70"/>
      <c r="AN426" s="70"/>
      <c r="AO426" s="70"/>
      <c r="AP426" s="70"/>
      <c r="AQ426" s="70"/>
      <c r="AR426" s="70"/>
      <c r="AS426" s="70"/>
      <c r="AT426" s="436" t="str">
        <f t="shared" si="3"/>
        <v/>
      </c>
      <c r="AU426" s="436"/>
      <c r="AV426" s="436" t="str">
        <f t="shared" si="7"/>
        <v>Yes</v>
      </c>
      <c r="AW426" s="436"/>
      <c r="AX426" s="155" t="s">
        <v>908</v>
      </c>
      <c r="AY426" s="48"/>
      <c r="AZ426" s="48"/>
      <c r="BA426" s="48"/>
      <c r="BB426" s="436" t="b">
        <f t="shared" si="8"/>
        <v>0</v>
      </c>
      <c r="BC426" s="436"/>
      <c r="BD426" s="48"/>
      <c r="BE426" s="48"/>
      <c r="BF426" s="48"/>
      <c r="BG426" s="48"/>
      <c r="BH426" s="48"/>
      <c r="BI426" s="48"/>
      <c r="BJ426" s="48"/>
      <c r="BK426" s="48"/>
      <c r="BL426" s="48"/>
      <c r="BM426" s="48"/>
      <c r="BN426" s="48"/>
      <c r="BO426" s="48"/>
      <c r="BP426" s="48"/>
      <c r="BQ426" s="48"/>
      <c r="BR426" s="48"/>
      <c r="BS426" s="48"/>
      <c r="BT426" s="48"/>
      <c r="BU426" s="48"/>
    </row>
    <row r="427" spans="1:73" hidden="1">
      <c r="A427" s="48"/>
      <c r="B427" s="48"/>
      <c r="C427" s="70" t="s">
        <v>1065</v>
      </c>
      <c r="D427" s="48"/>
      <c r="E427" s="48"/>
      <c r="F427" s="48"/>
      <c r="G427" s="48"/>
      <c r="H427" s="48"/>
      <c r="I427" s="48"/>
      <c r="J427" s="48"/>
      <c r="K427" s="48"/>
      <c r="L427" s="464">
        <f t="shared" si="9"/>
        <v>40</v>
      </c>
      <c r="M427" s="464"/>
      <c r="N427" s="152" t="s">
        <v>1066</v>
      </c>
      <c r="O427" s="48"/>
      <c r="P427" s="70"/>
      <c r="Q427" s="48"/>
      <c r="R427" s="48"/>
      <c r="S427" s="48"/>
      <c r="T427" s="48"/>
      <c r="U427" s="436" t="str">
        <f t="shared" si="4"/>
        <v/>
      </c>
      <c r="V427" s="436"/>
      <c r="W427" s="436" t="str">
        <f t="shared" si="5"/>
        <v/>
      </c>
      <c r="X427" s="436"/>
      <c r="Y427" s="133"/>
      <c r="Z427" s="154" t="s">
        <v>1067</v>
      </c>
      <c r="AA427" s="48"/>
      <c r="AB427" s="48"/>
      <c r="AC427" s="48"/>
      <c r="AD427" s="48"/>
      <c r="AE427" s="48"/>
      <c r="AF427" s="48"/>
      <c r="AG427" s="48"/>
      <c r="AH427" s="76" t="str">
        <f t="shared" si="6"/>
        <v/>
      </c>
      <c r="AI427" s="48"/>
      <c r="AJ427" s="48"/>
      <c r="AK427" s="48"/>
      <c r="AL427" s="151" t="s">
        <v>1068</v>
      </c>
      <c r="AM427" s="70"/>
      <c r="AN427" s="70"/>
      <c r="AO427" s="70"/>
      <c r="AP427" s="70"/>
      <c r="AQ427" s="70"/>
      <c r="AR427" s="70"/>
      <c r="AS427" s="70"/>
      <c r="AT427" s="436" t="str">
        <f t="shared" si="3"/>
        <v/>
      </c>
      <c r="AU427" s="436"/>
      <c r="AV427" s="436" t="str">
        <f t="shared" si="7"/>
        <v>Yes</v>
      </c>
      <c r="AW427" s="436"/>
      <c r="AX427" s="156" t="s">
        <v>918</v>
      </c>
      <c r="AY427" s="48"/>
      <c r="AZ427" s="48"/>
      <c r="BA427" s="48"/>
      <c r="BB427" s="436" t="b">
        <f t="shared" si="8"/>
        <v>0</v>
      </c>
      <c r="BC427" s="436"/>
      <c r="BD427" s="48"/>
      <c r="BE427" s="48"/>
      <c r="BF427" s="48"/>
      <c r="BG427" s="48"/>
      <c r="BH427" s="48"/>
      <c r="BI427" s="48"/>
      <c r="BJ427" s="48"/>
      <c r="BK427" s="48"/>
      <c r="BL427" s="48"/>
      <c r="BM427" s="48"/>
      <c r="BN427" s="48"/>
      <c r="BO427" s="48"/>
      <c r="BP427" s="48"/>
      <c r="BQ427" s="48"/>
      <c r="BR427" s="48"/>
      <c r="BS427" s="48"/>
      <c r="BT427" s="48"/>
      <c r="BU427" s="48"/>
    </row>
    <row r="428" spans="1:73" hidden="1">
      <c r="A428" s="48"/>
      <c r="B428" s="48"/>
      <c r="C428" s="70" t="s">
        <v>1069</v>
      </c>
      <c r="D428" s="48"/>
      <c r="E428" s="48"/>
      <c r="F428" s="48"/>
      <c r="G428" s="48"/>
      <c r="H428" s="48"/>
      <c r="I428" s="48"/>
      <c r="J428" s="48"/>
      <c r="K428" s="48"/>
      <c r="L428" s="464">
        <f t="shared" si="9"/>
        <v>41</v>
      </c>
      <c r="M428" s="464"/>
      <c r="N428" s="152" t="s">
        <v>1070</v>
      </c>
      <c r="O428" s="48"/>
      <c r="P428" s="70"/>
      <c r="Q428" s="48"/>
      <c r="R428" s="48"/>
      <c r="S428" s="48"/>
      <c r="T428" s="48"/>
      <c r="U428" s="436" t="str">
        <f t="shared" si="4"/>
        <v/>
      </c>
      <c r="V428" s="436"/>
      <c r="W428" s="436" t="str">
        <f t="shared" si="5"/>
        <v/>
      </c>
      <c r="X428" s="436"/>
      <c r="Y428" s="50"/>
      <c r="Z428" s="154" t="s">
        <v>1071</v>
      </c>
      <c r="AA428" s="48"/>
      <c r="AB428" s="48"/>
      <c r="AC428" s="48"/>
      <c r="AD428" s="48"/>
      <c r="AE428" s="48"/>
      <c r="AF428" s="48"/>
      <c r="AG428" s="48"/>
      <c r="AH428" s="76" t="str">
        <f t="shared" si="6"/>
        <v/>
      </c>
      <c r="AI428" s="48"/>
      <c r="AJ428" s="48"/>
      <c r="AK428" s="48"/>
      <c r="AL428" s="151" t="s">
        <v>1072</v>
      </c>
      <c r="AM428" s="70"/>
      <c r="AN428" s="70"/>
      <c r="AO428" s="70"/>
      <c r="AP428" s="70"/>
      <c r="AQ428" s="70"/>
      <c r="AR428" s="70"/>
      <c r="AS428" s="70"/>
      <c r="AT428" s="436" t="str">
        <f t="shared" si="3"/>
        <v/>
      </c>
      <c r="AU428" s="436"/>
      <c r="AV428" s="436" t="str">
        <f t="shared" si="7"/>
        <v>Yes</v>
      </c>
      <c r="AW428" s="436"/>
      <c r="AX428" s="69" t="s">
        <v>931</v>
      </c>
      <c r="AY428" s="48"/>
      <c r="AZ428" s="48"/>
      <c r="BA428" s="48"/>
      <c r="BB428" s="436" t="b">
        <f t="shared" si="8"/>
        <v>0</v>
      </c>
      <c r="BC428" s="436"/>
      <c r="BD428" s="48"/>
      <c r="BE428" s="48"/>
      <c r="BF428" s="48"/>
      <c r="BG428" s="48"/>
      <c r="BH428" s="48"/>
      <c r="BI428" s="48"/>
      <c r="BJ428" s="48"/>
      <c r="BK428" s="48"/>
      <c r="BL428" s="48"/>
      <c r="BM428" s="48"/>
      <c r="BN428" s="48"/>
      <c r="BO428" s="48"/>
      <c r="BP428" s="48"/>
      <c r="BQ428" s="48"/>
      <c r="BR428" s="48"/>
      <c r="BS428" s="48"/>
      <c r="BT428" s="48"/>
      <c r="BU428" s="48"/>
    </row>
    <row r="429" spans="1:73" hidden="1">
      <c r="A429" s="48"/>
      <c r="B429" s="48"/>
      <c r="C429" s="70" t="s">
        <v>1073</v>
      </c>
      <c r="D429" s="48"/>
      <c r="E429" s="48"/>
      <c r="F429" s="48"/>
      <c r="G429" s="48"/>
      <c r="H429" s="48"/>
      <c r="I429" s="48"/>
      <c r="J429" s="48"/>
      <c r="K429" s="48"/>
      <c r="L429" s="464">
        <f t="shared" si="9"/>
        <v>42</v>
      </c>
      <c r="M429" s="464"/>
      <c r="N429" s="152" t="s">
        <v>1074</v>
      </c>
      <c r="O429" s="48"/>
      <c r="P429" s="70"/>
      <c r="Q429" s="48"/>
      <c r="R429" s="48"/>
      <c r="S429" s="48"/>
      <c r="T429" s="48"/>
      <c r="U429" s="436" t="str">
        <f t="shared" si="4"/>
        <v/>
      </c>
      <c r="V429" s="436"/>
      <c r="W429" s="436" t="str">
        <f t="shared" si="5"/>
        <v/>
      </c>
      <c r="X429" s="436"/>
      <c r="Y429" s="50"/>
      <c r="Z429" s="153" t="s">
        <v>1075</v>
      </c>
      <c r="AA429" s="48"/>
      <c r="AB429" s="48"/>
      <c r="AC429" s="48"/>
      <c r="AD429" s="48"/>
      <c r="AE429" s="48"/>
      <c r="AF429" s="48"/>
      <c r="AG429" s="48"/>
      <c r="AH429" s="76" t="str">
        <f t="shared" si="6"/>
        <v/>
      </c>
      <c r="AI429" s="48"/>
      <c r="AJ429" s="48"/>
      <c r="AK429" s="48"/>
      <c r="AL429" s="151" t="s">
        <v>1076</v>
      </c>
      <c r="AM429" s="70"/>
      <c r="AN429" s="70"/>
      <c r="AO429" s="70"/>
      <c r="AP429" s="70"/>
      <c r="AQ429" s="70"/>
      <c r="AR429" s="70"/>
      <c r="AS429" s="70"/>
      <c r="AT429" s="436" t="str">
        <f t="shared" si="3"/>
        <v/>
      </c>
      <c r="AU429" s="436"/>
      <c r="AV429" s="436" t="str">
        <f t="shared" si="7"/>
        <v>Yes</v>
      </c>
      <c r="AW429" s="436"/>
      <c r="AX429" s="156" t="s">
        <v>918</v>
      </c>
      <c r="AY429" s="48"/>
      <c r="AZ429" s="48"/>
      <c r="BA429" s="48"/>
      <c r="BB429" s="436" t="b">
        <f t="shared" si="8"/>
        <v>0</v>
      </c>
      <c r="BC429" s="436"/>
      <c r="BD429" s="48"/>
      <c r="BE429" s="48"/>
      <c r="BF429" s="48"/>
      <c r="BG429" s="48"/>
      <c r="BH429" s="48"/>
      <c r="BI429" s="48"/>
      <c r="BJ429" s="48"/>
      <c r="BK429" s="48"/>
      <c r="BL429" s="48"/>
      <c r="BM429" s="48"/>
      <c r="BN429" s="48"/>
      <c r="BO429" s="48"/>
      <c r="BP429" s="48"/>
      <c r="BQ429" s="48"/>
      <c r="BR429" s="48"/>
      <c r="BS429" s="48"/>
      <c r="BT429" s="48"/>
      <c r="BU429" s="48"/>
    </row>
    <row r="430" spans="1:73" hidden="1">
      <c r="A430" s="48"/>
      <c r="B430" s="48"/>
      <c r="C430" s="70" t="s">
        <v>1077</v>
      </c>
      <c r="D430" s="48"/>
      <c r="E430" s="48"/>
      <c r="F430" s="48"/>
      <c r="G430" s="48"/>
      <c r="H430" s="48"/>
      <c r="I430" s="48"/>
      <c r="J430" s="48"/>
      <c r="K430" s="48"/>
      <c r="L430" s="464">
        <f t="shared" si="9"/>
        <v>43</v>
      </c>
      <c r="M430" s="464"/>
      <c r="N430" s="152" t="s">
        <v>1078</v>
      </c>
      <c r="O430" s="48"/>
      <c r="P430" s="70"/>
      <c r="Q430" s="48"/>
      <c r="R430" s="48"/>
      <c r="S430" s="48"/>
      <c r="T430" s="48"/>
      <c r="U430" s="436" t="str">
        <f t="shared" si="4"/>
        <v/>
      </c>
      <c r="V430" s="436"/>
      <c r="W430" s="436" t="str">
        <f t="shared" si="5"/>
        <v/>
      </c>
      <c r="X430" s="436"/>
      <c r="Y430" s="133"/>
      <c r="Z430" s="153" t="s">
        <v>1079</v>
      </c>
      <c r="AA430" s="48"/>
      <c r="AB430" s="48"/>
      <c r="AC430" s="48"/>
      <c r="AD430" s="48"/>
      <c r="AE430" s="48"/>
      <c r="AF430" s="48"/>
      <c r="AG430" s="48"/>
      <c r="AH430" s="76" t="str">
        <f t="shared" si="6"/>
        <v/>
      </c>
      <c r="AI430" s="48"/>
      <c r="AJ430" s="48"/>
      <c r="AK430" s="48"/>
      <c r="AL430" s="151" t="s">
        <v>1080</v>
      </c>
      <c r="AM430" s="70"/>
      <c r="AN430" s="70"/>
      <c r="AO430" s="70"/>
      <c r="AP430" s="70"/>
      <c r="AQ430" s="70"/>
      <c r="AR430" s="70"/>
      <c r="AS430" s="70"/>
      <c r="AT430" s="436" t="str">
        <f t="shared" si="3"/>
        <v/>
      </c>
      <c r="AU430" s="436"/>
      <c r="AV430" s="436" t="str">
        <f t="shared" si="7"/>
        <v>No</v>
      </c>
      <c r="AW430" s="436"/>
      <c r="AX430" s="156" t="s">
        <v>913</v>
      </c>
      <c r="AY430" s="48"/>
      <c r="AZ430" s="48"/>
      <c r="BA430" s="48"/>
      <c r="BB430" s="436" t="b">
        <f t="shared" si="8"/>
        <v>0</v>
      </c>
      <c r="BC430" s="436"/>
      <c r="BD430" s="48"/>
      <c r="BE430" s="48"/>
      <c r="BF430" s="48"/>
      <c r="BG430" s="48"/>
      <c r="BH430" s="48"/>
      <c r="BI430" s="48"/>
      <c r="BJ430" s="48"/>
      <c r="BK430" s="48"/>
      <c r="BL430" s="48"/>
      <c r="BM430" s="48"/>
      <c r="BN430" s="48"/>
      <c r="BO430" s="48"/>
      <c r="BP430" s="48"/>
      <c r="BQ430" s="48"/>
      <c r="BR430" s="48"/>
      <c r="BS430" s="48"/>
      <c r="BT430" s="48"/>
      <c r="BU430" s="48"/>
    </row>
    <row r="431" spans="1:73" hidden="1">
      <c r="A431" s="48"/>
      <c r="B431" s="48"/>
      <c r="C431" s="70" t="s">
        <v>1081</v>
      </c>
      <c r="D431" s="48"/>
      <c r="E431" s="48"/>
      <c r="F431" s="48"/>
      <c r="G431" s="48"/>
      <c r="H431" s="48"/>
      <c r="I431" s="48"/>
      <c r="J431" s="48"/>
      <c r="K431" s="48"/>
      <c r="L431" s="464">
        <f t="shared" si="9"/>
        <v>44</v>
      </c>
      <c r="M431" s="464"/>
      <c r="N431" s="152" t="s">
        <v>1082</v>
      </c>
      <c r="O431" s="48"/>
      <c r="P431" s="70"/>
      <c r="Q431" s="48"/>
      <c r="R431" s="48"/>
      <c r="S431" s="48"/>
      <c r="T431" s="48"/>
      <c r="U431" s="436" t="str">
        <f t="shared" si="4"/>
        <v/>
      </c>
      <c r="V431" s="436"/>
      <c r="W431" s="436" t="str">
        <f t="shared" si="5"/>
        <v/>
      </c>
      <c r="X431" s="436"/>
      <c r="Y431" s="50"/>
      <c r="Z431" s="153" t="s">
        <v>1083</v>
      </c>
      <c r="AA431" s="48"/>
      <c r="AB431" s="48"/>
      <c r="AC431" s="48"/>
      <c r="AD431" s="48"/>
      <c r="AE431" s="48"/>
      <c r="AF431" s="48"/>
      <c r="AG431" s="48"/>
      <c r="AH431" s="76" t="str">
        <f t="shared" si="6"/>
        <v/>
      </c>
      <c r="AI431" s="48"/>
      <c r="AJ431" s="48"/>
      <c r="AK431" s="48"/>
      <c r="AL431" s="151" t="s">
        <v>1084</v>
      </c>
      <c r="AM431" s="70"/>
      <c r="AN431" s="70"/>
      <c r="AO431" s="70"/>
      <c r="AP431" s="70"/>
      <c r="AQ431" s="70"/>
      <c r="AR431" s="70"/>
      <c r="AS431" s="70"/>
      <c r="AT431" s="436" t="str">
        <f t="shared" si="3"/>
        <v/>
      </c>
      <c r="AU431" s="436"/>
      <c r="AV431" s="436" t="str">
        <f t="shared" si="7"/>
        <v>Yes</v>
      </c>
      <c r="AW431" s="436"/>
      <c r="AX431" s="69" t="s">
        <v>1000</v>
      </c>
      <c r="AY431" s="48"/>
      <c r="AZ431" s="48"/>
      <c r="BA431" s="48"/>
      <c r="BB431" s="436" t="b">
        <f t="shared" si="8"/>
        <v>0</v>
      </c>
      <c r="BC431" s="436"/>
      <c r="BD431" s="48"/>
      <c r="BE431" s="48"/>
      <c r="BF431" s="48"/>
      <c r="BG431" s="48"/>
      <c r="BH431" s="48"/>
      <c r="BI431" s="48"/>
      <c r="BJ431" s="48"/>
      <c r="BK431" s="48"/>
      <c r="BL431" s="48"/>
      <c r="BM431" s="48"/>
      <c r="BN431" s="48"/>
      <c r="BO431" s="48"/>
      <c r="BP431" s="48"/>
      <c r="BQ431" s="48"/>
      <c r="BR431" s="48"/>
      <c r="BS431" s="48"/>
      <c r="BT431" s="48"/>
      <c r="BU431" s="48"/>
    </row>
    <row r="432" spans="1:73" hidden="1">
      <c r="A432" s="48"/>
      <c r="B432" s="48"/>
      <c r="C432" s="70" t="s">
        <v>1085</v>
      </c>
      <c r="D432" s="48"/>
      <c r="E432" s="48"/>
      <c r="F432" s="48"/>
      <c r="G432" s="48"/>
      <c r="H432" s="48"/>
      <c r="I432" s="48"/>
      <c r="J432" s="48"/>
      <c r="K432" s="48"/>
      <c r="L432" s="464">
        <f t="shared" si="9"/>
        <v>45</v>
      </c>
      <c r="M432" s="464"/>
      <c r="N432" s="152" t="s">
        <v>1086</v>
      </c>
      <c r="O432" s="48"/>
      <c r="P432" s="70"/>
      <c r="Q432" s="48"/>
      <c r="R432" s="48"/>
      <c r="S432" s="48"/>
      <c r="T432" s="48"/>
      <c r="U432" s="436" t="str">
        <f t="shared" si="4"/>
        <v/>
      </c>
      <c r="V432" s="436"/>
      <c r="W432" s="436" t="str">
        <f t="shared" si="5"/>
        <v/>
      </c>
      <c r="X432" s="436"/>
      <c r="Y432" s="50"/>
      <c r="Z432" s="154" t="s">
        <v>1087</v>
      </c>
      <c r="AA432" s="48"/>
      <c r="AB432" s="48"/>
      <c r="AC432" s="48"/>
      <c r="AD432" s="48"/>
      <c r="AE432" s="48"/>
      <c r="AF432" s="48"/>
      <c r="AG432" s="48"/>
      <c r="AH432" s="76" t="str">
        <f t="shared" si="6"/>
        <v/>
      </c>
      <c r="AI432" s="48"/>
      <c r="AJ432" s="48"/>
      <c r="AK432" s="48"/>
      <c r="AL432" s="157" t="s">
        <v>1088</v>
      </c>
      <c r="AM432" s="70"/>
      <c r="AN432" s="70"/>
      <c r="AO432" s="70"/>
      <c r="AP432" s="70"/>
      <c r="AQ432" s="70"/>
      <c r="AR432" s="70"/>
      <c r="AS432" s="70"/>
      <c r="AT432" s="436" t="str">
        <f t="shared" si="3"/>
        <v/>
      </c>
      <c r="AU432" s="436"/>
      <c r="AV432" s="436" t="str">
        <f t="shared" si="7"/>
        <v>Yes</v>
      </c>
      <c r="AW432" s="436"/>
      <c r="AX432" s="155" t="s">
        <v>908</v>
      </c>
      <c r="AY432" s="48"/>
      <c r="AZ432" s="48"/>
      <c r="BA432" s="48"/>
      <c r="BB432" s="436" t="b">
        <f t="shared" si="8"/>
        <v>0</v>
      </c>
      <c r="BC432" s="436"/>
      <c r="BD432" s="48"/>
      <c r="BE432" s="48"/>
      <c r="BF432" s="48"/>
      <c r="BG432" s="48"/>
      <c r="BH432" s="48"/>
      <c r="BI432" s="48"/>
      <c r="BJ432" s="48"/>
      <c r="BK432" s="48"/>
      <c r="BL432" s="48"/>
      <c r="BM432" s="48"/>
      <c r="BN432" s="48"/>
      <c r="BO432" s="48"/>
      <c r="BP432" s="48"/>
      <c r="BQ432" s="48"/>
      <c r="BR432" s="48"/>
      <c r="BS432" s="48"/>
      <c r="BT432" s="48"/>
      <c r="BU432" s="48"/>
    </row>
    <row r="433" spans="1:73" hidden="1">
      <c r="A433" s="48"/>
      <c r="B433" s="48"/>
      <c r="C433" s="70" t="s">
        <v>1089</v>
      </c>
      <c r="D433" s="48"/>
      <c r="E433" s="48"/>
      <c r="F433" s="48"/>
      <c r="G433" s="48"/>
      <c r="H433" s="48"/>
      <c r="I433" s="48"/>
      <c r="J433" s="48"/>
      <c r="K433" s="48"/>
      <c r="L433" s="464">
        <f t="shared" si="9"/>
        <v>46</v>
      </c>
      <c r="M433" s="464"/>
      <c r="N433" s="152" t="s">
        <v>1090</v>
      </c>
      <c r="O433" s="48"/>
      <c r="P433" s="70"/>
      <c r="Q433" s="48"/>
      <c r="R433" s="48"/>
      <c r="S433" s="48"/>
      <c r="T433" s="48"/>
      <c r="U433" s="436" t="str">
        <f t="shared" si="4"/>
        <v/>
      </c>
      <c r="V433" s="436"/>
      <c r="W433" s="436" t="str">
        <f t="shared" si="5"/>
        <v/>
      </c>
      <c r="X433" s="436"/>
      <c r="Y433" s="133"/>
      <c r="Z433" s="153" t="s">
        <v>1091</v>
      </c>
      <c r="AA433" s="48"/>
      <c r="AB433" s="48"/>
      <c r="AC433" s="48"/>
      <c r="AD433" s="48"/>
      <c r="AE433" s="48"/>
      <c r="AF433" s="48"/>
      <c r="AG433" s="48"/>
      <c r="AH433" s="76" t="str">
        <f t="shared" si="6"/>
        <v/>
      </c>
      <c r="AI433" s="48"/>
      <c r="AJ433" s="48"/>
      <c r="AK433" s="48"/>
      <c r="AL433" s="151" t="s">
        <v>1092</v>
      </c>
      <c r="AM433" s="70"/>
      <c r="AN433" s="70"/>
      <c r="AO433" s="70"/>
      <c r="AP433" s="70"/>
      <c r="AQ433" s="70"/>
      <c r="AR433" s="70"/>
      <c r="AS433" s="70"/>
      <c r="AT433" s="436" t="str">
        <f t="shared" si="3"/>
        <v/>
      </c>
      <c r="AU433" s="436"/>
      <c r="AV433" s="436" t="str">
        <f t="shared" si="7"/>
        <v>Yes</v>
      </c>
      <c r="AW433" s="436"/>
      <c r="AX433" s="156" t="s">
        <v>918</v>
      </c>
      <c r="AY433" s="48"/>
      <c r="AZ433" s="48"/>
      <c r="BA433" s="48"/>
      <c r="BB433" s="436" t="b">
        <f t="shared" si="8"/>
        <v>0</v>
      </c>
      <c r="BC433" s="436"/>
      <c r="BD433" s="48"/>
      <c r="BE433" s="48"/>
      <c r="BF433" s="48"/>
      <c r="BG433" s="48"/>
      <c r="BH433" s="48"/>
      <c r="BI433" s="48"/>
      <c r="BJ433" s="48"/>
      <c r="BK433" s="48"/>
      <c r="BL433" s="48"/>
      <c r="BM433" s="48"/>
      <c r="BN433" s="48"/>
      <c r="BO433" s="48"/>
      <c r="BP433" s="48"/>
      <c r="BQ433" s="48"/>
      <c r="BR433" s="48"/>
      <c r="BS433" s="48"/>
      <c r="BT433" s="48"/>
      <c r="BU433" s="48"/>
    </row>
    <row r="434" spans="1:73" hidden="1">
      <c r="A434" s="48"/>
      <c r="B434" s="48"/>
      <c r="C434" s="70" t="s">
        <v>1093</v>
      </c>
      <c r="D434" s="48"/>
      <c r="E434" s="48"/>
      <c r="F434" s="48"/>
      <c r="G434" s="48"/>
      <c r="H434" s="48"/>
      <c r="I434" s="48"/>
      <c r="J434" s="48"/>
      <c r="K434" s="48"/>
      <c r="L434" s="464">
        <f t="shared" si="9"/>
        <v>47</v>
      </c>
      <c r="M434" s="464"/>
      <c r="N434" s="152" t="s">
        <v>1094</v>
      </c>
      <c r="O434" s="48"/>
      <c r="P434" s="70"/>
      <c r="Q434" s="48"/>
      <c r="R434" s="48"/>
      <c r="S434" s="48"/>
      <c r="T434" s="48"/>
      <c r="U434" s="436" t="str">
        <f t="shared" si="4"/>
        <v/>
      </c>
      <c r="V434" s="436"/>
      <c r="W434" s="436" t="str">
        <f t="shared" si="5"/>
        <v/>
      </c>
      <c r="X434" s="436"/>
      <c r="Y434" s="50"/>
      <c r="Z434" s="153" t="s">
        <v>1095</v>
      </c>
      <c r="AA434" s="48"/>
      <c r="AB434" s="48"/>
      <c r="AC434" s="48"/>
      <c r="AD434" s="48"/>
      <c r="AE434" s="48"/>
      <c r="AF434" s="48"/>
      <c r="AG434" s="48"/>
      <c r="AH434" s="76" t="str">
        <f t="shared" si="6"/>
        <v/>
      </c>
      <c r="AI434" s="48"/>
      <c r="AJ434" s="48"/>
      <c r="AK434" s="48"/>
      <c r="AL434" s="151" t="s">
        <v>1096</v>
      </c>
      <c r="AM434" s="70"/>
      <c r="AN434" s="70"/>
      <c r="AO434" s="70"/>
      <c r="AP434" s="70"/>
      <c r="AQ434" s="70"/>
      <c r="AR434" s="70"/>
      <c r="AS434" s="70"/>
      <c r="AT434" s="436" t="str">
        <f t="shared" si="3"/>
        <v/>
      </c>
      <c r="AU434" s="436"/>
      <c r="AV434" s="436" t="str">
        <f t="shared" si="7"/>
        <v>Yes</v>
      </c>
      <c r="AW434" s="436"/>
      <c r="AX434" s="156" t="s">
        <v>908</v>
      </c>
      <c r="AY434" s="48"/>
      <c r="AZ434" s="48"/>
      <c r="BA434" s="48"/>
      <c r="BB434" s="436" t="b">
        <f t="shared" si="8"/>
        <v>0</v>
      </c>
      <c r="BC434" s="436"/>
      <c r="BD434" s="48"/>
      <c r="BE434" s="48"/>
      <c r="BF434" s="48"/>
      <c r="BG434" s="48"/>
      <c r="BH434" s="48"/>
      <c r="BI434" s="48"/>
      <c r="BJ434" s="48"/>
      <c r="BK434" s="48"/>
      <c r="BL434" s="48"/>
      <c r="BM434" s="48"/>
      <c r="BN434" s="48"/>
      <c r="BO434" s="48"/>
      <c r="BP434" s="48"/>
      <c r="BQ434" s="48"/>
      <c r="BR434" s="48"/>
      <c r="BS434" s="48"/>
      <c r="BT434" s="48"/>
      <c r="BU434" s="48"/>
    </row>
    <row r="435" spans="1:73" hidden="1">
      <c r="A435" s="48"/>
      <c r="B435" s="48"/>
      <c r="C435" s="70" t="s">
        <v>1097</v>
      </c>
      <c r="D435" s="48"/>
      <c r="E435" s="48"/>
      <c r="F435" s="48"/>
      <c r="G435" s="48"/>
      <c r="H435" s="48"/>
      <c r="I435" s="48"/>
      <c r="J435" s="48"/>
      <c r="K435" s="48"/>
      <c r="L435" s="464">
        <f t="shared" si="9"/>
        <v>48</v>
      </c>
      <c r="M435" s="464"/>
      <c r="N435" s="152" t="s">
        <v>1098</v>
      </c>
      <c r="O435" s="48"/>
      <c r="P435" s="70"/>
      <c r="Q435" s="48"/>
      <c r="R435" s="48"/>
      <c r="S435" s="48"/>
      <c r="T435" s="48"/>
      <c r="U435" s="436" t="str">
        <f t="shared" si="4"/>
        <v/>
      </c>
      <c r="V435" s="436"/>
      <c r="W435" s="436" t="str">
        <f t="shared" si="5"/>
        <v/>
      </c>
      <c r="X435" s="436"/>
      <c r="Y435" s="50"/>
      <c r="Z435" s="154" t="s">
        <v>1099</v>
      </c>
      <c r="AA435" s="48"/>
      <c r="AB435" s="48"/>
      <c r="AC435" s="48"/>
      <c r="AD435" s="48"/>
      <c r="AE435" s="48"/>
      <c r="AF435" s="48"/>
      <c r="AG435" s="48"/>
      <c r="AH435" s="76" t="str">
        <f t="shared" si="6"/>
        <v/>
      </c>
      <c r="AI435" s="48"/>
      <c r="AJ435" s="48"/>
      <c r="AK435" s="48"/>
      <c r="AL435" s="160" t="s">
        <v>1100</v>
      </c>
      <c r="AM435" s="70"/>
      <c r="AN435" s="70"/>
      <c r="AO435" s="70"/>
      <c r="AP435" s="70"/>
      <c r="AQ435" s="70"/>
      <c r="AR435" s="70"/>
      <c r="AS435" s="70"/>
      <c r="AT435" s="436" t="str">
        <f t="shared" si="3"/>
        <v/>
      </c>
      <c r="AU435" s="436"/>
      <c r="AV435" s="436" t="str">
        <f t="shared" si="7"/>
        <v>Yes</v>
      </c>
      <c r="AW435" s="436"/>
      <c r="AX435" s="155" t="s">
        <v>908</v>
      </c>
      <c r="AY435" s="48"/>
      <c r="AZ435" s="48"/>
      <c r="BA435" s="48"/>
      <c r="BB435" s="436" t="b">
        <f t="shared" si="8"/>
        <v>0</v>
      </c>
      <c r="BC435" s="436"/>
      <c r="BD435" s="48"/>
      <c r="BE435" s="48"/>
      <c r="BF435" s="48"/>
      <c r="BG435" s="48"/>
      <c r="BH435" s="48"/>
      <c r="BI435" s="48"/>
      <c r="BJ435" s="48"/>
      <c r="BK435" s="48"/>
      <c r="BL435" s="48"/>
      <c r="BM435" s="48"/>
      <c r="BN435" s="48"/>
      <c r="BO435" s="48"/>
      <c r="BP435" s="48"/>
      <c r="BQ435" s="48"/>
      <c r="BR435" s="48"/>
      <c r="BS435" s="48"/>
      <c r="BT435" s="48"/>
      <c r="BU435" s="48"/>
    </row>
    <row r="436" spans="1:73" hidden="1">
      <c r="A436" s="48"/>
      <c r="B436" s="48"/>
      <c r="C436" s="70" t="s">
        <v>1101</v>
      </c>
      <c r="D436" s="48"/>
      <c r="E436" s="48"/>
      <c r="F436" s="48"/>
      <c r="G436" s="48"/>
      <c r="H436" s="48"/>
      <c r="I436" s="48"/>
      <c r="J436" s="48"/>
      <c r="K436" s="48"/>
      <c r="L436" s="464">
        <f t="shared" si="9"/>
        <v>49</v>
      </c>
      <c r="M436" s="464"/>
      <c r="N436" s="152" t="s">
        <v>1102</v>
      </c>
      <c r="O436" s="48"/>
      <c r="P436" s="70"/>
      <c r="Q436" s="48"/>
      <c r="R436" s="48"/>
      <c r="S436" s="48"/>
      <c r="T436" s="48"/>
      <c r="U436" s="436" t="str">
        <f t="shared" si="4"/>
        <v/>
      </c>
      <c r="V436" s="436"/>
      <c r="W436" s="436" t="str">
        <f t="shared" si="5"/>
        <v/>
      </c>
      <c r="X436" s="436"/>
      <c r="Y436" s="133"/>
      <c r="Z436" s="161" t="s">
        <v>1103</v>
      </c>
      <c r="AA436" s="48"/>
      <c r="AB436" s="48"/>
      <c r="AC436" s="48"/>
      <c r="AD436" s="48"/>
      <c r="AE436" s="48"/>
      <c r="AF436" s="48"/>
      <c r="AG436" s="48"/>
      <c r="AH436" s="76" t="str">
        <f t="shared" si="6"/>
        <v/>
      </c>
      <c r="AI436" s="48"/>
      <c r="AJ436" s="48"/>
      <c r="AK436" s="48"/>
      <c r="AL436" s="157" t="s">
        <v>1104</v>
      </c>
      <c r="AM436" s="70"/>
      <c r="AN436" s="70"/>
      <c r="AO436" s="70"/>
      <c r="AP436" s="70"/>
      <c r="AQ436" s="70"/>
      <c r="AR436" s="70"/>
      <c r="AS436" s="70"/>
      <c r="AT436" s="436" t="str">
        <f t="shared" si="3"/>
        <v/>
      </c>
      <c r="AU436" s="436"/>
      <c r="AV436" s="436" t="str">
        <f t="shared" si="7"/>
        <v>Yes</v>
      </c>
      <c r="AW436" s="436"/>
      <c r="AX436" s="155" t="s">
        <v>908</v>
      </c>
      <c r="AY436" s="48"/>
      <c r="AZ436" s="48"/>
      <c r="BA436" s="48"/>
      <c r="BB436" s="436" t="b">
        <f t="shared" si="8"/>
        <v>0</v>
      </c>
      <c r="BC436" s="436"/>
      <c r="BD436" s="48"/>
      <c r="BE436" s="48"/>
      <c r="BF436" s="48"/>
      <c r="BG436" s="48"/>
      <c r="BH436" s="48"/>
      <c r="BI436" s="48"/>
      <c r="BJ436" s="48"/>
      <c r="BK436" s="48"/>
      <c r="BL436" s="48"/>
      <c r="BM436" s="48"/>
      <c r="BN436" s="48"/>
      <c r="BO436" s="48"/>
      <c r="BP436" s="48"/>
      <c r="BQ436" s="48"/>
      <c r="BR436" s="48"/>
      <c r="BS436" s="48"/>
      <c r="BT436" s="48"/>
      <c r="BU436" s="48"/>
    </row>
    <row r="437" spans="1:73" hidden="1">
      <c r="A437" s="48"/>
      <c r="B437" s="48"/>
      <c r="C437" s="70" t="s">
        <v>1105</v>
      </c>
      <c r="D437" s="48"/>
      <c r="E437" s="48"/>
      <c r="F437" s="48"/>
      <c r="G437" s="48"/>
      <c r="H437" s="48"/>
      <c r="I437" s="48"/>
      <c r="J437" s="48"/>
      <c r="K437" s="48"/>
      <c r="L437" s="464">
        <f t="shared" si="9"/>
        <v>50</v>
      </c>
      <c r="M437" s="464"/>
      <c r="N437" s="152" t="s">
        <v>1106</v>
      </c>
      <c r="O437" s="48"/>
      <c r="P437" s="70"/>
      <c r="Q437" s="48"/>
      <c r="R437" s="48"/>
      <c r="S437" s="48"/>
      <c r="T437" s="48"/>
      <c r="U437" s="436" t="str">
        <f t="shared" si="4"/>
        <v/>
      </c>
      <c r="V437" s="436"/>
      <c r="W437" s="436" t="str">
        <f t="shared" si="5"/>
        <v/>
      </c>
      <c r="X437" s="436"/>
      <c r="Y437" s="50"/>
      <c r="Z437" s="154" t="s">
        <v>1107</v>
      </c>
      <c r="AA437" s="48"/>
      <c r="AB437" s="48"/>
      <c r="AC437" s="48"/>
      <c r="AD437" s="48"/>
      <c r="AE437" s="48"/>
      <c r="AF437" s="48"/>
      <c r="AG437" s="48"/>
      <c r="AH437" s="76" t="str">
        <f t="shared" si="6"/>
        <v/>
      </c>
      <c r="AI437" s="48"/>
      <c r="AJ437" s="48"/>
      <c r="AK437" s="48"/>
      <c r="AL437" s="157" t="s">
        <v>1108</v>
      </c>
      <c r="AM437" s="70"/>
      <c r="AN437" s="70"/>
      <c r="AO437" s="70"/>
      <c r="AP437" s="70"/>
      <c r="AQ437" s="70"/>
      <c r="AR437" s="70"/>
      <c r="AS437" s="70"/>
      <c r="AT437" s="436" t="str">
        <f t="shared" si="3"/>
        <v/>
      </c>
      <c r="AU437" s="436"/>
      <c r="AV437" s="436" t="str">
        <f t="shared" si="7"/>
        <v>Yes</v>
      </c>
      <c r="AW437" s="436"/>
      <c r="AX437" s="155" t="s">
        <v>908</v>
      </c>
      <c r="AY437" s="48"/>
      <c r="AZ437" s="48"/>
      <c r="BA437" s="48"/>
      <c r="BB437" s="436" t="b">
        <f t="shared" si="8"/>
        <v>0</v>
      </c>
      <c r="BC437" s="436"/>
      <c r="BD437" s="48"/>
      <c r="BE437" s="48"/>
      <c r="BF437" s="48"/>
      <c r="BG437" s="48"/>
      <c r="BH437" s="48"/>
      <c r="BI437" s="48"/>
      <c r="BJ437" s="48"/>
      <c r="BK437" s="48"/>
      <c r="BL437" s="48"/>
      <c r="BM437" s="48"/>
      <c r="BN437" s="48"/>
      <c r="BO437" s="48"/>
      <c r="BP437" s="48"/>
      <c r="BQ437" s="48"/>
      <c r="BR437" s="48"/>
      <c r="BS437" s="48"/>
      <c r="BT437" s="48"/>
      <c r="BU437" s="48"/>
    </row>
    <row r="438" spans="1:73" hidden="1">
      <c r="A438" s="48"/>
      <c r="B438" s="48"/>
      <c r="C438" s="70" t="s">
        <v>1109</v>
      </c>
      <c r="D438" s="48"/>
      <c r="E438" s="48"/>
      <c r="F438" s="48"/>
      <c r="G438" s="48"/>
      <c r="H438" s="48"/>
      <c r="I438" s="48"/>
      <c r="J438" s="48"/>
      <c r="K438" s="48"/>
      <c r="L438" s="464">
        <f t="shared" si="9"/>
        <v>51</v>
      </c>
      <c r="M438" s="464"/>
      <c r="N438" s="152" t="s">
        <v>1110</v>
      </c>
      <c r="O438" s="48"/>
      <c r="P438" s="70"/>
      <c r="Q438" s="48"/>
      <c r="R438" s="48"/>
      <c r="S438" s="48"/>
      <c r="T438" s="48"/>
      <c r="U438" s="436" t="str">
        <f t="shared" si="4"/>
        <v/>
      </c>
      <c r="V438" s="436"/>
      <c r="W438" s="436" t="str">
        <f t="shared" si="5"/>
        <v/>
      </c>
      <c r="X438" s="436"/>
      <c r="Y438" s="50"/>
      <c r="Z438" s="154" t="s">
        <v>1111</v>
      </c>
      <c r="AA438" s="48"/>
      <c r="AB438" s="48"/>
      <c r="AC438" s="48"/>
      <c r="AD438" s="48"/>
      <c r="AE438" s="48"/>
      <c r="AF438" s="48"/>
      <c r="AG438" s="48"/>
      <c r="AH438" s="76" t="str">
        <f t="shared" si="6"/>
        <v/>
      </c>
      <c r="AI438" s="48"/>
      <c r="AJ438" s="48"/>
      <c r="AK438" s="48"/>
      <c r="AL438" s="151" t="s">
        <v>1112</v>
      </c>
      <c r="AM438" s="70"/>
      <c r="AN438" s="70"/>
      <c r="AO438" s="70"/>
      <c r="AP438" s="70"/>
      <c r="AQ438" s="70"/>
      <c r="AR438" s="70"/>
      <c r="AS438" s="70"/>
      <c r="AT438" s="436" t="str">
        <f t="shared" si="3"/>
        <v/>
      </c>
      <c r="AU438" s="436"/>
      <c r="AV438" s="436" t="str">
        <f t="shared" si="7"/>
        <v>Yes</v>
      </c>
      <c r="AW438" s="436"/>
      <c r="AX438" s="156" t="s">
        <v>918</v>
      </c>
      <c r="AY438" s="48"/>
      <c r="AZ438" s="48"/>
      <c r="BA438" s="48"/>
      <c r="BB438" s="436" t="b">
        <f t="shared" si="8"/>
        <v>0</v>
      </c>
      <c r="BC438" s="436"/>
      <c r="BD438" s="48"/>
      <c r="BE438" s="48"/>
      <c r="BF438" s="48"/>
      <c r="BG438" s="48"/>
      <c r="BH438" s="48"/>
      <c r="BI438" s="48"/>
      <c r="BJ438" s="48"/>
      <c r="BK438" s="48"/>
      <c r="BL438" s="48"/>
      <c r="BM438" s="48"/>
      <c r="BN438" s="48"/>
      <c r="BO438" s="48"/>
      <c r="BP438" s="48"/>
      <c r="BQ438" s="48"/>
      <c r="BR438" s="48"/>
      <c r="BS438" s="48"/>
      <c r="BT438" s="48"/>
      <c r="BU438" s="48"/>
    </row>
    <row r="439" spans="1:73" hidden="1">
      <c r="A439" s="48"/>
      <c r="B439" s="48"/>
      <c r="C439" s="70" t="s">
        <v>1113</v>
      </c>
      <c r="D439" s="48"/>
      <c r="E439" s="48"/>
      <c r="F439" s="48"/>
      <c r="G439" s="48"/>
      <c r="H439" s="48"/>
      <c r="I439" s="48"/>
      <c r="J439" s="48"/>
      <c r="K439" s="48"/>
      <c r="L439" s="464">
        <f t="shared" si="9"/>
        <v>52</v>
      </c>
      <c r="M439" s="464"/>
      <c r="N439" s="152" t="s">
        <v>1114</v>
      </c>
      <c r="O439" s="48"/>
      <c r="P439" s="70"/>
      <c r="Q439" s="48"/>
      <c r="R439" s="48"/>
      <c r="S439" s="48"/>
      <c r="T439" s="48"/>
      <c r="U439" s="436" t="str">
        <f t="shared" si="4"/>
        <v/>
      </c>
      <c r="V439" s="436"/>
      <c r="W439" s="436" t="str">
        <f t="shared" si="5"/>
        <v/>
      </c>
      <c r="X439" s="436"/>
      <c r="Y439" s="133"/>
      <c r="Z439" s="153" t="s">
        <v>1115</v>
      </c>
      <c r="AA439" s="48"/>
      <c r="AB439" s="48"/>
      <c r="AC439" s="48"/>
      <c r="AD439" s="48"/>
      <c r="AE439" s="48"/>
      <c r="AF439" s="48"/>
      <c r="AG439" s="48"/>
      <c r="AH439" s="76" t="str">
        <f t="shared" si="6"/>
        <v/>
      </c>
      <c r="AI439" s="48"/>
      <c r="AJ439" s="48"/>
      <c r="AK439" s="48"/>
      <c r="AL439" s="157" t="s">
        <v>1116</v>
      </c>
      <c r="AM439" s="70"/>
      <c r="AN439" s="70"/>
      <c r="AO439" s="70"/>
      <c r="AP439" s="70"/>
      <c r="AQ439" s="70"/>
      <c r="AR439" s="70"/>
      <c r="AS439" s="70"/>
      <c r="AT439" s="436" t="str">
        <f t="shared" si="3"/>
        <v/>
      </c>
      <c r="AU439" s="436"/>
      <c r="AV439" s="436" t="str">
        <f t="shared" si="7"/>
        <v>Yes</v>
      </c>
      <c r="AW439" s="436"/>
      <c r="AX439" s="155" t="s">
        <v>908</v>
      </c>
      <c r="AY439" s="48"/>
      <c r="AZ439" s="48"/>
      <c r="BA439" s="48"/>
      <c r="BB439" s="436" t="b">
        <f t="shared" si="8"/>
        <v>0</v>
      </c>
      <c r="BC439" s="436"/>
      <c r="BD439" s="48"/>
      <c r="BE439" s="48"/>
      <c r="BF439" s="48"/>
      <c r="BG439" s="48"/>
      <c r="BH439" s="48"/>
      <c r="BI439" s="48"/>
      <c r="BJ439" s="48"/>
      <c r="BK439" s="48"/>
      <c r="BL439" s="48"/>
      <c r="BM439" s="48"/>
      <c r="BN439" s="48"/>
      <c r="BO439" s="48"/>
      <c r="BP439" s="48"/>
      <c r="BQ439" s="48"/>
      <c r="BR439" s="48"/>
      <c r="BS439" s="48"/>
      <c r="BT439" s="48"/>
      <c r="BU439" s="48"/>
    </row>
    <row r="440" spans="1:73" hidden="1">
      <c r="A440" s="48"/>
      <c r="B440" s="48"/>
      <c r="C440" s="70" t="s">
        <v>1117</v>
      </c>
      <c r="D440" s="48"/>
      <c r="E440" s="48"/>
      <c r="F440" s="48"/>
      <c r="G440" s="48"/>
      <c r="H440" s="48"/>
      <c r="I440" s="48"/>
      <c r="J440" s="48"/>
      <c r="K440" s="48"/>
      <c r="L440" s="464">
        <f t="shared" si="9"/>
        <v>53</v>
      </c>
      <c r="M440" s="464"/>
      <c r="N440" s="152" t="s">
        <v>1118</v>
      </c>
      <c r="O440" s="48"/>
      <c r="P440" s="70"/>
      <c r="Q440" s="48"/>
      <c r="R440" s="48"/>
      <c r="S440" s="48"/>
      <c r="T440" s="48"/>
      <c r="U440" s="436" t="str">
        <f t="shared" si="4"/>
        <v/>
      </c>
      <c r="V440" s="436"/>
      <c r="W440" s="436" t="str">
        <f t="shared" si="5"/>
        <v/>
      </c>
      <c r="X440" s="436"/>
      <c r="Y440" s="50"/>
      <c r="Z440" s="153" t="s">
        <v>1119</v>
      </c>
      <c r="AA440" s="48"/>
      <c r="AB440" s="48"/>
      <c r="AC440" s="48"/>
      <c r="AD440" s="48"/>
      <c r="AE440" s="48"/>
      <c r="AF440" s="48"/>
      <c r="AG440" s="48"/>
      <c r="AH440" s="76" t="str">
        <f t="shared" si="6"/>
        <v/>
      </c>
      <c r="AI440" s="48"/>
      <c r="AJ440" s="48"/>
      <c r="AK440" s="48"/>
      <c r="AL440" s="151" t="s">
        <v>1120</v>
      </c>
      <c r="AM440" s="70"/>
      <c r="AN440" s="70"/>
      <c r="AO440" s="70"/>
      <c r="AP440" s="70"/>
      <c r="AQ440" s="70"/>
      <c r="AR440" s="70"/>
      <c r="AS440" s="70"/>
      <c r="AT440" s="436" t="str">
        <f t="shared" si="3"/>
        <v/>
      </c>
      <c r="AU440" s="436"/>
      <c r="AV440" s="436" t="str">
        <f t="shared" si="7"/>
        <v>No</v>
      </c>
      <c r="AW440" s="436"/>
      <c r="AX440" s="156" t="s">
        <v>913</v>
      </c>
      <c r="AY440" s="48"/>
      <c r="AZ440" s="48"/>
      <c r="BA440" s="48"/>
      <c r="BB440" s="436" t="b">
        <f t="shared" si="8"/>
        <v>0</v>
      </c>
      <c r="BC440" s="436"/>
      <c r="BD440" s="48"/>
      <c r="BE440" s="48"/>
      <c r="BF440" s="48"/>
      <c r="BG440" s="48"/>
      <c r="BH440" s="48"/>
      <c r="BI440" s="48"/>
      <c r="BJ440" s="48"/>
      <c r="BK440" s="48"/>
      <c r="BL440" s="48"/>
      <c r="BM440" s="48"/>
      <c r="BN440" s="48"/>
      <c r="BO440" s="48"/>
      <c r="BP440" s="48"/>
      <c r="BQ440" s="48"/>
      <c r="BR440" s="48"/>
      <c r="BS440" s="48"/>
      <c r="BT440" s="48"/>
      <c r="BU440" s="48"/>
    </row>
    <row r="441" spans="1:73" hidden="1">
      <c r="A441" s="48"/>
      <c r="B441" s="48"/>
      <c r="C441" s="70" t="s">
        <v>1121</v>
      </c>
      <c r="D441" s="48"/>
      <c r="E441" s="48"/>
      <c r="F441" s="48"/>
      <c r="G441" s="48"/>
      <c r="H441" s="48"/>
      <c r="I441" s="48"/>
      <c r="J441" s="48"/>
      <c r="K441" s="48"/>
      <c r="L441" s="464">
        <f t="shared" si="9"/>
        <v>54</v>
      </c>
      <c r="M441" s="464"/>
      <c r="N441" s="152" t="s">
        <v>1122</v>
      </c>
      <c r="O441" s="48"/>
      <c r="P441" s="70"/>
      <c r="Q441" s="48"/>
      <c r="R441" s="48"/>
      <c r="S441" s="48"/>
      <c r="T441" s="48"/>
      <c r="U441" s="436" t="str">
        <f t="shared" si="4"/>
        <v/>
      </c>
      <c r="V441" s="436"/>
      <c r="W441" s="436" t="str">
        <f t="shared" si="5"/>
        <v/>
      </c>
      <c r="X441" s="436"/>
      <c r="Y441" s="50"/>
      <c r="Z441" s="153" t="s">
        <v>1123</v>
      </c>
      <c r="AA441" s="48"/>
      <c r="AB441" s="48"/>
      <c r="AC441" s="48"/>
      <c r="AD441" s="48"/>
      <c r="AE441" s="48"/>
      <c r="AF441" s="48"/>
      <c r="AG441" s="48"/>
      <c r="AH441" s="76" t="str">
        <f t="shared" si="6"/>
        <v/>
      </c>
      <c r="AI441" s="48"/>
      <c r="AJ441" s="48"/>
      <c r="AK441" s="48"/>
      <c r="AL441" s="151" t="s">
        <v>1124</v>
      </c>
      <c r="AM441" s="70"/>
      <c r="AN441" s="70"/>
      <c r="AO441" s="70"/>
      <c r="AP441" s="70"/>
      <c r="AQ441" s="70"/>
      <c r="AR441" s="70"/>
      <c r="AS441" s="70"/>
      <c r="AT441" s="436" t="str">
        <f t="shared" si="3"/>
        <v/>
      </c>
      <c r="AU441" s="436"/>
      <c r="AV441" s="436" t="str">
        <f t="shared" si="7"/>
        <v>Yes</v>
      </c>
      <c r="AW441" s="436"/>
      <c r="AX441" s="156" t="s">
        <v>918</v>
      </c>
      <c r="AY441" s="48"/>
      <c r="AZ441" s="48"/>
      <c r="BA441" s="48"/>
      <c r="BB441" s="436" t="b">
        <f t="shared" si="8"/>
        <v>0</v>
      </c>
      <c r="BC441" s="436"/>
      <c r="BD441" s="48"/>
      <c r="BE441" s="48"/>
      <c r="BF441" s="48"/>
      <c r="BG441" s="48"/>
      <c r="BH441" s="48"/>
      <c r="BI441" s="48"/>
      <c r="BJ441" s="48"/>
      <c r="BK441" s="48"/>
      <c r="BL441" s="48"/>
      <c r="BM441" s="48"/>
      <c r="BN441" s="48"/>
      <c r="BO441" s="48"/>
      <c r="BP441" s="48"/>
      <c r="BQ441" s="48"/>
      <c r="BR441" s="48"/>
      <c r="BS441" s="48"/>
      <c r="BT441" s="48"/>
      <c r="BU441" s="48"/>
    </row>
    <row r="442" spans="1:73" hidden="1">
      <c r="A442" s="48"/>
      <c r="B442" s="48"/>
      <c r="C442" s="70" t="s">
        <v>1125</v>
      </c>
      <c r="D442" s="48"/>
      <c r="E442" s="48"/>
      <c r="F442" s="48"/>
      <c r="G442" s="48"/>
      <c r="H442" s="48"/>
      <c r="I442" s="48"/>
      <c r="J442" s="48"/>
      <c r="K442" s="48"/>
      <c r="L442" s="464">
        <f t="shared" si="9"/>
        <v>55</v>
      </c>
      <c r="M442" s="464"/>
      <c r="N442" s="152" t="s">
        <v>1126</v>
      </c>
      <c r="O442" s="48"/>
      <c r="P442" s="70"/>
      <c r="Q442" s="48"/>
      <c r="R442" s="48"/>
      <c r="S442" s="48"/>
      <c r="T442" s="48"/>
      <c r="U442" s="436" t="str">
        <f t="shared" si="4"/>
        <v/>
      </c>
      <c r="V442" s="436"/>
      <c r="W442" s="436" t="str">
        <f t="shared" si="5"/>
        <v/>
      </c>
      <c r="X442" s="436"/>
      <c r="Y442" s="133"/>
      <c r="Z442" s="153" t="s">
        <v>1127</v>
      </c>
      <c r="AA442" s="48"/>
      <c r="AB442" s="48"/>
      <c r="AC442" s="48"/>
      <c r="AD442" s="48"/>
      <c r="AE442" s="48"/>
      <c r="AF442" s="48"/>
      <c r="AG442" s="48"/>
      <c r="AH442" s="76" t="str">
        <f t="shared" si="6"/>
        <v/>
      </c>
      <c r="AI442" s="48"/>
      <c r="AJ442" s="48"/>
      <c r="AK442" s="48"/>
      <c r="AL442" s="151" t="s">
        <v>1128</v>
      </c>
      <c r="AM442" s="70"/>
      <c r="AN442" s="70"/>
      <c r="AO442" s="70"/>
      <c r="AP442" s="70"/>
      <c r="AQ442" s="70"/>
      <c r="AR442" s="70"/>
      <c r="AS442" s="70"/>
      <c r="AT442" s="436" t="str">
        <f t="shared" si="3"/>
        <v/>
      </c>
      <c r="AU442" s="436"/>
      <c r="AV442" s="436" t="str">
        <f t="shared" si="7"/>
        <v>Yes</v>
      </c>
      <c r="AW442" s="436"/>
      <c r="AX442" s="156" t="s">
        <v>918</v>
      </c>
      <c r="AY442" s="48"/>
      <c r="AZ442" s="48"/>
      <c r="BA442" s="48"/>
      <c r="BB442" s="436" t="b">
        <f t="shared" si="8"/>
        <v>0</v>
      </c>
      <c r="BC442" s="436"/>
      <c r="BD442" s="48"/>
      <c r="BE442" s="48"/>
      <c r="BF442" s="48"/>
      <c r="BG442" s="48"/>
      <c r="BH442" s="48"/>
      <c r="BI442" s="48"/>
      <c r="BJ442" s="48"/>
      <c r="BK442" s="48"/>
      <c r="BL442" s="48"/>
      <c r="BM442" s="48"/>
      <c r="BN442" s="48"/>
      <c r="BO442" s="48"/>
      <c r="BP442" s="48"/>
      <c r="BQ442" s="48"/>
      <c r="BR442" s="48"/>
      <c r="BS442" s="48"/>
      <c r="BT442" s="48"/>
      <c r="BU442" s="48"/>
    </row>
    <row r="443" spans="1:73" hidden="1">
      <c r="A443" s="48"/>
      <c r="B443" s="48"/>
      <c r="C443" s="70" t="s">
        <v>1129</v>
      </c>
      <c r="D443" s="48"/>
      <c r="E443" s="48"/>
      <c r="F443" s="48"/>
      <c r="G443" s="48"/>
      <c r="H443" s="48"/>
      <c r="I443" s="48"/>
      <c r="J443" s="48"/>
      <c r="K443" s="48"/>
      <c r="L443" s="464">
        <f t="shared" si="9"/>
        <v>56</v>
      </c>
      <c r="M443" s="464"/>
      <c r="N443" s="152" t="s">
        <v>1130</v>
      </c>
      <c r="O443" s="48"/>
      <c r="P443" s="70"/>
      <c r="Q443" s="48"/>
      <c r="R443" s="48"/>
      <c r="S443" s="48"/>
      <c r="T443" s="48"/>
      <c r="U443" s="436" t="str">
        <f t="shared" si="4"/>
        <v/>
      </c>
      <c r="V443" s="436"/>
      <c r="W443" s="436" t="str">
        <f t="shared" si="5"/>
        <v/>
      </c>
      <c r="X443" s="436"/>
      <c r="Y443" s="50"/>
      <c r="Z443" s="154" t="s">
        <v>1131</v>
      </c>
      <c r="AA443" s="48"/>
      <c r="AB443" s="48"/>
      <c r="AC443" s="48"/>
      <c r="AD443" s="48"/>
      <c r="AE443" s="48"/>
      <c r="AF443" s="48"/>
      <c r="AG443" s="48"/>
      <c r="AH443" s="76" t="str">
        <f t="shared" si="6"/>
        <v/>
      </c>
      <c r="AI443" s="48"/>
      <c r="AJ443" s="48"/>
      <c r="AK443" s="48"/>
      <c r="AL443" s="154" t="s">
        <v>1132</v>
      </c>
      <c r="AM443" s="70"/>
      <c r="AN443" s="70"/>
      <c r="AO443" s="70"/>
      <c r="AP443" s="70"/>
      <c r="AQ443" s="70"/>
      <c r="AR443" s="70"/>
      <c r="AS443" s="70"/>
      <c r="AT443" s="436" t="str">
        <f t="shared" si="3"/>
        <v/>
      </c>
      <c r="AU443" s="436"/>
      <c r="AV443" s="436" t="str">
        <f t="shared" si="7"/>
        <v>Yes</v>
      </c>
      <c r="AW443" s="436"/>
      <c r="AX443" s="155" t="s">
        <v>908</v>
      </c>
      <c r="AY443" s="48"/>
      <c r="AZ443" s="48"/>
      <c r="BA443" s="48"/>
      <c r="BB443" s="436" t="b">
        <f t="shared" si="8"/>
        <v>0</v>
      </c>
      <c r="BC443" s="436"/>
      <c r="BD443" s="48"/>
      <c r="BE443" s="48"/>
      <c r="BF443" s="48"/>
      <c r="BG443" s="48"/>
      <c r="BH443" s="48"/>
      <c r="BI443" s="48"/>
      <c r="BJ443" s="48"/>
      <c r="BK443" s="48"/>
      <c r="BL443" s="48"/>
      <c r="BM443" s="48"/>
      <c r="BN443" s="48"/>
      <c r="BO443" s="48"/>
      <c r="BP443" s="48"/>
      <c r="BQ443" s="48"/>
      <c r="BR443" s="48"/>
      <c r="BS443" s="48"/>
      <c r="BT443" s="48"/>
      <c r="BU443" s="48"/>
    </row>
    <row r="444" spans="1:73" hidden="1">
      <c r="A444" s="48"/>
      <c r="B444" s="48"/>
      <c r="C444" s="70" t="s">
        <v>1133</v>
      </c>
      <c r="D444" s="48"/>
      <c r="E444" s="48"/>
      <c r="F444" s="48"/>
      <c r="G444" s="48"/>
      <c r="H444" s="48"/>
      <c r="I444" s="48"/>
      <c r="J444" s="48"/>
      <c r="K444" s="48"/>
      <c r="L444" s="464">
        <f t="shared" si="9"/>
        <v>57</v>
      </c>
      <c r="M444" s="464"/>
      <c r="N444" s="152" t="s">
        <v>1134</v>
      </c>
      <c r="O444" s="48"/>
      <c r="P444" s="70"/>
      <c r="Q444" s="48"/>
      <c r="R444" s="48"/>
      <c r="S444" s="48"/>
      <c r="T444" s="48"/>
      <c r="U444" s="436" t="str">
        <f t="shared" si="4"/>
        <v/>
      </c>
      <c r="V444" s="436"/>
      <c r="W444" s="436" t="str">
        <f t="shared" si="5"/>
        <v/>
      </c>
      <c r="X444" s="436"/>
      <c r="Y444" s="50"/>
      <c r="Z444" s="153" t="s">
        <v>1135</v>
      </c>
      <c r="AA444" s="48"/>
      <c r="AB444" s="48"/>
      <c r="AC444" s="48"/>
      <c r="AD444" s="48"/>
      <c r="AE444" s="48"/>
      <c r="AF444" s="48"/>
      <c r="AG444" s="48"/>
      <c r="AH444" s="76" t="str">
        <f t="shared" si="6"/>
        <v/>
      </c>
      <c r="AI444" s="48"/>
      <c r="AJ444" s="48"/>
      <c r="AK444" s="48"/>
      <c r="AL444" s="151" t="s">
        <v>1136</v>
      </c>
      <c r="AM444" s="70"/>
      <c r="AN444" s="70"/>
      <c r="AO444" s="70"/>
      <c r="AP444" s="70"/>
      <c r="AQ444" s="70"/>
      <c r="AR444" s="70"/>
      <c r="AS444" s="70"/>
      <c r="AT444" s="436" t="str">
        <f t="shared" si="3"/>
        <v/>
      </c>
      <c r="AU444" s="436"/>
      <c r="AV444" s="436" t="str">
        <f t="shared" si="7"/>
        <v>Yes</v>
      </c>
      <c r="AW444" s="436"/>
      <c r="AX444" s="156" t="s">
        <v>918</v>
      </c>
      <c r="AY444" s="48"/>
      <c r="AZ444" s="48"/>
      <c r="BA444" s="48"/>
      <c r="BB444" s="436" t="b">
        <f t="shared" si="8"/>
        <v>0</v>
      </c>
      <c r="BC444" s="436"/>
      <c r="BD444" s="48"/>
      <c r="BE444" s="48"/>
      <c r="BF444" s="48"/>
      <c r="BG444" s="48"/>
      <c r="BH444" s="48"/>
      <c r="BI444" s="48"/>
      <c r="BJ444" s="48"/>
      <c r="BK444" s="48"/>
      <c r="BL444" s="48"/>
      <c r="BM444" s="48"/>
      <c r="BN444" s="48"/>
      <c r="BO444" s="48"/>
      <c r="BP444" s="48"/>
      <c r="BQ444" s="48"/>
      <c r="BR444" s="48"/>
      <c r="BS444" s="48"/>
      <c r="BT444" s="48"/>
      <c r="BU444" s="48"/>
    </row>
    <row r="445" spans="1:73" hidden="1">
      <c r="A445" s="48"/>
      <c r="B445" s="48"/>
      <c r="C445" s="70" t="s">
        <v>1137</v>
      </c>
      <c r="D445" s="48"/>
      <c r="E445" s="48"/>
      <c r="F445" s="48"/>
      <c r="G445" s="48"/>
      <c r="H445" s="48"/>
      <c r="I445" s="48"/>
      <c r="J445" s="48"/>
      <c r="K445" s="48"/>
      <c r="L445" s="464">
        <f t="shared" si="9"/>
        <v>58</v>
      </c>
      <c r="M445" s="464"/>
      <c r="N445" s="152" t="s">
        <v>1138</v>
      </c>
      <c r="O445" s="48"/>
      <c r="P445" s="70"/>
      <c r="Q445" s="48"/>
      <c r="R445" s="48"/>
      <c r="S445" s="48"/>
      <c r="T445" s="48"/>
      <c r="U445" s="436" t="str">
        <f t="shared" si="4"/>
        <v/>
      </c>
      <c r="V445" s="436"/>
      <c r="W445" s="436" t="str">
        <f t="shared" si="5"/>
        <v/>
      </c>
      <c r="X445" s="436"/>
      <c r="Y445" s="133"/>
      <c r="Z445" s="153" t="s">
        <v>1139</v>
      </c>
      <c r="AA445" s="48"/>
      <c r="AB445" s="48"/>
      <c r="AC445" s="48"/>
      <c r="AD445" s="48"/>
      <c r="AE445" s="48"/>
      <c r="AF445" s="48"/>
      <c r="AG445" s="48"/>
      <c r="AH445" s="76" t="str">
        <f t="shared" si="6"/>
        <v/>
      </c>
      <c r="AI445" s="48"/>
      <c r="AJ445" s="48"/>
      <c r="AK445" s="48"/>
      <c r="AL445" s="151" t="s">
        <v>1140</v>
      </c>
      <c r="AM445" s="70"/>
      <c r="AN445" s="70"/>
      <c r="AO445" s="70"/>
      <c r="AP445" s="70"/>
      <c r="AQ445" s="70"/>
      <c r="AR445" s="70"/>
      <c r="AS445" s="70"/>
      <c r="AT445" s="436" t="str">
        <f t="shared" si="3"/>
        <v/>
      </c>
      <c r="AU445" s="436"/>
      <c r="AV445" s="436" t="str">
        <f t="shared" si="7"/>
        <v>No</v>
      </c>
      <c r="AW445" s="436"/>
      <c r="AX445" s="156" t="s">
        <v>913</v>
      </c>
      <c r="AY445" s="48"/>
      <c r="AZ445" s="48"/>
      <c r="BA445" s="48"/>
      <c r="BB445" s="436" t="b">
        <f t="shared" si="8"/>
        <v>0</v>
      </c>
      <c r="BC445" s="436"/>
      <c r="BD445" s="48"/>
      <c r="BE445" s="48"/>
      <c r="BF445" s="48"/>
      <c r="BG445" s="48"/>
      <c r="BH445" s="48"/>
      <c r="BI445" s="48"/>
      <c r="BJ445" s="48"/>
      <c r="BK445" s="48"/>
      <c r="BL445" s="48"/>
      <c r="BM445" s="48"/>
      <c r="BN445" s="48"/>
      <c r="BO445" s="48"/>
      <c r="BP445" s="48"/>
      <c r="BQ445" s="48"/>
      <c r="BR445" s="48"/>
      <c r="BS445" s="48"/>
      <c r="BT445" s="48"/>
      <c r="BU445" s="48"/>
    </row>
    <row r="446" spans="1:73" hidden="1">
      <c r="A446" s="48"/>
      <c r="B446" s="48"/>
      <c r="C446" s="70" t="s">
        <v>1141</v>
      </c>
      <c r="D446" s="48"/>
      <c r="E446" s="48"/>
      <c r="F446" s="48"/>
      <c r="G446" s="48"/>
      <c r="H446" s="48"/>
      <c r="I446" s="48"/>
      <c r="J446" s="48"/>
      <c r="K446" s="48"/>
      <c r="L446" s="464">
        <f t="shared" si="9"/>
        <v>59</v>
      </c>
      <c r="M446" s="464"/>
      <c r="N446" s="152" t="s">
        <v>1142</v>
      </c>
      <c r="O446" s="48"/>
      <c r="P446" s="70"/>
      <c r="Q446" s="48"/>
      <c r="R446" s="48"/>
      <c r="S446" s="48"/>
      <c r="T446" s="48"/>
      <c r="U446" s="436" t="str">
        <f t="shared" si="4"/>
        <v/>
      </c>
      <c r="V446" s="436"/>
      <c r="W446" s="436" t="str">
        <f t="shared" si="5"/>
        <v/>
      </c>
      <c r="X446" s="436"/>
      <c r="Y446" s="50"/>
      <c r="Z446" s="154" t="s">
        <v>1143</v>
      </c>
      <c r="AA446" s="48"/>
      <c r="AB446" s="48"/>
      <c r="AC446" s="48"/>
      <c r="AD446" s="48"/>
      <c r="AE446" s="48"/>
      <c r="AF446" s="48"/>
      <c r="AG446" s="48"/>
      <c r="AH446" s="76" t="str">
        <f t="shared" si="6"/>
        <v/>
      </c>
      <c r="AI446" s="48"/>
      <c r="AJ446" s="48"/>
      <c r="AK446" s="48"/>
      <c r="AL446" s="151" t="s">
        <v>1144</v>
      </c>
      <c r="AM446" s="70"/>
      <c r="AN446" s="70"/>
      <c r="AO446" s="70"/>
      <c r="AP446" s="70"/>
      <c r="AQ446" s="70"/>
      <c r="AR446" s="70"/>
      <c r="AS446" s="70"/>
      <c r="AT446" s="436" t="str">
        <f t="shared" si="3"/>
        <v/>
      </c>
      <c r="AU446" s="436"/>
      <c r="AV446" s="436" t="str">
        <f t="shared" si="7"/>
        <v>Yes</v>
      </c>
      <c r="AW446" s="436"/>
      <c r="AX446" s="156" t="s">
        <v>918</v>
      </c>
      <c r="AY446" s="48"/>
      <c r="AZ446" s="48"/>
      <c r="BA446" s="48"/>
      <c r="BB446" s="436" t="b">
        <f t="shared" si="8"/>
        <v>0</v>
      </c>
      <c r="BC446" s="436"/>
      <c r="BD446" s="48"/>
      <c r="BE446" s="48"/>
      <c r="BF446" s="48"/>
      <c r="BG446" s="48"/>
      <c r="BH446" s="48"/>
      <c r="BI446" s="48"/>
      <c r="BJ446" s="48"/>
      <c r="BK446" s="48"/>
      <c r="BL446" s="48"/>
      <c r="BM446" s="48"/>
      <c r="BN446" s="48"/>
      <c r="BO446" s="48"/>
      <c r="BP446" s="48"/>
      <c r="BQ446" s="48"/>
      <c r="BR446" s="48"/>
      <c r="BS446" s="48"/>
      <c r="BT446" s="48"/>
      <c r="BU446" s="48"/>
    </row>
    <row r="447" spans="1:73" hidden="1">
      <c r="A447" s="48"/>
      <c r="B447" s="48"/>
      <c r="C447" s="70" t="s">
        <v>1145</v>
      </c>
      <c r="D447" s="48"/>
      <c r="E447" s="48"/>
      <c r="F447" s="48"/>
      <c r="G447" s="48"/>
      <c r="H447" s="48"/>
      <c r="I447" s="48"/>
      <c r="J447" s="48"/>
      <c r="K447" s="48"/>
      <c r="L447" s="464">
        <f t="shared" si="9"/>
        <v>60</v>
      </c>
      <c r="M447" s="464"/>
      <c r="N447" s="152" t="s">
        <v>1146</v>
      </c>
      <c r="O447" s="48"/>
      <c r="P447" s="70"/>
      <c r="Q447" s="48"/>
      <c r="R447" s="48"/>
      <c r="S447" s="48"/>
      <c r="T447" s="48"/>
      <c r="U447" s="436" t="str">
        <f t="shared" si="4"/>
        <v/>
      </c>
      <c r="V447" s="436"/>
      <c r="W447" s="436" t="str">
        <f t="shared" si="5"/>
        <v/>
      </c>
      <c r="X447" s="436"/>
      <c r="Y447" s="50"/>
      <c r="Z447" s="154" t="s">
        <v>1147</v>
      </c>
      <c r="AA447" s="48"/>
      <c r="AB447" s="48"/>
      <c r="AC447" s="48"/>
      <c r="AD447" s="48"/>
      <c r="AE447" s="48"/>
      <c r="AF447" s="48"/>
      <c r="AG447" s="48"/>
      <c r="AH447" s="76" t="str">
        <f t="shared" si="6"/>
        <v/>
      </c>
      <c r="AI447" s="48"/>
      <c r="AJ447" s="48"/>
      <c r="AK447" s="48"/>
      <c r="AL447" s="157" t="s">
        <v>1148</v>
      </c>
      <c r="AM447" s="70"/>
      <c r="AN447" s="70"/>
      <c r="AO447" s="70"/>
      <c r="AP447" s="70"/>
      <c r="AQ447" s="70"/>
      <c r="AR447" s="70"/>
      <c r="AS447" s="70"/>
      <c r="AT447" s="436" t="str">
        <f t="shared" si="3"/>
        <v/>
      </c>
      <c r="AU447" s="436"/>
      <c r="AV447" s="436" t="str">
        <f t="shared" si="7"/>
        <v>Yes</v>
      </c>
      <c r="AW447" s="436"/>
      <c r="AX447" s="155" t="s">
        <v>908</v>
      </c>
      <c r="AY447" s="48"/>
      <c r="AZ447" s="48"/>
      <c r="BA447" s="48"/>
      <c r="BB447" s="436" t="b">
        <f t="shared" si="8"/>
        <v>0</v>
      </c>
      <c r="BC447" s="436"/>
      <c r="BD447" s="48"/>
      <c r="BE447" s="48"/>
      <c r="BF447" s="48"/>
      <c r="BG447" s="48"/>
      <c r="BH447" s="48"/>
      <c r="BI447" s="48"/>
      <c r="BJ447" s="48"/>
      <c r="BK447" s="48"/>
      <c r="BL447" s="48"/>
      <c r="BM447" s="48"/>
      <c r="BN447" s="48"/>
      <c r="BO447" s="48"/>
      <c r="BP447" s="48"/>
      <c r="BQ447" s="48"/>
      <c r="BR447" s="48"/>
      <c r="BS447" s="48"/>
      <c r="BT447" s="48"/>
      <c r="BU447" s="48"/>
    </row>
    <row r="448" spans="1:73" hidden="1">
      <c r="A448" s="48"/>
      <c r="B448" s="48"/>
      <c r="C448" s="70" t="s">
        <v>1149</v>
      </c>
      <c r="D448" s="48"/>
      <c r="E448" s="48"/>
      <c r="F448" s="48"/>
      <c r="G448" s="48"/>
      <c r="H448" s="48"/>
      <c r="I448" s="48"/>
      <c r="J448" s="48"/>
      <c r="K448" s="48"/>
      <c r="L448" s="464">
        <f t="shared" si="9"/>
        <v>61</v>
      </c>
      <c r="M448" s="464"/>
      <c r="N448" s="152" t="s">
        <v>1150</v>
      </c>
      <c r="O448" s="48"/>
      <c r="P448" s="70"/>
      <c r="Q448" s="48"/>
      <c r="R448" s="48"/>
      <c r="S448" s="48"/>
      <c r="T448" s="48"/>
      <c r="U448" s="436" t="str">
        <f t="shared" si="4"/>
        <v/>
      </c>
      <c r="V448" s="436"/>
      <c r="W448" s="436" t="str">
        <f t="shared" si="5"/>
        <v/>
      </c>
      <c r="X448" s="436"/>
      <c r="Y448" s="133"/>
      <c r="Z448" s="158" t="s">
        <v>1151</v>
      </c>
      <c r="AA448" s="48"/>
      <c r="AB448" s="48"/>
      <c r="AC448" s="48"/>
      <c r="AD448" s="48"/>
      <c r="AE448" s="48"/>
      <c r="AF448" s="48"/>
      <c r="AG448" s="48"/>
      <c r="AH448" s="76" t="str">
        <f t="shared" si="6"/>
        <v/>
      </c>
      <c r="AI448" s="48"/>
      <c r="AJ448" s="48"/>
      <c r="AK448" s="48"/>
      <c r="AL448" s="151" t="s">
        <v>1152</v>
      </c>
      <c r="AM448" s="70"/>
      <c r="AN448" s="70"/>
      <c r="AO448" s="70"/>
      <c r="AP448" s="70"/>
      <c r="AQ448" s="70"/>
      <c r="AR448" s="70"/>
      <c r="AS448" s="70"/>
      <c r="AT448" s="436" t="str">
        <f t="shared" si="3"/>
        <v/>
      </c>
      <c r="AU448" s="436"/>
      <c r="AV448" s="436" t="str">
        <f t="shared" si="7"/>
        <v>Yes</v>
      </c>
      <c r="AW448" s="436"/>
      <c r="AX448" s="156" t="s">
        <v>918</v>
      </c>
      <c r="AY448" s="48"/>
      <c r="AZ448" s="48"/>
      <c r="BA448" s="48"/>
      <c r="BB448" s="436" t="b">
        <f t="shared" si="8"/>
        <v>0</v>
      </c>
      <c r="BC448" s="436"/>
      <c r="BD448" s="48"/>
      <c r="BE448" s="48"/>
      <c r="BF448" s="48"/>
      <c r="BG448" s="48"/>
      <c r="BH448" s="48"/>
      <c r="BI448" s="48"/>
      <c r="BJ448" s="48"/>
      <c r="BK448" s="48"/>
      <c r="BL448" s="48"/>
      <c r="BM448" s="48"/>
      <c r="BN448" s="48"/>
      <c r="BO448" s="48"/>
      <c r="BP448" s="48"/>
      <c r="BQ448" s="48"/>
      <c r="BR448" s="48"/>
      <c r="BS448" s="48"/>
      <c r="BT448" s="48"/>
      <c r="BU448" s="48"/>
    </row>
    <row r="449" spans="1:73" hidden="1">
      <c r="A449" s="48"/>
      <c r="B449" s="48"/>
      <c r="C449" s="70" t="s">
        <v>1153</v>
      </c>
      <c r="D449" s="48"/>
      <c r="E449" s="48"/>
      <c r="F449" s="48"/>
      <c r="G449" s="48"/>
      <c r="H449" s="48"/>
      <c r="I449" s="48"/>
      <c r="J449" s="48"/>
      <c r="K449" s="48"/>
      <c r="L449" s="464">
        <f t="shared" si="9"/>
        <v>62</v>
      </c>
      <c r="M449" s="464"/>
      <c r="N449" s="152" t="s">
        <v>1154</v>
      </c>
      <c r="O449" s="48"/>
      <c r="P449" s="70"/>
      <c r="Q449" s="48"/>
      <c r="R449" s="48"/>
      <c r="S449" s="48"/>
      <c r="T449" s="48"/>
      <c r="U449" s="436" t="str">
        <f t="shared" si="4"/>
        <v/>
      </c>
      <c r="V449" s="436"/>
      <c r="W449" s="436" t="str">
        <f t="shared" si="5"/>
        <v/>
      </c>
      <c r="X449" s="436"/>
      <c r="Y449" s="50"/>
      <c r="Z449" s="154" t="s">
        <v>1155</v>
      </c>
      <c r="AA449" s="48"/>
      <c r="AB449" s="48"/>
      <c r="AC449" s="48"/>
      <c r="AD449" s="48"/>
      <c r="AE449" s="48"/>
      <c r="AF449" s="48"/>
      <c r="AG449" s="48"/>
      <c r="AH449" s="76" t="str">
        <f t="shared" si="6"/>
        <v/>
      </c>
      <c r="AI449" s="48"/>
      <c r="AJ449" s="48"/>
      <c r="AK449" s="48"/>
      <c r="AL449" s="151" t="s">
        <v>1156</v>
      </c>
      <c r="AM449" s="70"/>
      <c r="AN449" s="70"/>
      <c r="AO449" s="70"/>
      <c r="AP449" s="70"/>
      <c r="AQ449" s="70"/>
      <c r="AR449" s="70"/>
      <c r="AS449" s="70"/>
      <c r="AT449" s="436" t="str">
        <f t="shared" si="3"/>
        <v/>
      </c>
      <c r="AU449" s="436"/>
      <c r="AV449" s="436" t="str">
        <f t="shared" si="7"/>
        <v>No</v>
      </c>
      <c r="AW449" s="436"/>
      <c r="AX449" s="156" t="s">
        <v>913</v>
      </c>
      <c r="AY449" s="48"/>
      <c r="AZ449" s="48"/>
      <c r="BA449" s="48"/>
      <c r="BB449" s="436" t="b">
        <f t="shared" si="8"/>
        <v>0</v>
      </c>
      <c r="BC449" s="436"/>
      <c r="BD449" s="48"/>
      <c r="BE449" s="48"/>
      <c r="BF449" s="48"/>
      <c r="BG449" s="48"/>
      <c r="BH449" s="48"/>
      <c r="BI449" s="48"/>
      <c r="BJ449" s="48"/>
      <c r="BK449" s="48"/>
      <c r="BL449" s="48"/>
      <c r="BM449" s="48"/>
      <c r="BN449" s="48"/>
      <c r="BO449" s="48"/>
      <c r="BP449" s="48"/>
      <c r="BQ449" s="48"/>
      <c r="BR449" s="48"/>
      <c r="BS449" s="48"/>
      <c r="BT449" s="48"/>
      <c r="BU449" s="48"/>
    </row>
    <row r="450" spans="1:73" hidden="1">
      <c r="A450" s="48"/>
      <c r="B450" s="48"/>
      <c r="C450" s="70" t="s">
        <v>1157</v>
      </c>
      <c r="D450" s="48"/>
      <c r="E450" s="48"/>
      <c r="F450" s="48"/>
      <c r="G450" s="48"/>
      <c r="H450" s="48"/>
      <c r="I450" s="48"/>
      <c r="J450" s="48"/>
      <c r="K450" s="48"/>
      <c r="L450" s="464">
        <f t="shared" si="9"/>
        <v>63</v>
      </c>
      <c r="M450" s="464"/>
      <c r="N450" s="152" t="s">
        <v>1158</v>
      </c>
      <c r="O450" s="48"/>
      <c r="P450" s="70"/>
      <c r="Q450" s="48"/>
      <c r="R450" s="48"/>
      <c r="S450" s="48"/>
      <c r="T450" s="48"/>
      <c r="U450" s="436" t="str">
        <f t="shared" si="4"/>
        <v/>
      </c>
      <c r="V450" s="436"/>
      <c r="W450" s="436" t="str">
        <f t="shared" si="5"/>
        <v/>
      </c>
      <c r="X450" s="436"/>
      <c r="Y450" s="50"/>
      <c r="Z450" s="154" t="s">
        <v>1159</v>
      </c>
      <c r="AA450" s="48"/>
      <c r="AB450" s="48"/>
      <c r="AC450" s="48"/>
      <c r="AD450" s="48"/>
      <c r="AE450" s="48"/>
      <c r="AF450" s="48"/>
      <c r="AG450" s="48"/>
      <c r="AH450" s="76" t="str">
        <f t="shared" si="6"/>
        <v/>
      </c>
      <c r="AI450" s="48"/>
      <c r="AJ450" s="48"/>
      <c r="AK450" s="48"/>
      <c r="AL450" s="151" t="s">
        <v>1160</v>
      </c>
      <c r="AM450" s="70"/>
      <c r="AN450" s="70"/>
      <c r="AO450" s="70"/>
      <c r="AP450" s="70"/>
      <c r="AQ450" s="70"/>
      <c r="AR450" s="70"/>
      <c r="AS450" s="70"/>
      <c r="AT450" s="436" t="str">
        <f t="shared" si="3"/>
        <v/>
      </c>
      <c r="AU450" s="436"/>
      <c r="AV450" s="436" t="str">
        <f t="shared" si="7"/>
        <v>Yes</v>
      </c>
      <c r="AW450" s="436"/>
      <c r="AX450" s="156" t="s">
        <v>918</v>
      </c>
      <c r="AY450" s="48"/>
      <c r="AZ450" s="48"/>
      <c r="BA450" s="48"/>
      <c r="BB450" s="436" t="b">
        <f t="shared" si="8"/>
        <v>0</v>
      </c>
      <c r="BC450" s="436"/>
      <c r="BD450" s="48"/>
      <c r="BE450" s="48"/>
      <c r="BF450" s="48"/>
      <c r="BG450" s="48"/>
      <c r="BH450" s="48"/>
      <c r="BI450" s="48"/>
      <c r="BJ450" s="48"/>
      <c r="BK450" s="48"/>
      <c r="BL450" s="48"/>
      <c r="BM450" s="48"/>
      <c r="BN450" s="48"/>
      <c r="BO450" s="48"/>
      <c r="BP450" s="48"/>
      <c r="BQ450" s="48"/>
      <c r="BR450" s="48"/>
      <c r="BS450" s="48"/>
      <c r="BT450" s="48"/>
      <c r="BU450" s="48"/>
    </row>
    <row r="451" spans="1:73" hidden="1">
      <c r="A451" s="48"/>
      <c r="B451" s="48"/>
      <c r="C451" s="70" t="s">
        <v>1161</v>
      </c>
      <c r="D451" s="48"/>
      <c r="E451" s="48"/>
      <c r="F451" s="48"/>
      <c r="G451" s="48"/>
      <c r="H451" s="48"/>
      <c r="I451" s="48"/>
      <c r="J451" s="48"/>
      <c r="K451" s="48"/>
      <c r="L451" s="464">
        <f t="shared" si="9"/>
        <v>64</v>
      </c>
      <c r="M451" s="464"/>
      <c r="N451" s="152" t="s">
        <v>1162</v>
      </c>
      <c r="O451" s="48"/>
      <c r="P451" s="70"/>
      <c r="Q451" s="48"/>
      <c r="R451" s="48"/>
      <c r="S451" s="48"/>
      <c r="T451" s="48"/>
      <c r="U451" s="436" t="str">
        <f t="shared" si="4"/>
        <v/>
      </c>
      <c r="V451" s="436"/>
      <c r="W451" s="436" t="str">
        <f t="shared" si="5"/>
        <v/>
      </c>
      <c r="X451" s="436"/>
      <c r="Y451" s="133"/>
      <c r="Z451" s="158" t="s">
        <v>1163</v>
      </c>
      <c r="AA451" s="48"/>
      <c r="AB451" s="48"/>
      <c r="AC451" s="48"/>
      <c r="AD451" s="48"/>
      <c r="AE451" s="48"/>
      <c r="AF451" s="48"/>
      <c r="AG451" s="48"/>
      <c r="AH451" s="76" t="str">
        <f t="shared" si="6"/>
        <v/>
      </c>
      <c r="AI451" s="48"/>
      <c r="AJ451" s="48"/>
      <c r="AK451" s="48"/>
      <c r="AL451" s="151" t="s">
        <v>1164</v>
      </c>
      <c r="AM451" s="70"/>
      <c r="AN451" s="70"/>
      <c r="AO451" s="70"/>
      <c r="AP451" s="70"/>
      <c r="AQ451" s="70"/>
      <c r="AR451" s="70"/>
      <c r="AS451" s="70"/>
      <c r="AT451" s="436" t="str">
        <f t="shared" si="3"/>
        <v/>
      </c>
      <c r="AU451" s="436"/>
      <c r="AV451" s="436" t="str">
        <f t="shared" si="7"/>
        <v>Yes</v>
      </c>
      <c r="AW451" s="436"/>
      <c r="AX451" s="156" t="s">
        <v>918</v>
      </c>
      <c r="AY451" s="48"/>
      <c r="AZ451" s="48"/>
      <c r="BA451" s="48"/>
      <c r="BB451" s="436" t="b">
        <f t="shared" si="8"/>
        <v>0</v>
      </c>
      <c r="BC451" s="436"/>
      <c r="BD451" s="48"/>
      <c r="BE451" s="48"/>
      <c r="BF451" s="48"/>
      <c r="BG451" s="48"/>
      <c r="BH451" s="48"/>
      <c r="BI451" s="48"/>
      <c r="BJ451" s="48"/>
      <c r="BK451" s="48"/>
      <c r="BL451" s="48"/>
      <c r="BM451" s="48"/>
      <c r="BN451" s="48"/>
      <c r="BO451" s="48"/>
      <c r="BP451" s="48"/>
      <c r="BQ451" s="48"/>
      <c r="BR451" s="48"/>
      <c r="BS451" s="48"/>
      <c r="BT451" s="48"/>
      <c r="BU451" s="48"/>
    </row>
    <row r="452" spans="1:73" hidden="1">
      <c r="A452" s="48"/>
      <c r="B452" s="48"/>
      <c r="C452" s="70" t="s">
        <v>1165</v>
      </c>
      <c r="D452" s="48"/>
      <c r="E452" s="48"/>
      <c r="F452" s="48"/>
      <c r="G452" s="48"/>
      <c r="H452" s="48"/>
      <c r="I452" s="48"/>
      <c r="J452" s="48"/>
      <c r="K452" s="48"/>
      <c r="L452" s="464">
        <f t="shared" si="9"/>
        <v>65</v>
      </c>
      <c r="M452" s="464"/>
      <c r="N452" s="152" t="s">
        <v>1166</v>
      </c>
      <c r="O452" s="48"/>
      <c r="P452" s="70"/>
      <c r="Q452" s="48"/>
      <c r="R452" s="48"/>
      <c r="S452" s="48"/>
      <c r="T452" s="48"/>
      <c r="U452" s="436" t="str">
        <f t="shared" si="4"/>
        <v/>
      </c>
      <c r="V452" s="436"/>
      <c r="W452" s="436" t="str">
        <f t="shared" si="5"/>
        <v/>
      </c>
      <c r="X452" s="436"/>
      <c r="Y452" s="50"/>
      <c r="Z452" s="154" t="s">
        <v>1167</v>
      </c>
      <c r="AA452" s="48"/>
      <c r="AB452" s="48"/>
      <c r="AC452" s="48"/>
      <c r="AD452" s="48"/>
      <c r="AE452" s="48"/>
      <c r="AF452" s="48"/>
      <c r="AG452" s="48"/>
      <c r="AH452" s="76" t="str">
        <f t="shared" si="6"/>
        <v/>
      </c>
      <c r="AI452" s="48"/>
      <c r="AJ452" s="48"/>
      <c r="AK452" s="48"/>
      <c r="AL452" s="151" t="s">
        <v>1168</v>
      </c>
      <c r="AM452" s="70"/>
      <c r="AN452" s="70"/>
      <c r="AO452" s="70"/>
      <c r="AP452" s="70"/>
      <c r="AQ452" s="70"/>
      <c r="AR452" s="70"/>
      <c r="AS452" s="70"/>
      <c r="AT452" s="436" t="str">
        <f t="shared" ref="AT452:AT515" si="10">IF($AL452=$Q$380,"Yes","")</f>
        <v/>
      </c>
      <c r="AU452" s="436"/>
      <c r="AV452" s="436" t="str">
        <f t="shared" si="7"/>
        <v>Yes</v>
      </c>
      <c r="AW452" s="436"/>
      <c r="AX452" s="156" t="s">
        <v>918</v>
      </c>
      <c r="AY452" s="48"/>
      <c r="AZ452" s="48"/>
      <c r="BA452" s="48"/>
      <c r="BB452" s="436" t="b">
        <f t="shared" si="8"/>
        <v>0</v>
      </c>
      <c r="BC452" s="436"/>
      <c r="BD452" s="48"/>
      <c r="BE452" s="48"/>
      <c r="BF452" s="48"/>
      <c r="BG452" s="48"/>
      <c r="BH452" s="48"/>
      <c r="BI452" s="48"/>
      <c r="BJ452" s="48"/>
      <c r="BK452" s="48"/>
      <c r="BL452" s="48"/>
      <c r="BM452" s="48"/>
      <c r="BN452" s="48"/>
      <c r="BO452" s="48"/>
      <c r="BP452" s="48"/>
      <c r="BQ452" s="48"/>
      <c r="BR452" s="48"/>
      <c r="BS452" s="48"/>
      <c r="BT452" s="48"/>
      <c r="BU452" s="48"/>
    </row>
    <row r="453" spans="1:73" hidden="1">
      <c r="A453" s="48"/>
      <c r="B453" s="48"/>
      <c r="C453" s="70" t="s">
        <v>1169</v>
      </c>
      <c r="D453" s="48"/>
      <c r="E453" s="48"/>
      <c r="F453" s="48"/>
      <c r="G453" s="48"/>
      <c r="H453" s="48"/>
      <c r="I453" s="48"/>
      <c r="J453" s="48"/>
      <c r="K453" s="48"/>
      <c r="L453" s="464">
        <f t="shared" si="9"/>
        <v>66</v>
      </c>
      <c r="M453" s="464"/>
      <c r="N453" s="152" t="s">
        <v>1170</v>
      </c>
      <c r="O453" s="48"/>
      <c r="P453" s="70"/>
      <c r="Q453" s="48"/>
      <c r="R453" s="48"/>
      <c r="S453" s="48"/>
      <c r="T453" s="48"/>
      <c r="U453" s="436" t="str">
        <f t="shared" ref="U453:U516" si="11">IF(N453=Q$380,"Yes","")</f>
        <v/>
      </c>
      <c r="V453" s="436"/>
      <c r="W453" s="436" t="str">
        <f t="shared" ref="W453:W516" si="12">IF(N453=Q$382,"Yes","")</f>
        <v/>
      </c>
      <c r="X453" s="436"/>
      <c r="Y453" s="50"/>
      <c r="Z453" s="154" t="s">
        <v>1171</v>
      </c>
      <c r="AA453" s="48"/>
      <c r="AB453" s="48"/>
      <c r="AC453" s="48"/>
      <c r="AD453" s="48"/>
      <c r="AE453" s="48"/>
      <c r="AF453" s="48"/>
      <c r="AG453" s="48"/>
      <c r="AH453" s="76" t="str">
        <f t="shared" ref="AH453:AH498" si="13">IF(Z453=Q$380,"Yes","")</f>
        <v/>
      </c>
      <c r="AI453" s="48"/>
      <c r="AJ453" s="48"/>
      <c r="AK453" s="48"/>
      <c r="AL453" s="157" t="s">
        <v>1172</v>
      </c>
      <c r="AM453" s="70"/>
      <c r="AN453" s="70"/>
      <c r="AO453" s="70"/>
      <c r="AP453" s="70"/>
      <c r="AQ453" s="70"/>
      <c r="AR453" s="70"/>
      <c r="AS453" s="70"/>
      <c r="AT453" s="436" t="str">
        <f t="shared" si="10"/>
        <v/>
      </c>
      <c r="AU453" s="436"/>
      <c r="AV453" s="436" t="str">
        <f t="shared" ref="AV453:AV516" si="14">IF(AX453="90.1-2001","No","Yes")</f>
        <v>Yes</v>
      </c>
      <c r="AW453" s="436"/>
      <c r="AX453" s="155" t="s">
        <v>908</v>
      </c>
      <c r="AY453" s="48"/>
      <c r="AZ453" s="48"/>
      <c r="BA453" s="48"/>
      <c r="BB453" s="436" t="b">
        <f t="shared" ref="BB453:BB516" si="15">AND(AT453="Yes",AV453="Yes")</f>
        <v>0</v>
      </c>
      <c r="BC453" s="436"/>
      <c r="BD453" s="48"/>
      <c r="BE453" s="48"/>
      <c r="BF453" s="48"/>
      <c r="BG453" s="48"/>
      <c r="BH453" s="48"/>
      <c r="BI453" s="48"/>
      <c r="BJ453" s="48"/>
      <c r="BK453" s="48"/>
      <c r="BL453" s="48"/>
      <c r="BM453" s="48"/>
      <c r="BN453" s="48"/>
      <c r="BO453" s="48"/>
      <c r="BP453" s="48"/>
      <c r="BQ453" s="48"/>
      <c r="BR453" s="48"/>
      <c r="BS453" s="48"/>
      <c r="BT453" s="48"/>
      <c r="BU453" s="48"/>
    </row>
    <row r="454" spans="1:73" hidden="1">
      <c r="A454" s="48"/>
      <c r="B454" s="48"/>
      <c r="C454" s="70" t="s">
        <v>1173</v>
      </c>
      <c r="D454" s="48"/>
      <c r="E454" s="48"/>
      <c r="F454" s="48"/>
      <c r="G454" s="48"/>
      <c r="H454" s="48"/>
      <c r="I454" s="48"/>
      <c r="J454" s="48"/>
      <c r="K454" s="48"/>
      <c r="L454" s="464">
        <f t="shared" ref="L454:L517" si="16">L453+1</f>
        <v>67</v>
      </c>
      <c r="M454" s="464"/>
      <c r="N454" s="152" t="s">
        <v>1174</v>
      </c>
      <c r="O454" s="48"/>
      <c r="P454" s="70"/>
      <c r="Q454" s="48"/>
      <c r="R454" s="48"/>
      <c r="S454" s="48"/>
      <c r="T454" s="48"/>
      <c r="U454" s="436" t="str">
        <f t="shared" si="11"/>
        <v/>
      </c>
      <c r="V454" s="436"/>
      <c r="W454" s="436" t="str">
        <f t="shared" si="12"/>
        <v/>
      </c>
      <c r="X454" s="436"/>
      <c r="Y454" s="133"/>
      <c r="Z454" s="154" t="s">
        <v>1175</v>
      </c>
      <c r="AA454" s="48"/>
      <c r="AB454" s="48"/>
      <c r="AC454" s="48"/>
      <c r="AD454" s="48"/>
      <c r="AE454" s="48"/>
      <c r="AF454" s="48"/>
      <c r="AG454" s="48"/>
      <c r="AH454" s="76" t="str">
        <f t="shared" si="13"/>
        <v/>
      </c>
      <c r="AI454" s="48"/>
      <c r="AJ454" s="48"/>
      <c r="AK454" s="48"/>
      <c r="AL454" s="151" t="s">
        <v>1176</v>
      </c>
      <c r="AM454" s="70"/>
      <c r="AN454" s="70"/>
      <c r="AO454" s="70"/>
      <c r="AP454" s="70"/>
      <c r="AQ454" s="70"/>
      <c r="AR454" s="70"/>
      <c r="AS454" s="70"/>
      <c r="AT454" s="436" t="str">
        <f t="shared" si="10"/>
        <v/>
      </c>
      <c r="AU454" s="436"/>
      <c r="AV454" s="436" t="str">
        <f t="shared" si="14"/>
        <v>Yes</v>
      </c>
      <c r="AW454" s="436"/>
      <c r="AX454" s="156" t="s">
        <v>918</v>
      </c>
      <c r="AY454" s="48"/>
      <c r="AZ454" s="48"/>
      <c r="BA454" s="48"/>
      <c r="BB454" s="436" t="b">
        <f t="shared" si="15"/>
        <v>0</v>
      </c>
      <c r="BC454" s="436"/>
      <c r="BD454" s="48"/>
      <c r="BE454" s="48"/>
      <c r="BF454" s="48"/>
      <c r="BG454" s="48"/>
      <c r="BH454" s="48"/>
      <c r="BI454" s="48"/>
      <c r="BJ454" s="48"/>
      <c r="BK454" s="48"/>
      <c r="BL454" s="48"/>
      <c r="BM454" s="48"/>
      <c r="BN454" s="48"/>
      <c r="BO454" s="48"/>
      <c r="BP454" s="48"/>
      <c r="BQ454" s="48"/>
      <c r="BR454" s="48"/>
      <c r="BS454" s="48"/>
      <c r="BT454" s="48"/>
      <c r="BU454" s="48"/>
    </row>
    <row r="455" spans="1:73" hidden="1">
      <c r="A455" s="48"/>
      <c r="B455" s="48"/>
      <c r="C455" s="70" t="s">
        <v>1177</v>
      </c>
      <c r="D455" s="48"/>
      <c r="E455" s="48"/>
      <c r="F455" s="48"/>
      <c r="G455" s="48"/>
      <c r="H455" s="48"/>
      <c r="I455" s="48"/>
      <c r="J455" s="48"/>
      <c r="K455" s="48"/>
      <c r="L455" s="464">
        <f t="shared" si="16"/>
        <v>68</v>
      </c>
      <c r="M455" s="464"/>
      <c r="N455" s="152" t="s">
        <v>1178</v>
      </c>
      <c r="O455" s="48"/>
      <c r="P455" s="70"/>
      <c r="Q455" s="48"/>
      <c r="R455" s="48"/>
      <c r="S455" s="48"/>
      <c r="T455" s="48"/>
      <c r="U455" s="436" t="str">
        <f t="shared" si="11"/>
        <v/>
      </c>
      <c r="V455" s="436"/>
      <c r="W455" s="436" t="str">
        <f t="shared" si="12"/>
        <v/>
      </c>
      <c r="X455" s="436"/>
      <c r="Y455" s="50"/>
      <c r="Z455" s="154" t="s">
        <v>1179</v>
      </c>
      <c r="AA455" s="48"/>
      <c r="AB455" s="48"/>
      <c r="AC455" s="48"/>
      <c r="AD455" s="48"/>
      <c r="AE455" s="48"/>
      <c r="AF455" s="48"/>
      <c r="AG455" s="48"/>
      <c r="AH455" s="76" t="str">
        <f t="shared" si="13"/>
        <v/>
      </c>
      <c r="AI455" s="48"/>
      <c r="AJ455" s="48"/>
      <c r="AK455" s="48"/>
      <c r="AL455" s="151" t="s">
        <v>1180</v>
      </c>
      <c r="AM455" s="70"/>
      <c r="AN455" s="70"/>
      <c r="AO455" s="70"/>
      <c r="AP455" s="70"/>
      <c r="AQ455" s="70"/>
      <c r="AR455" s="70"/>
      <c r="AS455" s="70"/>
      <c r="AT455" s="436" t="str">
        <f t="shared" si="10"/>
        <v/>
      </c>
      <c r="AU455" s="436"/>
      <c r="AV455" s="436" t="str">
        <f t="shared" si="14"/>
        <v>Yes</v>
      </c>
      <c r="AW455" s="436"/>
      <c r="AX455" s="156" t="s">
        <v>908</v>
      </c>
      <c r="AY455" s="48"/>
      <c r="AZ455" s="48"/>
      <c r="BA455" s="48"/>
      <c r="BB455" s="436" t="b">
        <f t="shared" si="15"/>
        <v>0</v>
      </c>
      <c r="BC455" s="436"/>
      <c r="BD455" s="48"/>
      <c r="BE455" s="48"/>
      <c r="BF455" s="48"/>
      <c r="BG455" s="48"/>
      <c r="BH455" s="48"/>
      <c r="BI455" s="48"/>
      <c r="BJ455" s="48"/>
      <c r="BK455" s="48"/>
      <c r="BL455" s="48"/>
      <c r="BM455" s="48"/>
      <c r="BN455" s="48"/>
      <c r="BO455" s="48"/>
      <c r="BP455" s="48"/>
      <c r="BQ455" s="48"/>
      <c r="BR455" s="48"/>
      <c r="BS455" s="48"/>
      <c r="BT455" s="48"/>
      <c r="BU455" s="48"/>
    </row>
    <row r="456" spans="1:73" hidden="1">
      <c r="A456" s="48"/>
      <c r="B456" s="48"/>
      <c r="C456" s="70" t="s">
        <v>1181</v>
      </c>
      <c r="D456" s="48"/>
      <c r="E456" s="48"/>
      <c r="F456" s="48"/>
      <c r="G456" s="48"/>
      <c r="H456" s="48"/>
      <c r="I456" s="48"/>
      <c r="J456" s="48"/>
      <c r="K456" s="48"/>
      <c r="L456" s="464">
        <f t="shared" si="16"/>
        <v>69</v>
      </c>
      <c r="M456" s="464"/>
      <c r="N456" s="152" t="s">
        <v>1182</v>
      </c>
      <c r="O456" s="48"/>
      <c r="P456" s="70"/>
      <c r="Q456" s="48"/>
      <c r="R456" s="48"/>
      <c r="S456" s="48"/>
      <c r="T456" s="48"/>
      <c r="U456" s="436" t="str">
        <f t="shared" si="11"/>
        <v/>
      </c>
      <c r="V456" s="436"/>
      <c r="W456" s="436" t="str">
        <f t="shared" si="12"/>
        <v/>
      </c>
      <c r="X456" s="436"/>
      <c r="Y456" s="50"/>
      <c r="Z456" s="154" t="s">
        <v>1183</v>
      </c>
      <c r="AA456" s="48"/>
      <c r="AB456" s="48"/>
      <c r="AC456" s="48"/>
      <c r="AD456" s="48"/>
      <c r="AE456" s="48"/>
      <c r="AF456" s="48"/>
      <c r="AG456" s="48"/>
      <c r="AH456" s="76" t="str">
        <f t="shared" si="13"/>
        <v/>
      </c>
      <c r="AI456" s="48"/>
      <c r="AJ456" s="48"/>
      <c r="AK456" s="48"/>
      <c r="AL456" s="157" t="s">
        <v>1184</v>
      </c>
      <c r="AM456" s="70"/>
      <c r="AN456" s="70"/>
      <c r="AO456" s="70"/>
      <c r="AP456" s="70"/>
      <c r="AQ456" s="70"/>
      <c r="AR456" s="70"/>
      <c r="AS456" s="70"/>
      <c r="AT456" s="436" t="str">
        <f t="shared" si="10"/>
        <v/>
      </c>
      <c r="AU456" s="436"/>
      <c r="AV456" s="436" t="str">
        <f t="shared" si="14"/>
        <v>Yes</v>
      </c>
      <c r="AW456" s="436"/>
      <c r="AX456" s="155" t="s">
        <v>908</v>
      </c>
      <c r="AY456" s="48"/>
      <c r="AZ456" s="48"/>
      <c r="BA456" s="48"/>
      <c r="BB456" s="436" t="b">
        <f t="shared" si="15"/>
        <v>0</v>
      </c>
      <c r="BC456" s="436"/>
      <c r="BD456" s="48"/>
      <c r="BE456" s="48"/>
      <c r="BF456" s="48"/>
      <c r="BG456" s="48"/>
      <c r="BH456" s="48"/>
      <c r="BI456" s="48"/>
      <c r="BJ456" s="48"/>
      <c r="BK456" s="48"/>
      <c r="BL456" s="48"/>
      <c r="BM456" s="48"/>
      <c r="BN456" s="48"/>
      <c r="BO456" s="48"/>
      <c r="BP456" s="48"/>
      <c r="BQ456" s="48"/>
      <c r="BR456" s="48"/>
      <c r="BS456" s="48"/>
      <c r="BT456" s="48"/>
      <c r="BU456" s="48"/>
    </row>
    <row r="457" spans="1:73" hidden="1">
      <c r="A457" s="48"/>
      <c r="B457" s="48"/>
      <c r="C457" s="70" t="s">
        <v>1185</v>
      </c>
      <c r="D457" s="48"/>
      <c r="E457" s="48"/>
      <c r="F457" s="48"/>
      <c r="G457" s="48"/>
      <c r="H457" s="48"/>
      <c r="I457" s="48"/>
      <c r="J457" s="48"/>
      <c r="K457" s="48"/>
      <c r="L457" s="464">
        <f t="shared" si="16"/>
        <v>70</v>
      </c>
      <c r="M457" s="464"/>
      <c r="N457" s="152" t="s">
        <v>1186</v>
      </c>
      <c r="O457" s="48"/>
      <c r="P457" s="70"/>
      <c r="Q457" s="48"/>
      <c r="R457" s="48"/>
      <c r="S457" s="48"/>
      <c r="T457" s="48"/>
      <c r="U457" s="436" t="str">
        <f t="shared" si="11"/>
        <v/>
      </c>
      <c r="V457" s="436"/>
      <c r="W457" s="436" t="str">
        <f t="shared" si="12"/>
        <v/>
      </c>
      <c r="X457" s="436"/>
      <c r="Y457" s="133"/>
      <c r="Z457" s="154" t="s">
        <v>1187</v>
      </c>
      <c r="AA457" s="48"/>
      <c r="AB457" s="48"/>
      <c r="AC457" s="48"/>
      <c r="AD457" s="48"/>
      <c r="AE457" s="48"/>
      <c r="AF457" s="48"/>
      <c r="AG457" s="48"/>
      <c r="AH457" s="76" t="str">
        <f t="shared" si="13"/>
        <v/>
      </c>
      <c r="AI457" s="48"/>
      <c r="AJ457" s="48"/>
      <c r="AK457" s="48"/>
      <c r="AL457" s="154" t="s">
        <v>1188</v>
      </c>
      <c r="AM457" s="70"/>
      <c r="AN457" s="70"/>
      <c r="AO457" s="70"/>
      <c r="AP457" s="70"/>
      <c r="AQ457" s="70"/>
      <c r="AR457" s="70"/>
      <c r="AS457" s="70"/>
      <c r="AT457" s="436" t="str">
        <f t="shared" si="10"/>
        <v/>
      </c>
      <c r="AU457" s="436"/>
      <c r="AV457" s="436" t="str">
        <f t="shared" si="14"/>
        <v>Yes</v>
      </c>
      <c r="AW457" s="436"/>
      <c r="AX457" s="155" t="s">
        <v>908</v>
      </c>
      <c r="AY457" s="48"/>
      <c r="AZ457" s="48"/>
      <c r="BA457" s="48"/>
      <c r="BB457" s="436" t="b">
        <f t="shared" si="15"/>
        <v>0</v>
      </c>
      <c r="BC457" s="436"/>
      <c r="BD457" s="48"/>
      <c r="BE457" s="48"/>
      <c r="BF457" s="48"/>
      <c r="BG457" s="48"/>
      <c r="BH457" s="48"/>
      <c r="BI457" s="48"/>
      <c r="BJ457" s="48"/>
      <c r="BK457" s="48"/>
      <c r="BL457" s="48"/>
      <c r="BM457" s="48"/>
      <c r="BN457" s="48"/>
      <c r="BO457" s="48"/>
      <c r="BP457" s="48"/>
      <c r="BQ457" s="48"/>
      <c r="BR457" s="48"/>
      <c r="BS457" s="48"/>
      <c r="BT457" s="48"/>
      <c r="BU457" s="48"/>
    </row>
    <row r="458" spans="1:73" hidden="1">
      <c r="A458" s="48"/>
      <c r="B458" s="48"/>
      <c r="C458" s="70" t="s">
        <v>1189</v>
      </c>
      <c r="D458" s="48"/>
      <c r="E458" s="48"/>
      <c r="F458" s="48"/>
      <c r="G458" s="48"/>
      <c r="H458" s="48"/>
      <c r="I458" s="48"/>
      <c r="J458" s="48"/>
      <c r="K458" s="48"/>
      <c r="L458" s="464">
        <f t="shared" si="16"/>
        <v>71</v>
      </c>
      <c r="M458" s="464"/>
      <c r="N458" s="152" t="s">
        <v>1190</v>
      </c>
      <c r="O458" s="48"/>
      <c r="P458" s="70"/>
      <c r="Q458" s="48"/>
      <c r="R458" s="48"/>
      <c r="S458" s="48"/>
      <c r="T458" s="48"/>
      <c r="U458" s="436" t="str">
        <f t="shared" si="11"/>
        <v/>
      </c>
      <c r="V458" s="436"/>
      <c r="W458" s="436" t="str">
        <f t="shared" si="12"/>
        <v/>
      </c>
      <c r="X458" s="436"/>
      <c r="Y458" s="50"/>
      <c r="Z458" s="154" t="s">
        <v>1191</v>
      </c>
      <c r="AA458" s="48"/>
      <c r="AB458" s="48"/>
      <c r="AC458" s="48"/>
      <c r="AD458" s="48"/>
      <c r="AE458" s="48"/>
      <c r="AF458" s="48"/>
      <c r="AG458" s="48"/>
      <c r="AH458" s="76" t="str">
        <f t="shared" si="13"/>
        <v/>
      </c>
      <c r="AI458" s="48"/>
      <c r="AJ458" s="48"/>
      <c r="AK458" s="48"/>
      <c r="AL458" s="151" t="s">
        <v>1192</v>
      </c>
      <c r="AM458" s="70"/>
      <c r="AN458" s="70"/>
      <c r="AO458" s="70"/>
      <c r="AP458" s="70"/>
      <c r="AQ458" s="70"/>
      <c r="AR458" s="70"/>
      <c r="AS458" s="70"/>
      <c r="AT458" s="436" t="str">
        <f t="shared" si="10"/>
        <v/>
      </c>
      <c r="AU458" s="436"/>
      <c r="AV458" s="436" t="str">
        <f t="shared" si="14"/>
        <v>Yes</v>
      </c>
      <c r="AW458" s="436"/>
      <c r="AX458" s="156" t="s">
        <v>918</v>
      </c>
      <c r="AY458" s="48"/>
      <c r="AZ458" s="48"/>
      <c r="BA458" s="48"/>
      <c r="BB458" s="436" t="b">
        <f t="shared" si="15"/>
        <v>0</v>
      </c>
      <c r="BC458" s="436"/>
      <c r="BD458" s="48"/>
      <c r="BE458" s="48"/>
      <c r="BF458" s="48"/>
      <c r="BG458" s="48"/>
      <c r="BH458" s="48"/>
      <c r="BI458" s="48"/>
      <c r="BJ458" s="48"/>
      <c r="BK458" s="48"/>
      <c r="BL458" s="48"/>
      <c r="BM458" s="48"/>
      <c r="BN458" s="48"/>
      <c r="BO458" s="48"/>
      <c r="BP458" s="48"/>
      <c r="BQ458" s="48"/>
      <c r="BR458" s="48"/>
      <c r="BS458" s="48"/>
      <c r="BT458" s="48"/>
      <c r="BU458" s="48"/>
    </row>
    <row r="459" spans="1:73" hidden="1">
      <c r="A459" s="48"/>
      <c r="B459" s="48"/>
      <c r="C459" s="70" t="s">
        <v>1193</v>
      </c>
      <c r="D459" s="48"/>
      <c r="E459" s="48"/>
      <c r="F459" s="48"/>
      <c r="G459" s="48"/>
      <c r="H459" s="48"/>
      <c r="I459" s="48"/>
      <c r="J459" s="48"/>
      <c r="K459" s="48"/>
      <c r="L459" s="464">
        <f t="shared" si="16"/>
        <v>72</v>
      </c>
      <c r="M459" s="464"/>
      <c r="N459" s="152" t="s">
        <v>1194</v>
      </c>
      <c r="O459" s="48"/>
      <c r="P459" s="70"/>
      <c r="Q459" s="48"/>
      <c r="R459" s="48"/>
      <c r="S459" s="48"/>
      <c r="T459" s="48"/>
      <c r="U459" s="436" t="str">
        <f t="shared" si="11"/>
        <v/>
      </c>
      <c r="V459" s="436"/>
      <c r="W459" s="436" t="str">
        <f t="shared" si="12"/>
        <v/>
      </c>
      <c r="X459" s="436"/>
      <c r="Y459" s="50"/>
      <c r="Z459" s="154" t="s">
        <v>1195</v>
      </c>
      <c r="AA459" s="48"/>
      <c r="AB459" s="48"/>
      <c r="AC459" s="48"/>
      <c r="AD459" s="48"/>
      <c r="AE459" s="48"/>
      <c r="AF459" s="48"/>
      <c r="AG459" s="48"/>
      <c r="AH459" s="76" t="str">
        <f t="shared" si="13"/>
        <v/>
      </c>
      <c r="AI459" s="48"/>
      <c r="AJ459" s="48"/>
      <c r="AK459" s="48"/>
      <c r="AL459" s="157" t="s">
        <v>1196</v>
      </c>
      <c r="AM459" s="70"/>
      <c r="AN459" s="70"/>
      <c r="AO459" s="70"/>
      <c r="AP459" s="70"/>
      <c r="AQ459" s="70"/>
      <c r="AR459" s="70"/>
      <c r="AS459" s="70"/>
      <c r="AT459" s="436" t="str">
        <f t="shared" si="10"/>
        <v/>
      </c>
      <c r="AU459" s="436"/>
      <c r="AV459" s="436" t="str">
        <f t="shared" si="14"/>
        <v>Yes</v>
      </c>
      <c r="AW459" s="436"/>
      <c r="AX459" s="155" t="s">
        <v>908</v>
      </c>
      <c r="AY459" s="48"/>
      <c r="AZ459" s="48"/>
      <c r="BA459" s="48"/>
      <c r="BB459" s="436" t="b">
        <f t="shared" si="15"/>
        <v>0</v>
      </c>
      <c r="BC459" s="436"/>
      <c r="BD459" s="48"/>
      <c r="BE459" s="48"/>
      <c r="BF459" s="48"/>
      <c r="BG459" s="48"/>
      <c r="BH459" s="48"/>
      <c r="BI459" s="48"/>
      <c r="BJ459" s="48"/>
      <c r="BK459" s="48"/>
      <c r="BL459" s="48"/>
      <c r="BM459" s="48"/>
      <c r="BN459" s="48"/>
      <c r="BO459" s="48"/>
      <c r="BP459" s="48"/>
      <c r="BQ459" s="48"/>
      <c r="BR459" s="48"/>
      <c r="BS459" s="48"/>
      <c r="BT459" s="48"/>
      <c r="BU459" s="48"/>
    </row>
    <row r="460" spans="1:73" hidden="1">
      <c r="A460" s="48"/>
      <c r="B460" s="48"/>
      <c r="C460" s="70" t="s">
        <v>1197</v>
      </c>
      <c r="D460" s="48"/>
      <c r="E460" s="48"/>
      <c r="F460" s="48"/>
      <c r="G460" s="48"/>
      <c r="H460" s="48"/>
      <c r="I460" s="48"/>
      <c r="J460" s="48"/>
      <c r="K460" s="48"/>
      <c r="L460" s="464">
        <f t="shared" si="16"/>
        <v>73</v>
      </c>
      <c r="M460" s="464"/>
      <c r="N460" s="152" t="s">
        <v>1198</v>
      </c>
      <c r="O460" s="48"/>
      <c r="P460" s="70"/>
      <c r="Q460" s="48"/>
      <c r="R460" s="48"/>
      <c r="S460" s="48"/>
      <c r="T460" s="48"/>
      <c r="U460" s="436" t="str">
        <f t="shared" si="11"/>
        <v/>
      </c>
      <c r="V460" s="436"/>
      <c r="W460" s="436" t="str">
        <f t="shared" si="12"/>
        <v/>
      </c>
      <c r="X460" s="436"/>
      <c r="Y460" s="133"/>
      <c r="Z460" s="154" t="s">
        <v>1199</v>
      </c>
      <c r="AA460" s="48"/>
      <c r="AB460" s="48"/>
      <c r="AC460" s="48"/>
      <c r="AD460" s="48"/>
      <c r="AE460" s="48"/>
      <c r="AF460" s="48"/>
      <c r="AG460" s="48"/>
      <c r="AH460" s="76" t="str">
        <f t="shared" si="13"/>
        <v/>
      </c>
      <c r="AI460" s="48"/>
      <c r="AJ460" s="48"/>
      <c r="AK460" s="48"/>
      <c r="AL460" s="157" t="s">
        <v>1200</v>
      </c>
      <c r="AM460" s="70"/>
      <c r="AN460" s="70"/>
      <c r="AO460" s="70"/>
      <c r="AP460" s="70"/>
      <c r="AQ460" s="70"/>
      <c r="AR460" s="70"/>
      <c r="AS460" s="70"/>
      <c r="AT460" s="436" t="str">
        <f t="shared" si="10"/>
        <v/>
      </c>
      <c r="AU460" s="436"/>
      <c r="AV460" s="436" t="str">
        <f t="shared" si="14"/>
        <v>Yes</v>
      </c>
      <c r="AW460" s="436"/>
      <c r="AX460" s="155" t="s">
        <v>908</v>
      </c>
      <c r="AY460" s="48"/>
      <c r="AZ460" s="48"/>
      <c r="BA460" s="48"/>
      <c r="BB460" s="436" t="b">
        <f t="shared" si="15"/>
        <v>0</v>
      </c>
      <c r="BC460" s="436"/>
      <c r="BD460" s="48"/>
      <c r="BE460" s="48"/>
      <c r="BF460" s="48"/>
      <c r="BG460" s="48"/>
      <c r="BH460" s="48"/>
      <c r="BI460" s="48"/>
      <c r="BJ460" s="48"/>
      <c r="BK460" s="48"/>
      <c r="BL460" s="48"/>
      <c r="BM460" s="48"/>
      <c r="BN460" s="48"/>
      <c r="BO460" s="48"/>
      <c r="BP460" s="48"/>
      <c r="BQ460" s="48"/>
      <c r="BR460" s="48"/>
      <c r="BS460" s="48"/>
      <c r="BT460" s="48"/>
      <c r="BU460" s="48"/>
    </row>
    <row r="461" spans="1:73" hidden="1">
      <c r="A461" s="48"/>
      <c r="B461" s="48"/>
      <c r="C461" s="70" t="s">
        <v>1201</v>
      </c>
      <c r="D461" s="48"/>
      <c r="E461" s="48"/>
      <c r="F461" s="48"/>
      <c r="G461" s="48"/>
      <c r="H461" s="48"/>
      <c r="I461" s="48"/>
      <c r="J461" s="48"/>
      <c r="K461" s="48"/>
      <c r="L461" s="464">
        <f t="shared" si="16"/>
        <v>74</v>
      </c>
      <c r="M461" s="464"/>
      <c r="N461" s="152" t="s">
        <v>1202</v>
      </c>
      <c r="O461" s="48"/>
      <c r="P461" s="70"/>
      <c r="Q461" s="48"/>
      <c r="R461" s="48"/>
      <c r="S461" s="48"/>
      <c r="T461" s="48"/>
      <c r="U461" s="436" t="str">
        <f t="shared" si="11"/>
        <v/>
      </c>
      <c r="V461" s="436"/>
      <c r="W461" s="436" t="str">
        <f t="shared" si="12"/>
        <v/>
      </c>
      <c r="X461" s="436"/>
      <c r="Y461" s="50"/>
      <c r="Z461" s="154" t="s">
        <v>1203</v>
      </c>
      <c r="AA461" s="48"/>
      <c r="AB461" s="48"/>
      <c r="AC461" s="48"/>
      <c r="AD461" s="48"/>
      <c r="AE461" s="48"/>
      <c r="AF461" s="48"/>
      <c r="AG461" s="48"/>
      <c r="AH461" s="76" t="str">
        <f t="shared" si="13"/>
        <v/>
      </c>
      <c r="AI461" s="48"/>
      <c r="AJ461" s="48"/>
      <c r="AK461" s="48"/>
      <c r="AL461" s="151" t="s">
        <v>1204</v>
      </c>
      <c r="AM461" s="70"/>
      <c r="AN461" s="70"/>
      <c r="AO461" s="70"/>
      <c r="AP461" s="70"/>
      <c r="AQ461" s="70"/>
      <c r="AR461" s="70"/>
      <c r="AS461" s="70"/>
      <c r="AT461" s="436" t="str">
        <f t="shared" si="10"/>
        <v/>
      </c>
      <c r="AU461" s="436"/>
      <c r="AV461" s="436" t="str">
        <f t="shared" si="14"/>
        <v>Yes</v>
      </c>
      <c r="AW461" s="436"/>
      <c r="AX461" s="156" t="s">
        <v>918</v>
      </c>
      <c r="AY461" s="48"/>
      <c r="AZ461" s="48"/>
      <c r="BA461" s="48"/>
      <c r="BB461" s="436" t="b">
        <f t="shared" si="15"/>
        <v>0</v>
      </c>
      <c r="BC461" s="436"/>
      <c r="BD461" s="48"/>
      <c r="BE461" s="48"/>
      <c r="BF461" s="48"/>
      <c r="BG461" s="48"/>
      <c r="BH461" s="48"/>
      <c r="BI461" s="48"/>
      <c r="BJ461" s="48"/>
      <c r="BK461" s="48"/>
      <c r="BL461" s="48"/>
      <c r="BM461" s="48"/>
      <c r="BN461" s="48"/>
      <c r="BO461" s="48"/>
      <c r="BP461" s="48"/>
      <c r="BQ461" s="48"/>
      <c r="BR461" s="48"/>
      <c r="BS461" s="48"/>
      <c r="BT461" s="48"/>
      <c r="BU461" s="48"/>
    </row>
    <row r="462" spans="1:73" hidden="1">
      <c r="A462" s="48"/>
      <c r="B462" s="48"/>
      <c r="C462" s="70" t="s">
        <v>1205</v>
      </c>
      <c r="D462" s="48"/>
      <c r="E462" s="48"/>
      <c r="F462" s="48"/>
      <c r="G462" s="48"/>
      <c r="H462" s="48"/>
      <c r="I462" s="48"/>
      <c r="J462" s="48"/>
      <c r="K462" s="48"/>
      <c r="L462" s="464">
        <f t="shared" si="16"/>
        <v>75</v>
      </c>
      <c r="M462" s="464"/>
      <c r="N462" s="152" t="s">
        <v>1206</v>
      </c>
      <c r="O462" s="48"/>
      <c r="P462" s="70"/>
      <c r="Q462" s="48"/>
      <c r="R462" s="48"/>
      <c r="S462" s="48"/>
      <c r="T462" s="48"/>
      <c r="U462" s="436" t="str">
        <f t="shared" si="11"/>
        <v/>
      </c>
      <c r="V462" s="436"/>
      <c r="W462" s="436" t="str">
        <f t="shared" si="12"/>
        <v/>
      </c>
      <c r="X462" s="436"/>
      <c r="Y462" s="50"/>
      <c r="Z462" s="154" t="s">
        <v>1207</v>
      </c>
      <c r="AA462" s="48"/>
      <c r="AB462" s="48"/>
      <c r="AC462" s="48"/>
      <c r="AD462" s="48"/>
      <c r="AE462" s="48"/>
      <c r="AF462" s="48"/>
      <c r="AG462" s="48"/>
      <c r="AH462" s="76" t="str">
        <f t="shared" si="13"/>
        <v/>
      </c>
      <c r="AI462" s="48"/>
      <c r="AJ462" s="48"/>
      <c r="AK462" s="48"/>
      <c r="AL462" s="157" t="s">
        <v>1208</v>
      </c>
      <c r="AM462" s="70"/>
      <c r="AN462" s="70"/>
      <c r="AO462" s="70"/>
      <c r="AP462" s="70"/>
      <c r="AQ462" s="70"/>
      <c r="AR462" s="70"/>
      <c r="AS462" s="70"/>
      <c r="AT462" s="436" t="str">
        <f t="shared" si="10"/>
        <v/>
      </c>
      <c r="AU462" s="436"/>
      <c r="AV462" s="436" t="str">
        <f t="shared" si="14"/>
        <v>Yes</v>
      </c>
      <c r="AW462" s="436"/>
      <c r="AX462" s="155" t="s">
        <v>908</v>
      </c>
      <c r="AY462" s="48"/>
      <c r="AZ462" s="48"/>
      <c r="BA462" s="48"/>
      <c r="BB462" s="436" t="b">
        <f t="shared" si="15"/>
        <v>0</v>
      </c>
      <c r="BC462" s="436"/>
      <c r="BD462" s="48"/>
      <c r="BE462" s="48"/>
      <c r="BF462" s="48"/>
      <c r="BG462" s="48"/>
      <c r="BH462" s="48"/>
      <c r="BI462" s="48"/>
      <c r="BJ462" s="48"/>
      <c r="BK462" s="48"/>
      <c r="BL462" s="48"/>
      <c r="BM462" s="48"/>
      <c r="BN462" s="48"/>
      <c r="BO462" s="48"/>
      <c r="BP462" s="48"/>
      <c r="BQ462" s="48"/>
      <c r="BR462" s="48"/>
      <c r="BS462" s="48"/>
      <c r="BT462" s="48"/>
      <c r="BU462" s="48"/>
    </row>
    <row r="463" spans="1:73" hidden="1">
      <c r="A463" s="48"/>
      <c r="B463" s="48"/>
      <c r="C463" s="70" t="s">
        <v>1209</v>
      </c>
      <c r="D463" s="48"/>
      <c r="E463" s="48"/>
      <c r="F463" s="48"/>
      <c r="G463" s="48"/>
      <c r="H463" s="48"/>
      <c r="I463" s="48"/>
      <c r="J463" s="48"/>
      <c r="K463" s="48"/>
      <c r="L463" s="464">
        <f t="shared" si="16"/>
        <v>76</v>
      </c>
      <c r="M463" s="464"/>
      <c r="N463" s="152" t="s">
        <v>1210</v>
      </c>
      <c r="O463" s="48"/>
      <c r="P463" s="70"/>
      <c r="Q463" s="48"/>
      <c r="R463" s="48"/>
      <c r="S463" s="48"/>
      <c r="T463" s="48"/>
      <c r="U463" s="436" t="str">
        <f t="shared" si="11"/>
        <v/>
      </c>
      <c r="V463" s="436"/>
      <c r="W463" s="436" t="str">
        <f t="shared" si="12"/>
        <v/>
      </c>
      <c r="X463" s="436"/>
      <c r="Y463" s="133"/>
      <c r="Z463" s="154" t="s">
        <v>1211</v>
      </c>
      <c r="AA463" s="48"/>
      <c r="AB463" s="48"/>
      <c r="AC463" s="48"/>
      <c r="AD463" s="48"/>
      <c r="AE463" s="48"/>
      <c r="AF463" s="48"/>
      <c r="AG463" s="48"/>
      <c r="AH463" s="76" t="str">
        <f t="shared" si="13"/>
        <v/>
      </c>
      <c r="AI463" s="48"/>
      <c r="AJ463" s="48"/>
      <c r="AK463" s="48"/>
      <c r="AL463" s="151" t="s">
        <v>1212</v>
      </c>
      <c r="AM463" s="70"/>
      <c r="AN463" s="70"/>
      <c r="AO463" s="70"/>
      <c r="AP463" s="70"/>
      <c r="AQ463" s="70"/>
      <c r="AR463" s="70"/>
      <c r="AS463" s="70"/>
      <c r="AT463" s="436" t="str">
        <f t="shared" si="10"/>
        <v/>
      </c>
      <c r="AU463" s="436"/>
      <c r="AV463" s="436" t="str">
        <f t="shared" si="14"/>
        <v>Yes</v>
      </c>
      <c r="AW463" s="436"/>
      <c r="AX463" s="156" t="s">
        <v>918</v>
      </c>
      <c r="AY463" s="48"/>
      <c r="AZ463" s="48"/>
      <c r="BA463" s="48"/>
      <c r="BB463" s="436" t="b">
        <f t="shared" si="15"/>
        <v>0</v>
      </c>
      <c r="BC463" s="436"/>
      <c r="BD463" s="48"/>
      <c r="BE463" s="48"/>
      <c r="BF463" s="48"/>
      <c r="BG463" s="48"/>
      <c r="BH463" s="48"/>
      <c r="BI463" s="48"/>
      <c r="BJ463" s="48"/>
      <c r="BK463" s="48"/>
      <c r="BL463" s="48"/>
      <c r="BM463" s="48"/>
      <c r="BN463" s="48"/>
      <c r="BO463" s="48"/>
      <c r="BP463" s="48"/>
      <c r="BQ463" s="48"/>
      <c r="BR463" s="48"/>
      <c r="BS463" s="48"/>
      <c r="BT463" s="48"/>
      <c r="BU463" s="48"/>
    </row>
    <row r="464" spans="1:73" hidden="1">
      <c r="A464" s="48"/>
      <c r="B464" s="48"/>
      <c r="C464" s="70" t="s">
        <v>1213</v>
      </c>
      <c r="D464" s="48"/>
      <c r="E464" s="48"/>
      <c r="F464" s="48"/>
      <c r="G464" s="48"/>
      <c r="H464" s="48"/>
      <c r="I464" s="48"/>
      <c r="J464" s="48"/>
      <c r="K464" s="48"/>
      <c r="L464" s="464">
        <f t="shared" si="16"/>
        <v>77</v>
      </c>
      <c r="M464" s="464"/>
      <c r="N464" s="152" t="s">
        <v>1214</v>
      </c>
      <c r="O464" s="48"/>
      <c r="P464" s="70"/>
      <c r="Q464" s="48"/>
      <c r="R464" s="48"/>
      <c r="S464" s="48"/>
      <c r="T464" s="48"/>
      <c r="U464" s="436" t="str">
        <f t="shared" si="11"/>
        <v/>
      </c>
      <c r="V464" s="436"/>
      <c r="W464" s="436" t="str">
        <f t="shared" si="12"/>
        <v/>
      </c>
      <c r="X464" s="436"/>
      <c r="Y464" s="50"/>
      <c r="Z464" s="154" t="s">
        <v>1215</v>
      </c>
      <c r="AA464" s="48"/>
      <c r="AB464" s="48"/>
      <c r="AC464" s="48"/>
      <c r="AD464" s="48"/>
      <c r="AE464" s="48"/>
      <c r="AF464" s="48"/>
      <c r="AG464" s="48"/>
      <c r="AH464" s="76" t="str">
        <f t="shared" si="13"/>
        <v/>
      </c>
      <c r="AI464" s="48"/>
      <c r="AJ464" s="48"/>
      <c r="AK464" s="48"/>
      <c r="AL464" s="151" t="s">
        <v>1216</v>
      </c>
      <c r="AM464" s="70"/>
      <c r="AN464" s="70"/>
      <c r="AO464" s="70"/>
      <c r="AP464" s="70"/>
      <c r="AQ464" s="70"/>
      <c r="AR464" s="70"/>
      <c r="AS464" s="70"/>
      <c r="AT464" s="436" t="str">
        <f t="shared" si="10"/>
        <v/>
      </c>
      <c r="AU464" s="436"/>
      <c r="AV464" s="436" t="str">
        <f t="shared" si="14"/>
        <v>Yes</v>
      </c>
      <c r="AW464" s="436"/>
      <c r="AX464" s="69" t="s">
        <v>931</v>
      </c>
      <c r="AY464" s="48"/>
      <c r="AZ464" s="48"/>
      <c r="BA464" s="48"/>
      <c r="BB464" s="436" t="b">
        <f t="shared" si="15"/>
        <v>0</v>
      </c>
      <c r="BC464" s="436"/>
      <c r="BD464" s="48"/>
      <c r="BE464" s="48"/>
      <c r="BF464" s="48"/>
      <c r="BG464" s="48"/>
      <c r="BH464" s="48"/>
      <c r="BI464" s="48"/>
      <c r="BJ464" s="48"/>
      <c r="BK464" s="48"/>
      <c r="BL464" s="48"/>
      <c r="BM464" s="48"/>
      <c r="BN464" s="48"/>
      <c r="BO464" s="48"/>
      <c r="BP464" s="48"/>
      <c r="BQ464" s="48"/>
      <c r="BR464" s="48"/>
      <c r="BS464" s="48"/>
      <c r="BT464" s="48"/>
      <c r="BU464" s="48"/>
    </row>
    <row r="465" spans="1:73" hidden="1">
      <c r="A465" s="48"/>
      <c r="B465" s="48"/>
      <c r="C465" s="70" t="s">
        <v>1217</v>
      </c>
      <c r="D465" s="48"/>
      <c r="E465" s="48"/>
      <c r="F465" s="48"/>
      <c r="G465" s="48"/>
      <c r="H465" s="48"/>
      <c r="I465" s="48"/>
      <c r="J465" s="48"/>
      <c r="K465" s="48"/>
      <c r="L465" s="464">
        <f t="shared" si="16"/>
        <v>78</v>
      </c>
      <c r="M465" s="464"/>
      <c r="N465" s="152" t="s">
        <v>1218</v>
      </c>
      <c r="O465" s="48"/>
      <c r="P465" s="70"/>
      <c r="Q465" s="48"/>
      <c r="R465" s="48"/>
      <c r="S465" s="48"/>
      <c r="T465" s="48"/>
      <c r="U465" s="436" t="str">
        <f t="shared" si="11"/>
        <v/>
      </c>
      <c r="V465" s="436"/>
      <c r="W465" s="436" t="str">
        <f t="shared" si="12"/>
        <v/>
      </c>
      <c r="X465" s="436"/>
      <c r="Y465" s="50"/>
      <c r="Z465" s="154" t="s">
        <v>1219</v>
      </c>
      <c r="AA465" s="48"/>
      <c r="AB465" s="48"/>
      <c r="AC465" s="48"/>
      <c r="AD465" s="48"/>
      <c r="AE465" s="48"/>
      <c r="AF465" s="48"/>
      <c r="AG465" s="48"/>
      <c r="AH465" s="76" t="str">
        <f t="shared" si="13"/>
        <v/>
      </c>
      <c r="AI465" s="48"/>
      <c r="AJ465" s="48"/>
      <c r="AK465" s="48"/>
      <c r="AL465" s="151" t="s">
        <v>1220</v>
      </c>
      <c r="AM465" s="70"/>
      <c r="AN465" s="70"/>
      <c r="AO465" s="70"/>
      <c r="AP465" s="70"/>
      <c r="AQ465" s="70"/>
      <c r="AR465" s="70"/>
      <c r="AS465" s="70"/>
      <c r="AT465" s="436" t="str">
        <f t="shared" si="10"/>
        <v/>
      </c>
      <c r="AU465" s="436"/>
      <c r="AV465" s="436" t="str">
        <f t="shared" si="14"/>
        <v>Yes</v>
      </c>
      <c r="AW465" s="436"/>
      <c r="AX465" s="156" t="s">
        <v>918</v>
      </c>
      <c r="AY465" s="48"/>
      <c r="AZ465" s="48"/>
      <c r="BA465" s="48"/>
      <c r="BB465" s="436" t="b">
        <f t="shared" si="15"/>
        <v>0</v>
      </c>
      <c r="BC465" s="436"/>
      <c r="BD465" s="48"/>
      <c r="BE465" s="48"/>
      <c r="BF465" s="48"/>
      <c r="BG465" s="48"/>
      <c r="BH465" s="48"/>
      <c r="BI465" s="48"/>
      <c r="BJ465" s="48"/>
      <c r="BK465" s="48"/>
      <c r="BL465" s="48"/>
      <c r="BM465" s="48"/>
      <c r="BN465" s="48"/>
      <c r="BO465" s="48"/>
      <c r="BP465" s="48"/>
      <c r="BQ465" s="48"/>
      <c r="BR465" s="48"/>
      <c r="BS465" s="48"/>
      <c r="BT465" s="48"/>
      <c r="BU465" s="48"/>
    </row>
    <row r="466" spans="1:73" hidden="1">
      <c r="A466" s="48"/>
      <c r="B466" s="48"/>
      <c r="C466" s="70" t="s">
        <v>1221</v>
      </c>
      <c r="D466" s="48"/>
      <c r="E466" s="48"/>
      <c r="F466" s="48"/>
      <c r="G466" s="48"/>
      <c r="H466" s="48"/>
      <c r="I466" s="48"/>
      <c r="J466" s="48"/>
      <c r="K466" s="48"/>
      <c r="L466" s="464">
        <f t="shared" si="16"/>
        <v>79</v>
      </c>
      <c r="M466" s="464"/>
      <c r="N466" s="152" t="s">
        <v>1222</v>
      </c>
      <c r="O466" s="48"/>
      <c r="P466" s="70"/>
      <c r="Q466" s="48"/>
      <c r="R466" s="48"/>
      <c r="S466" s="48"/>
      <c r="T466" s="48"/>
      <c r="U466" s="436" t="str">
        <f t="shared" si="11"/>
        <v/>
      </c>
      <c r="V466" s="436"/>
      <c r="W466" s="436" t="str">
        <f t="shared" si="12"/>
        <v/>
      </c>
      <c r="X466" s="436"/>
      <c r="Y466" s="133"/>
      <c r="Z466" s="154" t="s">
        <v>1223</v>
      </c>
      <c r="AA466" s="48"/>
      <c r="AB466" s="48"/>
      <c r="AC466" s="48"/>
      <c r="AD466" s="48"/>
      <c r="AE466" s="48"/>
      <c r="AF466" s="48"/>
      <c r="AG466" s="48"/>
      <c r="AH466" s="76" t="str">
        <f t="shared" si="13"/>
        <v/>
      </c>
      <c r="AI466" s="48"/>
      <c r="AJ466" s="48"/>
      <c r="AK466" s="48"/>
      <c r="AL466" s="151" t="s">
        <v>1224</v>
      </c>
      <c r="AM466" s="70"/>
      <c r="AN466" s="70"/>
      <c r="AO466" s="70"/>
      <c r="AP466" s="70"/>
      <c r="AQ466" s="70"/>
      <c r="AR466" s="70"/>
      <c r="AS466" s="70"/>
      <c r="AT466" s="436" t="str">
        <f t="shared" si="10"/>
        <v/>
      </c>
      <c r="AU466" s="436"/>
      <c r="AV466" s="436" t="str">
        <f t="shared" si="14"/>
        <v>Yes</v>
      </c>
      <c r="AW466" s="436"/>
      <c r="AX466" s="156" t="s">
        <v>918</v>
      </c>
      <c r="AY466" s="48"/>
      <c r="AZ466" s="48"/>
      <c r="BA466" s="48"/>
      <c r="BB466" s="436" t="b">
        <f t="shared" si="15"/>
        <v>0</v>
      </c>
      <c r="BC466" s="436"/>
      <c r="BD466" s="48"/>
      <c r="BE466" s="48"/>
      <c r="BF466" s="48"/>
      <c r="BG466" s="48"/>
      <c r="BH466" s="48"/>
      <c r="BI466" s="48"/>
      <c r="BJ466" s="48"/>
      <c r="BK466" s="48"/>
      <c r="BL466" s="48"/>
      <c r="BM466" s="48"/>
      <c r="BN466" s="48"/>
      <c r="BO466" s="48"/>
      <c r="BP466" s="48"/>
      <c r="BQ466" s="48"/>
      <c r="BR466" s="48"/>
      <c r="BS466" s="48"/>
      <c r="BT466" s="48"/>
      <c r="BU466" s="48"/>
    </row>
    <row r="467" spans="1:73" hidden="1">
      <c r="A467" s="48"/>
      <c r="B467" s="48"/>
      <c r="C467" s="70" t="s">
        <v>1225</v>
      </c>
      <c r="D467" s="48"/>
      <c r="E467" s="48"/>
      <c r="F467" s="48"/>
      <c r="G467" s="48"/>
      <c r="H467" s="48"/>
      <c r="I467" s="48"/>
      <c r="J467" s="48"/>
      <c r="K467" s="48"/>
      <c r="L467" s="464">
        <f t="shared" si="16"/>
        <v>80</v>
      </c>
      <c r="M467" s="464"/>
      <c r="N467" s="152" t="s">
        <v>1226</v>
      </c>
      <c r="O467" s="48"/>
      <c r="P467" s="70"/>
      <c r="Q467" s="48"/>
      <c r="R467" s="48"/>
      <c r="S467" s="48"/>
      <c r="T467" s="48"/>
      <c r="U467" s="436" t="str">
        <f t="shared" si="11"/>
        <v/>
      </c>
      <c r="V467" s="436"/>
      <c r="W467" s="436" t="str">
        <f t="shared" si="12"/>
        <v/>
      </c>
      <c r="X467" s="436"/>
      <c r="Y467" s="50"/>
      <c r="Z467" s="154" t="s">
        <v>1227</v>
      </c>
      <c r="AA467" s="48"/>
      <c r="AB467" s="48"/>
      <c r="AC467" s="48"/>
      <c r="AD467" s="48"/>
      <c r="AE467" s="48"/>
      <c r="AF467" s="48"/>
      <c r="AG467" s="48"/>
      <c r="AH467" s="76" t="str">
        <f t="shared" si="13"/>
        <v/>
      </c>
      <c r="AI467" s="48"/>
      <c r="AJ467" s="48"/>
      <c r="AK467" s="48"/>
      <c r="AL467" s="151" t="s">
        <v>949</v>
      </c>
      <c r="AM467" s="70"/>
      <c r="AN467" s="70"/>
      <c r="AO467" s="70"/>
      <c r="AP467" s="70"/>
      <c r="AQ467" s="70"/>
      <c r="AR467" s="70"/>
      <c r="AS467" s="70"/>
      <c r="AT467" s="436" t="str">
        <f t="shared" si="10"/>
        <v/>
      </c>
      <c r="AU467" s="436"/>
      <c r="AV467" s="436" t="str">
        <f t="shared" si="14"/>
        <v>Yes</v>
      </c>
      <c r="AW467" s="436"/>
      <c r="AX467" s="156" t="s">
        <v>918</v>
      </c>
      <c r="AY467" s="48"/>
      <c r="AZ467" s="48"/>
      <c r="BA467" s="48"/>
      <c r="BB467" s="436" t="b">
        <f t="shared" si="15"/>
        <v>0</v>
      </c>
      <c r="BC467" s="436"/>
      <c r="BD467" s="48"/>
      <c r="BE467" s="48"/>
      <c r="BF467" s="48"/>
      <c r="BG467" s="48"/>
      <c r="BH467" s="48"/>
      <c r="BI467" s="48"/>
      <c r="BJ467" s="48"/>
      <c r="BK467" s="48"/>
      <c r="BL467" s="48"/>
      <c r="BM467" s="48"/>
      <c r="BN467" s="48"/>
      <c r="BO467" s="48"/>
      <c r="BP467" s="48"/>
      <c r="BQ467" s="48"/>
      <c r="BR467" s="48"/>
      <c r="BS467" s="48"/>
      <c r="BT467" s="48"/>
      <c r="BU467" s="48"/>
    </row>
    <row r="468" spans="1:73" hidden="1">
      <c r="A468" s="48"/>
      <c r="B468" s="48"/>
      <c r="C468" s="70" t="s">
        <v>1228</v>
      </c>
      <c r="D468" s="48"/>
      <c r="E468" s="48"/>
      <c r="F468" s="48"/>
      <c r="G468" s="48"/>
      <c r="H468" s="48"/>
      <c r="I468" s="48"/>
      <c r="J468" s="48"/>
      <c r="K468" s="48"/>
      <c r="L468" s="464">
        <f t="shared" si="16"/>
        <v>81</v>
      </c>
      <c r="M468" s="464"/>
      <c r="N468" s="152" t="s">
        <v>1229</v>
      </c>
      <c r="O468" s="48"/>
      <c r="P468" s="70"/>
      <c r="Q468" s="48"/>
      <c r="R468" s="48"/>
      <c r="S468" s="48"/>
      <c r="T468" s="48"/>
      <c r="U468" s="436" t="str">
        <f t="shared" si="11"/>
        <v/>
      </c>
      <c r="V468" s="436"/>
      <c r="W468" s="436" t="str">
        <f t="shared" si="12"/>
        <v/>
      </c>
      <c r="X468" s="436"/>
      <c r="Y468" s="48"/>
      <c r="Z468" s="154" t="s">
        <v>1230</v>
      </c>
      <c r="AA468" s="48"/>
      <c r="AB468" s="48"/>
      <c r="AC468" s="48"/>
      <c r="AD468" s="48"/>
      <c r="AE468" s="48"/>
      <c r="AF468" s="48"/>
      <c r="AG468" s="48"/>
      <c r="AH468" s="76" t="str">
        <f t="shared" si="13"/>
        <v/>
      </c>
      <c r="AI468" s="48"/>
      <c r="AJ468" s="48"/>
      <c r="AK468" s="48"/>
      <c r="AL468" s="151" t="s">
        <v>1231</v>
      </c>
      <c r="AM468" s="70"/>
      <c r="AN468" s="70"/>
      <c r="AO468" s="70"/>
      <c r="AP468" s="70"/>
      <c r="AQ468" s="70"/>
      <c r="AR468" s="70"/>
      <c r="AS468" s="70"/>
      <c r="AT468" s="436" t="str">
        <f t="shared" si="10"/>
        <v/>
      </c>
      <c r="AU468" s="436"/>
      <c r="AV468" s="436" t="str">
        <f t="shared" si="14"/>
        <v>Yes</v>
      </c>
      <c r="AW468" s="436"/>
      <c r="AX468" s="156" t="s">
        <v>918</v>
      </c>
      <c r="AY468" s="48"/>
      <c r="AZ468" s="48"/>
      <c r="BA468" s="48"/>
      <c r="BB468" s="436" t="b">
        <f t="shared" si="15"/>
        <v>0</v>
      </c>
      <c r="BC468" s="436"/>
      <c r="BD468" s="48"/>
      <c r="BE468" s="48"/>
      <c r="BF468" s="48"/>
      <c r="BG468" s="48"/>
      <c r="BH468" s="48"/>
      <c r="BI468" s="48"/>
      <c r="BJ468" s="48"/>
      <c r="BK468" s="48"/>
      <c r="BL468" s="48"/>
      <c r="BM468" s="48"/>
      <c r="BN468" s="48"/>
      <c r="BO468" s="48"/>
      <c r="BP468" s="48"/>
      <c r="BQ468" s="48"/>
      <c r="BR468" s="48"/>
      <c r="BS468" s="48"/>
      <c r="BT468" s="48"/>
      <c r="BU468" s="48"/>
    </row>
    <row r="469" spans="1:73" hidden="1">
      <c r="A469" s="48"/>
      <c r="B469" s="48"/>
      <c r="C469" s="70" t="s">
        <v>1232</v>
      </c>
      <c r="D469" s="48"/>
      <c r="E469" s="48"/>
      <c r="F469" s="48"/>
      <c r="G469" s="48"/>
      <c r="H469" s="48"/>
      <c r="I469" s="48"/>
      <c r="J469" s="48"/>
      <c r="K469" s="48"/>
      <c r="L469" s="464">
        <f t="shared" si="16"/>
        <v>82</v>
      </c>
      <c r="M469" s="464"/>
      <c r="N469" s="152" t="s">
        <v>1233</v>
      </c>
      <c r="O469" s="48"/>
      <c r="P469" s="70"/>
      <c r="Q469" s="48"/>
      <c r="R469" s="48"/>
      <c r="S469" s="48"/>
      <c r="T469" s="48"/>
      <c r="U469" s="436" t="str">
        <f t="shared" si="11"/>
        <v/>
      </c>
      <c r="V469" s="436"/>
      <c r="W469" s="436" t="str">
        <f t="shared" si="12"/>
        <v/>
      </c>
      <c r="X469" s="436"/>
      <c r="Y469" s="48"/>
      <c r="Z469" s="154" t="s">
        <v>1234</v>
      </c>
      <c r="AA469" s="48"/>
      <c r="AB469" s="48"/>
      <c r="AC469" s="48"/>
      <c r="AD469" s="48"/>
      <c r="AE469" s="48"/>
      <c r="AF469" s="48"/>
      <c r="AG469" s="48"/>
      <c r="AH469" s="76" t="str">
        <f t="shared" si="13"/>
        <v/>
      </c>
      <c r="AI469" s="48"/>
      <c r="AJ469" s="48"/>
      <c r="AK469" s="48"/>
      <c r="AL469" s="160" t="s">
        <v>1235</v>
      </c>
      <c r="AM469" s="70"/>
      <c r="AN469" s="70"/>
      <c r="AO469" s="70"/>
      <c r="AP469" s="70"/>
      <c r="AQ469" s="70"/>
      <c r="AR469" s="70"/>
      <c r="AS469" s="70"/>
      <c r="AT469" s="436" t="str">
        <f t="shared" si="10"/>
        <v/>
      </c>
      <c r="AU469" s="436"/>
      <c r="AV469" s="436" t="str">
        <f t="shared" si="14"/>
        <v>Yes</v>
      </c>
      <c r="AW469" s="436"/>
      <c r="AX469" s="155" t="s">
        <v>908</v>
      </c>
      <c r="AY469" s="48"/>
      <c r="AZ469" s="48"/>
      <c r="BA469" s="48"/>
      <c r="BB469" s="436" t="b">
        <f t="shared" si="15"/>
        <v>0</v>
      </c>
      <c r="BC469" s="436"/>
      <c r="BD469" s="48"/>
      <c r="BE469" s="48"/>
      <c r="BF469" s="48"/>
      <c r="BG469" s="48"/>
      <c r="BH469" s="48"/>
      <c r="BI469" s="48"/>
      <c r="BJ469" s="48"/>
      <c r="BK469" s="48"/>
      <c r="BL469" s="48"/>
      <c r="BM469" s="48"/>
      <c r="BN469" s="48"/>
      <c r="BO469" s="48"/>
      <c r="BP469" s="48"/>
      <c r="BQ469" s="48"/>
      <c r="BR469" s="48"/>
      <c r="BS469" s="48"/>
      <c r="BT469" s="48"/>
      <c r="BU469" s="48"/>
    </row>
    <row r="470" spans="1:73" hidden="1">
      <c r="A470" s="48"/>
      <c r="B470" s="48"/>
      <c r="C470" s="70" t="s">
        <v>1236</v>
      </c>
      <c r="D470" s="48"/>
      <c r="E470" s="48"/>
      <c r="F470" s="48"/>
      <c r="G470" s="48"/>
      <c r="H470" s="48"/>
      <c r="I470" s="48"/>
      <c r="J470" s="48"/>
      <c r="K470" s="48"/>
      <c r="L470" s="464">
        <f t="shared" si="16"/>
        <v>83</v>
      </c>
      <c r="M470" s="464"/>
      <c r="N470" s="152" t="s">
        <v>1237</v>
      </c>
      <c r="O470" s="48"/>
      <c r="P470" s="70"/>
      <c r="Q470" s="48"/>
      <c r="R470" s="48"/>
      <c r="S470" s="48"/>
      <c r="T470" s="48"/>
      <c r="U470" s="436" t="str">
        <f t="shared" si="11"/>
        <v/>
      </c>
      <c r="V470" s="436"/>
      <c r="W470" s="436" t="str">
        <f t="shared" si="12"/>
        <v/>
      </c>
      <c r="X470" s="436"/>
      <c r="Y470" s="48"/>
      <c r="Z470" s="154" t="s">
        <v>1238</v>
      </c>
      <c r="AA470" s="48"/>
      <c r="AB470" s="48"/>
      <c r="AC470" s="48"/>
      <c r="AD470" s="48"/>
      <c r="AE470" s="48"/>
      <c r="AF470" s="48"/>
      <c r="AG470" s="48"/>
      <c r="AH470" s="76" t="str">
        <f t="shared" si="13"/>
        <v/>
      </c>
      <c r="AI470" s="48"/>
      <c r="AJ470" s="48"/>
      <c r="AK470" s="48"/>
      <c r="AL470" s="151" t="s">
        <v>1239</v>
      </c>
      <c r="AM470" s="70"/>
      <c r="AN470" s="70"/>
      <c r="AO470" s="70"/>
      <c r="AP470" s="70"/>
      <c r="AQ470" s="70"/>
      <c r="AR470" s="70"/>
      <c r="AS470" s="70"/>
      <c r="AT470" s="436" t="str">
        <f t="shared" si="10"/>
        <v/>
      </c>
      <c r="AU470" s="436"/>
      <c r="AV470" s="436" t="str">
        <f t="shared" si="14"/>
        <v>Yes</v>
      </c>
      <c r="AW470" s="436"/>
      <c r="AX470" s="156" t="s">
        <v>918</v>
      </c>
      <c r="AY470" s="48"/>
      <c r="AZ470" s="48"/>
      <c r="BA470" s="48"/>
      <c r="BB470" s="436" t="b">
        <f t="shared" si="15"/>
        <v>0</v>
      </c>
      <c r="BC470" s="436"/>
      <c r="BD470" s="48"/>
      <c r="BE470" s="48"/>
      <c r="BF470" s="48"/>
      <c r="BG470" s="48"/>
      <c r="BH470" s="48"/>
      <c r="BI470" s="48"/>
      <c r="BJ470" s="48"/>
      <c r="BK470" s="48"/>
      <c r="BL470" s="48"/>
      <c r="BM470" s="48"/>
      <c r="BN470" s="48"/>
      <c r="BO470" s="48"/>
      <c r="BP470" s="48"/>
      <c r="BQ470" s="48"/>
      <c r="BR470" s="48"/>
      <c r="BS470" s="48"/>
      <c r="BT470" s="48"/>
      <c r="BU470" s="48"/>
    </row>
    <row r="471" spans="1:73" hidden="1">
      <c r="A471" s="48"/>
      <c r="B471" s="48"/>
      <c r="C471" s="70" t="s">
        <v>1240</v>
      </c>
      <c r="D471" s="48"/>
      <c r="E471" s="48"/>
      <c r="F471" s="48"/>
      <c r="G471" s="48"/>
      <c r="H471" s="48"/>
      <c r="I471" s="48"/>
      <c r="J471" s="48"/>
      <c r="K471" s="48"/>
      <c r="L471" s="464">
        <f t="shared" si="16"/>
        <v>84</v>
      </c>
      <c r="M471" s="464"/>
      <c r="N471" s="152" t="s">
        <v>1241</v>
      </c>
      <c r="O471" s="48"/>
      <c r="P471" s="70"/>
      <c r="Q471" s="48"/>
      <c r="R471" s="48"/>
      <c r="S471" s="48"/>
      <c r="T471" s="48"/>
      <c r="U471" s="436" t="str">
        <f t="shared" si="11"/>
        <v/>
      </c>
      <c r="V471" s="436"/>
      <c r="W471" s="436" t="str">
        <f t="shared" si="12"/>
        <v/>
      </c>
      <c r="X471" s="436"/>
      <c r="Y471" s="48"/>
      <c r="Z471" s="158" t="s">
        <v>1242</v>
      </c>
      <c r="AA471" s="48"/>
      <c r="AB471" s="48"/>
      <c r="AC471" s="48"/>
      <c r="AD471" s="48"/>
      <c r="AE471" s="48"/>
      <c r="AF471" s="48"/>
      <c r="AG471" s="48"/>
      <c r="AH471" s="76" t="str">
        <f t="shared" si="13"/>
        <v/>
      </c>
      <c r="AI471" s="48"/>
      <c r="AJ471" s="48"/>
      <c r="AK471" s="48"/>
      <c r="AL471" s="151" t="s">
        <v>1243</v>
      </c>
      <c r="AM471" s="70"/>
      <c r="AN471" s="70"/>
      <c r="AO471" s="70"/>
      <c r="AP471" s="70"/>
      <c r="AQ471" s="70"/>
      <c r="AR471" s="70"/>
      <c r="AS471" s="70"/>
      <c r="AT471" s="436" t="str">
        <f t="shared" si="10"/>
        <v/>
      </c>
      <c r="AU471" s="436"/>
      <c r="AV471" s="436" t="str">
        <f t="shared" si="14"/>
        <v>Yes</v>
      </c>
      <c r="AW471" s="436"/>
      <c r="AX471" s="156" t="s">
        <v>918</v>
      </c>
      <c r="AY471" s="48"/>
      <c r="AZ471" s="48"/>
      <c r="BA471" s="48"/>
      <c r="BB471" s="436" t="b">
        <f t="shared" si="15"/>
        <v>0</v>
      </c>
      <c r="BC471" s="436"/>
      <c r="BD471" s="48"/>
      <c r="BE471" s="48"/>
      <c r="BF471" s="48"/>
      <c r="BG471" s="48"/>
      <c r="BH471" s="48"/>
      <c r="BI471" s="48"/>
      <c r="BJ471" s="48"/>
      <c r="BK471" s="48"/>
      <c r="BL471" s="48"/>
      <c r="BM471" s="48"/>
      <c r="BN471" s="48"/>
      <c r="BO471" s="48"/>
      <c r="BP471" s="48"/>
      <c r="BQ471" s="48"/>
      <c r="BR471" s="48"/>
      <c r="BS471" s="48"/>
      <c r="BT471" s="48"/>
      <c r="BU471" s="48"/>
    </row>
    <row r="472" spans="1:73" hidden="1">
      <c r="A472" s="48"/>
      <c r="B472" s="48"/>
      <c r="C472" s="70" t="s">
        <v>1244</v>
      </c>
      <c r="D472" s="48"/>
      <c r="E472" s="48"/>
      <c r="F472" s="48"/>
      <c r="G472" s="48"/>
      <c r="H472" s="48"/>
      <c r="I472" s="48"/>
      <c r="J472" s="48"/>
      <c r="K472" s="48"/>
      <c r="L472" s="464">
        <f t="shared" si="16"/>
        <v>85</v>
      </c>
      <c r="M472" s="464"/>
      <c r="N472" s="152" t="s">
        <v>1245</v>
      </c>
      <c r="O472" s="48"/>
      <c r="P472" s="48"/>
      <c r="Q472" s="48"/>
      <c r="R472" s="48"/>
      <c r="S472" s="48"/>
      <c r="T472" s="48"/>
      <c r="U472" s="436" t="str">
        <f t="shared" si="11"/>
        <v/>
      </c>
      <c r="V472" s="436"/>
      <c r="W472" s="436" t="str">
        <f t="shared" si="12"/>
        <v/>
      </c>
      <c r="X472" s="436"/>
      <c r="Y472" s="48"/>
      <c r="Z472" s="158" t="s">
        <v>1246</v>
      </c>
      <c r="AA472" s="48"/>
      <c r="AB472" s="48"/>
      <c r="AC472" s="48"/>
      <c r="AD472" s="48"/>
      <c r="AE472" s="48"/>
      <c r="AF472" s="48"/>
      <c r="AG472" s="48"/>
      <c r="AH472" s="76" t="str">
        <f t="shared" si="13"/>
        <v/>
      </c>
      <c r="AI472" s="48"/>
      <c r="AJ472" s="48"/>
      <c r="AK472" s="48"/>
      <c r="AL472" s="151" t="s">
        <v>1247</v>
      </c>
      <c r="AM472" s="70"/>
      <c r="AN472" s="70"/>
      <c r="AO472" s="70"/>
      <c r="AP472" s="70"/>
      <c r="AQ472" s="70"/>
      <c r="AR472" s="70"/>
      <c r="AS472" s="70"/>
      <c r="AT472" s="436" t="str">
        <f t="shared" si="10"/>
        <v/>
      </c>
      <c r="AU472" s="436"/>
      <c r="AV472" s="436" t="str">
        <f t="shared" si="14"/>
        <v>Yes</v>
      </c>
      <c r="AW472" s="436"/>
      <c r="AX472" s="69" t="s">
        <v>1000</v>
      </c>
      <c r="AY472" s="48"/>
      <c r="AZ472" s="48"/>
      <c r="BA472" s="48"/>
      <c r="BB472" s="436" t="b">
        <f t="shared" si="15"/>
        <v>0</v>
      </c>
      <c r="BC472" s="436"/>
      <c r="BD472" s="48"/>
      <c r="BE472" s="48"/>
      <c r="BF472" s="48"/>
      <c r="BG472" s="48"/>
      <c r="BH472" s="48"/>
      <c r="BI472" s="48"/>
      <c r="BJ472" s="48"/>
      <c r="BK472" s="48"/>
      <c r="BL472" s="48"/>
      <c r="BM472" s="48"/>
      <c r="BN472" s="48"/>
      <c r="BO472" s="48"/>
      <c r="BP472" s="48"/>
      <c r="BQ472" s="48"/>
      <c r="BR472" s="48"/>
      <c r="BS472" s="48"/>
      <c r="BT472" s="48"/>
      <c r="BU472" s="48"/>
    </row>
    <row r="473" spans="1:73" hidden="1">
      <c r="A473" s="48"/>
      <c r="B473" s="48"/>
      <c r="C473" s="70" t="s">
        <v>1248</v>
      </c>
      <c r="D473" s="48"/>
      <c r="E473" s="48"/>
      <c r="F473" s="48"/>
      <c r="G473" s="48"/>
      <c r="H473" s="48"/>
      <c r="I473" s="48"/>
      <c r="J473" s="48"/>
      <c r="K473" s="48"/>
      <c r="L473" s="464">
        <f t="shared" si="16"/>
        <v>86</v>
      </c>
      <c r="M473" s="464"/>
      <c r="N473" s="152" t="s">
        <v>1249</v>
      </c>
      <c r="O473" s="48"/>
      <c r="P473" s="48"/>
      <c r="Q473" s="48"/>
      <c r="R473" s="48"/>
      <c r="S473" s="48"/>
      <c r="T473" s="48"/>
      <c r="U473" s="436" t="str">
        <f t="shared" si="11"/>
        <v/>
      </c>
      <c r="V473" s="436"/>
      <c r="W473" s="436" t="str">
        <f t="shared" si="12"/>
        <v/>
      </c>
      <c r="X473" s="436"/>
      <c r="Y473" s="48"/>
      <c r="Z473" s="158" t="s">
        <v>1250</v>
      </c>
      <c r="AA473" s="48"/>
      <c r="AB473" s="48"/>
      <c r="AC473" s="48"/>
      <c r="AD473" s="48"/>
      <c r="AE473" s="48"/>
      <c r="AF473" s="48"/>
      <c r="AG473" s="48"/>
      <c r="AH473" s="76" t="str">
        <f t="shared" si="13"/>
        <v/>
      </c>
      <c r="AI473" s="48"/>
      <c r="AJ473" s="48"/>
      <c r="AK473" s="48"/>
      <c r="AL473" s="151" t="s">
        <v>1251</v>
      </c>
      <c r="AM473" s="70"/>
      <c r="AN473" s="70"/>
      <c r="AO473" s="70"/>
      <c r="AP473" s="70"/>
      <c r="AQ473" s="70"/>
      <c r="AR473" s="70"/>
      <c r="AS473" s="70"/>
      <c r="AT473" s="436" t="str">
        <f t="shared" si="10"/>
        <v/>
      </c>
      <c r="AU473" s="436"/>
      <c r="AV473" s="436" t="str">
        <f t="shared" si="14"/>
        <v>Yes</v>
      </c>
      <c r="AW473" s="436"/>
      <c r="AX473" s="156" t="s">
        <v>918</v>
      </c>
      <c r="AY473" s="48"/>
      <c r="AZ473" s="48"/>
      <c r="BA473" s="48"/>
      <c r="BB473" s="436" t="b">
        <f t="shared" si="15"/>
        <v>0</v>
      </c>
      <c r="BC473" s="436"/>
      <c r="BD473" s="48"/>
      <c r="BE473" s="48"/>
      <c r="BF473" s="48"/>
      <c r="BG473" s="48"/>
      <c r="BH473" s="48"/>
      <c r="BI473" s="48"/>
      <c r="BJ473" s="48"/>
      <c r="BK473" s="48"/>
      <c r="BL473" s="48"/>
      <c r="BM473" s="48"/>
      <c r="BN473" s="48"/>
      <c r="BO473" s="48"/>
      <c r="BP473" s="48"/>
      <c r="BQ473" s="48"/>
      <c r="BR473" s="48"/>
      <c r="BS473" s="48"/>
      <c r="BT473" s="48"/>
      <c r="BU473" s="48"/>
    </row>
    <row r="474" spans="1:73" hidden="1">
      <c r="A474" s="48"/>
      <c r="B474" s="48"/>
      <c r="C474" s="70" t="s">
        <v>1252</v>
      </c>
      <c r="D474" s="48"/>
      <c r="E474" s="48"/>
      <c r="F474" s="48"/>
      <c r="G474" s="48"/>
      <c r="H474" s="48"/>
      <c r="I474" s="48"/>
      <c r="J474" s="48"/>
      <c r="K474" s="48"/>
      <c r="L474" s="464">
        <f t="shared" si="16"/>
        <v>87</v>
      </c>
      <c r="M474" s="464"/>
      <c r="N474" s="152" t="s">
        <v>1253</v>
      </c>
      <c r="O474" s="48"/>
      <c r="P474" s="48"/>
      <c r="Q474" s="48"/>
      <c r="R474" s="48"/>
      <c r="S474" s="48"/>
      <c r="T474" s="48"/>
      <c r="U474" s="436" t="str">
        <f t="shared" si="11"/>
        <v/>
      </c>
      <c r="V474" s="436"/>
      <c r="W474" s="436" t="str">
        <f t="shared" si="12"/>
        <v/>
      </c>
      <c r="X474" s="436"/>
      <c r="Y474" s="48"/>
      <c r="Z474" s="154" t="s">
        <v>1254</v>
      </c>
      <c r="AA474" s="48"/>
      <c r="AB474" s="48"/>
      <c r="AC474" s="48"/>
      <c r="AD474" s="48"/>
      <c r="AE474" s="48"/>
      <c r="AF474" s="48"/>
      <c r="AG474" s="48"/>
      <c r="AH474" s="76" t="str">
        <f t="shared" si="13"/>
        <v/>
      </c>
      <c r="AI474" s="48"/>
      <c r="AJ474" s="48"/>
      <c r="AK474" s="48"/>
      <c r="AL474" s="151" t="s">
        <v>1255</v>
      </c>
      <c r="AM474" s="70"/>
      <c r="AN474" s="70"/>
      <c r="AO474" s="70"/>
      <c r="AP474" s="70"/>
      <c r="AQ474" s="70"/>
      <c r="AR474" s="70"/>
      <c r="AS474" s="70"/>
      <c r="AT474" s="436" t="str">
        <f t="shared" si="10"/>
        <v/>
      </c>
      <c r="AU474" s="436"/>
      <c r="AV474" s="436" t="str">
        <f t="shared" si="14"/>
        <v>Yes</v>
      </c>
      <c r="AW474" s="436"/>
      <c r="AX474" s="156" t="s">
        <v>918</v>
      </c>
      <c r="AY474" s="48"/>
      <c r="AZ474" s="48"/>
      <c r="BA474" s="48"/>
      <c r="BB474" s="436" t="b">
        <f t="shared" si="15"/>
        <v>0</v>
      </c>
      <c r="BC474" s="436"/>
      <c r="BD474" s="48"/>
      <c r="BE474" s="48"/>
      <c r="BF474" s="48"/>
      <c r="BG474" s="48"/>
      <c r="BH474" s="48"/>
      <c r="BI474" s="48"/>
      <c r="BJ474" s="48"/>
      <c r="BK474" s="48"/>
      <c r="BL474" s="48"/>
      <c r="BM474" s="48"/>
      <c r="BN474" s="48"/>
      <c r="BO474" s="48"/>
      <c r="BP474" s="48"/>
      <c r="BQ474" s="48"/>
      <c r="BR474" s="48"/>
      <c r="BS474" s="48"/>
      <c r="BT474" s="48"/>
      <c r="BU474" s="48"/>
    </row>
    <row r="475" spans="1:73" hidden="1">
      <c r="A475" s="48"/>
      <c r="B475" s="48"/>
      <c r="C475" s="70" t="s">
        <v>1256</v>
      </c>
      <c r="D475" s="48"/>
      <c r="E475" s="76"/>
      <c r="F475" s="48"/>
      <c r="G475" s="48"/>
      <c r="H475" s="48"/>
      <c r="I475" s="48"/>
      <c r="J475" s="48"/>
      <c r="K475" s="48"/>
      <c r="L475" s="464">
        <f t="shared" si="16"/>
        <v>88</v>
      </c>
      <c r="M475" s="464"/>
      <c r="N475" s="152" t="s">
        <v>1257</v>
      </c>
      <c r="O475" s="48"/>
      <c r="P475" s="48"/>
      <c r="Q475" s="48"/>
      <c r="R475" s="48"/>
      <c r="S475" s="48"/>
      <c r="T475" s="48"/>
      <c r="U475" s="436" t="str">
        <f t="shared" si="11"/>
        <v/>
      </c>
      <c r="V475" s="436"/>
      <c r="W475" s="436" t="str">
        <f t="shared" si="12"/>
        <v/>
      </c>
      <c r="X475" s="436"/>
      <c r="Y475" s="48"/>
      <c r="Z475" s="154" t="s">
        <v>1258</v>
      </c>
      <c r="AA475" s="48"/>
      <c r="AB475" s="48"/>
      <c r="AC475" s="48"/>
      <c r="AD475" s="48"/>
      <c r="AE475" s="48"/>
      <c r="AF475" s="48"/>
      <c r="AG475" s="48"/>
      <c r="AH475" s="76" t="str">
        <f t="shared" si="13"/>
        <v/>
      </c>
      <c r="AI475" s="48"/>
      <c r="AJ475" s="48"/>
      <c r="AK475" s="48"/>
      <c r="AL475" s="151" t="s">
        <v>1259</v>
      </c>
      <c r="AM475" s="70"/>
      <c r="AN475" s="70"/>
      <c r="AO475" s="70"/>
      <c r="AP475" s="70"/>
      <c r="AQ475" s="70"/>
      <c r="AR475" s="70"/>
      <c r="AS475" s="70"/>
      <c r="AT475" s="436" t="str">
        <f t="shared" si="10"/>
        <v/>
      </c>
      <c r="AU475" s="436"/>
      <c r="AV475" s="436" t="str">
        <f t="shared" si="14"/>
        <v>Yes</v>
      </c>
      <c r="AW475" s="436"/>
      <c r="AX475" s="156" t="s">
        <v>918</v>
      </c>
      <c r="AY475" s="48"/>
      <c r="AZ475" s="48"/>
      <c r="BA475" s="48"/>
      <c r="BB475" s="436" t="b">
        <f t="shared" si="15"/>
        <v>0</v>
      </c>
      <c r="BC475" s="436"/>
      <c r="BD475" s="48"/>
      <c r="BE475" s="48"/>
      <c r="BF475" s="48"/>
      <c r="BG475" s="48"/>
      <c r="BH475" s="48"/>
      <c r="BI475" s="48"/>
      <c r="BJ475" s="48"/>
      <c r="BK475" s="48"/>
      <c r="BL475" s="48"/>
      <c r="BM475" s="48"/>
      <c r="BN475" s="48"/>
      <c r="BO475" s="48"/>
      <c r="BP475" s="48"/>
      <c r="BQ475" s="48"/>
      <c r="BR475" s="48"/>
      <c r="BS475" s="48"/>
      <c r="BT475" s="48"/>
      <c r="BU475" s="48"/>
    </row>
    <row r="476" spans="1:73" hidden="1">
      <c r="A476" s="48"/>
      <c r="B476" s="48"/>
      <c r="C476" s="70" t="s">
        <v>1260</v>
      </c>
      <c r="D476" s="48"/>
      <c r="E476" s="76"/>
      <c r="F476" s="48"/>
      <c r="G476" s="48"/>
      <c r="H476" s="48"/>
      <c r="I476" s="48"/>
      <c r="J476" s="48"/>
      <c r="K476" s="48"/>
      <c r="L476" s="464">
        <f t="shared" si="16"/>
        <v>89</v>
      </c>
      <c r="M476" s="464"/>
      <c r="N476" s="152" t="s">
        <v>1261</v>
      </c>
      <c r="O476" s="48"/>
      <c r="P476" s="48"/>
      <c r="Q476" s="48"/>
      <c r="R476" s="48"/>
      <c r="S476" s="48"/>
      <c r="T476" s="48"/>
      <c r="U476" s="436" t="str">
        <f t="shared" si="11"/>
        <v/>
      </c>
      <c r="V476" s="436"/>
      <c r="W476" s="436" t="str">
        <f t="shared" si="12"/>
        <v/>
      </c>
      <c r="X476" s="436"/>
      <c r="Y476" s="48"/>
      <c r="Z476" s="154" t="s">
        <v>1262</v>
      </c>
      <c r="AA476" s="48"/>
      <c r="AB476" s="48"/>
      <c r="AC476" s="48"/>
      <c r="AD476" s="48"/>
      <c r="AE476" s="48"/>
      <c r="AF476" s="48"/>
      <c r="AG476" s="48"/>
      <c r="AH476" s="76" t="str">
        <f t="shared" si="13"/>
        <v/>
      </c>
      <c r="AI476" s="48"/>
      <c r="AJ476" s="48"/>
      <c r="AK476" s="48"/>
      <c r="AL476" s="151" t="s">
        <v>1263</v>
      </c>
      <c r="AM476" s="70"/>
      <c r="AN476" s="70"/>
      <c r="AO476" s="70"/>
      <c r="AP476" s="70"/>
      <c r="AQ476" s="70"/>
      <c r="AR476" s="70"/>
      <c r="AS476" s="70"/>
      <c r="AT476" s="436" t="str">
        <f t="shared" si="10"/>
        <v/>
      </c>
      <c r="AU476" s="436"/>
      <c r="AV476" s="436" t="str">
        <f t="shared" si="14"/>
        <v>Yes</v>
      </c>
      <c r="AW476" s="436"/>
      <c r="AX476" s="156" t="s">
        <v>908</v>
      </c>
      <c r="AY476" s="48"/>
      <c r="AZ476" s="48"/>
      <c r="BA476" s="48"/>
      <c r="BB476" s="436" t="b">
        <f t="shared" si="15"/>
        <v>0</v>
      </c>
      <c r="BC476" s="436"/>
      <c r="BD476" s="48"/>
      <c r="BE476" s="48"/>
      <c r="BF476" s="48"/>
      <c r="BG476" s="48"/>
      <c r="BH476" s="48"/>
      <c r="BI476" s="48"/>
      <c r="BJ476" s="48"/>
      <c r="BK476" s="48"/>
      <c r="BL476" s="48"/>
      <c r="BM476" s="48"/>
      <c r="BN476" s="48"/>
      <c r="BO476" s="48"/>
      <c r="BP476" s="48"/>
      <c r="BQ476" s="48"/>
      <c r="BR476" s="48"/>
      <c r="BS476" s="48"/>
      <c r="BT476" s="48"/>
      <c r="BU476" s="48"/>
    </row>
    <row r="477" spans="1:73" hidden="1">
      <c r="A477" s="48"/>
      <c r="B477" s="48"/>
      <c r="C477" s="70" t="s">
        <v>1264</v>
      </c>
      <c r="D477" s="48"/>
      <c r="E477" s="76"/>
      <c r="F477" s="48"/>
      <c r="G477" s="70"/>
      <c r="H477" s="48"/>
      <c r="I477" s="48"/>
      <c r="J477" s="48"/>
      <c r="K477" s="48"/>
      <c r="L477" s="464">
        <f t="shared" si="16"/>
        <v>90</v>
      </c>
      <c r="M477" s="464"/>
      <c r="N477" s="152" t="s">
        <v>1265</v>
      </c>
      <c r="O477" s="48"/>
      <c r="P477" s="48"/>
      <c r="Q477" s="48"/>
      <c r="R477" s="48"/>
      <c r="S477" s="48"/>
      <c r="T477" s="48"/>
      <c r="U477" s="436" t="str">
        <f t="shared" si="11"/>
        <v/>
      </c>
      <c r="V477" s="436"/>
      <c r="W477" s="436" t="str">
        <f t="shared" si="12"/>
        <v/>
      </c>
      <c r="X477" s="436"/>
      <c r="Y477" s="48"/>
      <c r="Z477" s="154" t="s">
        <v>1266</v>
      </c>
      <c r="AA477" s="48"/>
      <c r="AB477" s="48"/>
      <c r="AC477" s="48"/>
      <c r="AD477" s="48"/>
      <c r="AE477" s="48"/>
      <c r="AF477" s="48"/>
      <c r="AG477" s="48"/>
      <c r="AH477" s="76" t="str">
        <f t="shared" si="13"/>
        <v/>
      </c>
      <c r="AI477" s="48"/>
      <c r="AJ477" s="48"/>
      <c r="AK477" s="48"/>
      <c r="AL477" s="151" t="s">
        <v>1267</v>
      </c>
      <c r="AM477" s="70"/>
      <c r="AN477" s="70"/>
      <c r="AO477" s="70"/>
      <c r="AP477" s="70"/>
      <c r="AQ477" s="70"/>
      <c r="AR477" s="70"/>
      <c r="AS477" s="70"/>
      <c r="AT477" s="436" t="str">
        <f t="shared" si="10"/>
        <v/>
      </c>
      <c r="AU477" s="436"/>
      <c r="AV477" s="436" t="str">
        <f t="shared" si="14"/>
        <v>Yes</v>
      </c>
      <c r="AW477" s="436"/>
      <c r="AX477" s="69" t="s">
        <v>1000</v>
      </c>
      <c r="AY477" s="48"/>
      <c r="AZ477" s="48"/>
      <c r="BA477" s="48"/>
      <c r="BB477" s="436" t="b">
        <f t="shared" si="15"/>
        <v>0</v>
      </c>
      <c r="BC477" s="436"/>
      <c r="BD477" s="48"/>
      <c r="BE477" s="48"/>
      <c r="BF477" s="48"/>
      <c r="BG477" s="48"/>
      <c r="BH477" s="48"/>
      <c r="BI477" s="48"/>
      <c r="BJ477" s="48"/>
      <c r="BK477" s="48"/>
      <c r="BL477" s="48"/>
      <c r="BM477" s="48"/>
      <c r="BN477" s="48"/>
      <c r="BO477" s="48"/>
      <c r="BP477" s="48"/>
      <c r="BQ477" s="48"/>
      <c r="BR477" s="48"/>
      <c r="BS477" s="48"/>
      <c r="BT477" s="48"/>
      <c r="BU477" s="48"/>
    </row>
    <row r="478" spans="1:73" hidden="1">
      <c r="A478" s="48"/>
      <c r="B478" s="48"/>
      <c r="C478" s="70" t="s">
        <v>1268</v>
      </c>
      <c r="D478" s="48"/>
      <c r="E478" s="76"/>
      <c r="F478" s="48"/>
      <c r="G478" s="48"/>
      <c r="H478" s="48"/>
      <c r="I478" s="48"/>
      <c r="J478" s="48"/>
      <c r="K478" s="48"/>
      <c r="L478" s="464">
        <f t="shared" si="16"/>
        <v>91</v>
      </c>
      <c r="M478" s="464"/>
      <c r="N478" s="152" t="s">
        <v>1269</v>
      </c>
      <c r="O478" s="48"/>
      <c r="P478" s="48"/>
      <c r="Q478" s="48"/>
      <c r="R478" s="48"/>
      <c r="S478" s="48"/>
      <c r="T478" s="48"/>
      <c r="U478" s="436" t="str">
        <f t="shared" si="11"/>
        <v/>
      </c>
      <c r="V478" s="436"/>
      <c r="W478" s="436" t="str">
        <f t="shared" si="12"/>
        <v/>
      </c>
      <c r="X478" s="436"/>
      <c r="Y478" s="48"/>
      <c r="Z478" s="158" t="s">
        <v>1270</v>
      </c>
      <c r="AA478" s="48"/>
      <c r="AB478" s="48"/>
      <c r="AC478" s="48"/>
      <c r="AD478" s="48"/>
      <c r="AE478" s="48"/>
      <c r="AF478" s="48"/>
      <c r="AG478" s="48"/>
      <c r="AH478" s="76" t="str">
        <f t="shared" si="13"/>
        <v/>
      </c>
      <c r="AI478" s="48"/>
      <c r="AJ478" s="48"/>
      <c r="AK478" s="48"/>
      <c r="AL478" s="151" t="s">
        <v>1271</v>
      </c>
      <c r="AM478" s="70"/>
      <c r="AN478" s="70"/>
      <c r="AO478" s="70"/>
      <c r="AP478" s="70"/>
      <c r="AQ478" s="70"/>
      <c r="AR478" s="70"/>
      <c r="AS478" s="70"/>
      <c r="AT478" s="436" t="str">
        <f t="shared" si="10"/>
        <v/>
      </c>
      <c r="AU478" s="436"/>
      <c r="AV478" s="436" t="str">
        <f t="shared" si="14"/>
        <v>Yes</v>
      </c>
      <c r="AW478" s="436"/>
      <c r="AX478" s="156" t="s">
        <v>918</v>
      </c>
      <c r="AY478" s="48"/>
      <c r="AZ478" s="48"/>
      <c r="BA478" s="48"/>
      <c r="BB478" s="436" t="b">
        <f t="shared" si="15"/>
        <v>0</v>
      </c>
      <c r="BC478" s="436"/>
      <c r="BD478" s="48"/>
      <c r="BE478" s="48"/>
      <c r="BF478" s="48"/>
      <c r="BG478" s="48"/>
      <c r="BH478" s="48"/>
      <c r="BI478" s="48"/>
      <c r="BJ478" s="48"/>
      <c r="BK478" s="48"/>
      <c r="BL478" s="48"/>
      <c r="BM478" s="48"/>
      <c r="BN478" s="48"/>
      <c r="BO478" s="48"/>
      <c r="BP478" s="48"/>
      <c r="BQ478" s="48"/>
      <c r="BR478" s="48"/>
      <c r="BS478" s="48"/>
      <c r="BT478" s="48"/>
      <c r="BU478" s="48"/>
    </row>
    <row r="479" spans="1:73" hidden="1">
      <c r="A479" s="48"/>
      <c r="B479" s="48"/>
      <c r="C479" s="70" t="s">
        <v>1272</v>
      </c>
      <c r="D479" s="48"/>
      <c r="E479" s="76"/>
      <c r="F479" s="48"/>
      <c r="G479" s="48"/>
      <c r="H479" s="48"/>
      <c r="I479" s="48"/>
      <c r="J479" s="48"/>
      <c r="K479" s="48"/>
      <c r="L479" s="464">
        <f t="shared" si="16"/>
        <v>92</v>
      </c>
      <c r="M479" s="464"/>
      <c r="N479" s="152" t="s">
        <v>1273</v>
      </c>
      <c r="O479" s="48"/>
      <c r="P479" s="48"/>
      <c r="Q479" s="48"/>
      <c r="R479" s="48"/>
      <c r="S479" s="48"/>
      <c r="T479" s="48"/>
      <c r="U479" s="436" t="str">
        <f t="shared" si="11"/>
        <v/>
      </c>
      <c r="V479" s="436"/>
      <c r="W479" s="436" t="str">
        <f t="shared" si="12"/>
        <v/>
      </c>
      <c r="X479" s="436"/>
      <c r="Y479" s="48"/>
      <c r="Z479" s="158" t="s">
        <v>1274</v>
      </c>
      <c r="AA479" s="48"/>
      <c r="AB479" s="48"/>
      <c r="AC479" s="48"/>
      <c r="AD479" s="48"/>
      <c r="AE479" s="48"/>
      <c r="AF479" s="48"/>
      <c r="AG479" s="48"/>
      <c r="AH479" s="76" t="str">
        <f t="shared" si="13"/>
        <v/>
      </c>
      <c r="AI479" s="48"/>
      <c r="AJ479" s="48"/>
      <c r="AK479" s="48"/>
      <c r="AL479" s="157" t="s">
        <v>1275</v>
      </c>
      <c r="AM479" s="70"/>
      <c r="AN479" s="70"/>
      <c r="AO479" s="70"/>
      <c r="AP479" s="70"/>
      <c r="AQ479" s="70"/>
      <c r="AR479" s="70"/>
      <c r="AS479" s="70"/>
      <c r="AT479" s="436" t="str">
        <f t="shared" si="10"/>
        <v/>
      </c>
      <c r="AU479" s="436"/>
      <c r="AV479" s="436" t="str">
        <f t="shared" si="14"/>
        <v>Yes</v>
      </c>
      <c r="AW479" s="436"/>
      <c r="AX479" s="155" t="s">
        <v>908</v>
      </c>
      <c r="AY479" s="48"/>
      <c r="AZ479" s="48"/>
      <c r="BA479" s="48"/>
      <c r="BB479" s="436" t="b">
        <f t="shared" si="15"/>
        <v>0</v>
      </c>
      <c r="BC479" s="436"/>
      <c r="BD479" s="48"/>
      <c r="BE479" s="48"/>
      <c r="BF479" s="48"/>
      <c r="BG479" s="48"/>
      <c r="BH479" s="48"/>
      <c r="BI479" s="48"/>
      <c r="BJ479" s="48"/>
      <c r="BK479" s="48"/>
      <c r="BL479" s="48"/>
      <c r="BM479" s="48"/>
      <c r="BN479" s="48"/>
      <c r="BO479" s="48"/>
      <c r="BP479" s="48"/>
      <c r="BQ479" s="48"/>
      <c r="BR479" s="48"/>
      <c r="BS479" s="48"/>
      <c r="BT479" s="48"/>
      <c r="BU479" s="48"/>
    </row>
    <row r="480" spans="1:73" hidden="1">
      <c r="A480" s="48"/>
      <c r="B480" s="48"/>
      <c r="C480" s="70" t="s">
        <v>1276</v>
      </c>
      <c r="D480" s="48"/>
      <c r="E480" s="76"/>
      <c r="F480" s="48"/>
      <c r="G480" s="70"/>
      <c r="H480" s="48"/>
      <c r="I480" s="48"/>
      <c r="J480" s="48"/>
      <c r="K480" s="48"/>
      <c r="L480" s="464">
        <f t="shared" si="16"/>
        <v>93</v>
      </c>
      <c r="M480" s="464"/>
      <c r="N480" s="152" t="s">
        <v>1277</v>
      </c>
      <c r="O480" s="48"/>
      <c r="P480" s="48"/>
      <c r="Q480" s="48"/>
      <c r="R480" s="48"/>
      <c r="S480" s="48"/>
      <c r="T480" s="48"/>
      <c r="U480" s="436" t="str">
        <f t="shared" si="11"/>
        <v/>
      </c>
      <c r="V480" s="436"/>
      <c r="W480" s="436" t="str">
        <f t="shared" si="12"/>
        <v/>
      </c>
      <c r="X480" s="436"/>
      <c r="Y480" s="48"/>
      <c r="Z480" s="154" t="s">
        <v>1278</v>
      </c>
      <c r="AA480" s="48"/>
      <c r="AB480" s="48"/>
      <c r="AC480" s="48"/>
      <c r="AD480" s="48"/>
      <c r="AE480" s="48"/>
      <c r="AF480" s="48"/>
      <c r="AG480" s="48"/>
      <c r="AH480" s="76" t="str">
        <f t="shared" si="13"/>
        <v/>
      </c>
      <c r="AI480" s="48"/>
      <c r="AJ480" s="48"/>
      <c r="AK480" s="48"/>
      <c r="AL480" s="157" t="s">
        <v>1279</v>
      </c>
      <c r="AM480" s="70"/>
      <c r="AN480" s="70"/>
      <c r="AO480" s="70"/>
      <c r="AP480" s="70"/>
      <c r="AQ480" s="70"/>
      <c r="AR480" s="70"/>
      <c r="AS480" s="70"/>
      <c r="AT480" s="436" t="str">
        <f t="shared" si="10"/>
        <v/>
      </c>
      <c r="AU480" s="436"/>
      <c r="AV480" s="436" t="str">
        <f t="shared" si="14"/>
        <v>Yes</v>
      </c>
      <c r="AW480" s="436"/>
      <c r="AX480" s="155" t="s">
        <v>908</v>
      </c>
      <c r="AY480" s="48"/>
      <c r="AZ480" s="48"/>
      <c r="BA480" s="48"/>
      <c r="BB480" s="436" t="b">
        <f t="shared" si="15"/>
        <v>0</v>
      </c>
      <c r="BC480" s="436"/>
      <c r="BD480" s="48"/>
      <c r="BE480" s="48"/>
      <c r="BF480" s="48"/>
      <c r="BG480" s="48"/>
      <c r="BH480" s="48"/>
      <c r="BI480" s="48"/>
      <c r="BJ480" s="48"/>
      <c r="BK480" s="48"/>
      <c r="BL480" s="48"/>
      <c r="BM480" s="48"/>
      <c r="BN480" s="48"/>
      <c r="BO480" s="48"/>
      <c r="BP480" s="48"/>
      <c r="BQ480" s="48"/>
      <c r="BR480" s="48"/>
      <c r="BS480" s="48"/>
      <c r="BT480" s="48"/>
      <c r="BU480" s="48"/>
    </row>
    <row r="481" spans="1:73" hidden="1">
      <c r="A481" s="48"/>
      <c r="B481" s="48"/>
      <c r="C481" s="70" t="s">
        <v>1280</v>
      </c>
      <c r="D481" s="48"/>
      <c r="E481" s="76"/>
      <c r="F481" s="48"/>
      <c r="G481" s="70"/>
      <c r="H481" s="48"/>
      <c r="I481" s="48"/>
      <c r="J481" s="48"/>
      <c r="K481" s="48"/>
      <c r="L481" s="464">
        <f t="shared" si="16"/>
        <v>94</v>
      </c>
      <c r="M481" s="464"/>
      <c r="N481" s="152" t="s">
        <v>1281</v>
      </c>
      <c r="O481" s="48"/>
      <c r="P481" s="48"/>
      <c r="Q481" s="48"/>
      <c r="R481" s="48"/>
      <c r="S481" s="48"/>
      <c r="T481" s="48"/>
      <c r="U481" s="436" t="str">
        <f t="shared" si="11"/>
        <v/>
      </c>
      <c r="V481" s="436"/>
      <c r="W481" s="436" t="str">
        <f t="shared" si="12"/>
        <v/>
      </c>
      <c r="X481" s="436"/>
      <c r="Y481" s="48"/>
      <c r="Z481" s="154" t="s">
        <v>1282</v>
      </c>
      <c r="AA481" s="48"/>
      <c r="AB481" s="48"/>
      <c r="AC481" s="48"/>
      <c r="AD481" s="48"/>
      <c r="AE481" s="48"/>
      <c r="AF481" s="48"/>
      <c r="AG481" s="48"/>
      <c r="AH481" s="76" t="str">
        <f t="shared" si="13"/>
        <v/>
      </c>
      <c r="AI481" s="48"/>
      <c r="AJ481" s="48"/>
      <c r="AK481" s="48"/>
      <c r="AL481" s="157" t="s">
        <v>1283</v>
      </c>
      <c r="AM481" s="70"/>
      <c r="AN481" s="70"/>
      <c r="AO481" s="70"/>
      <c r="AP481" s="70"/>
      <c r="AQ481" s="70"/>
      <c r="AR481" s="70"/>
      <c r="AS481" s="70"/>
      <c r="AT481" s="436" t="str">
        <f t="shared" si="10"/>
        <v/>
      </c>
      <c r="AU481" s="436"/>
      <c r="AV481" s="436" t="str">
        <f t="shared" si="14"/>
        <v>Yes</v>
      </c>
      <c r="AW481" s="436"/>
      <c r="AX481" s="155" t="s">
        <v>908</v>
      </c>
      <c r="AY481" s="48"/>
      <c r="AZ481" s="48"/>
      <c r="BA481" s="48"/>
      <c r="BB481" s="436" t="b">
        <f t="shared" si="15"/>
        <v>0</v>
      </c>
      <c r="BC481" s="436"/>
      <c r="BD481" s="48"/>
      <c r="BE481" s="48"/>
      <c r="BF481" s="48"/>
      <c r="BG481" s="48"/>
      <c r="BH481" s="48"/>
      <c r="BI481" s="48"/>
      <c r="BJ481" s="48"/>
      <c r="BK481" s="48"/>
      <c r="BL481" s="48"/>
      <c r="BM481" s="48"/>
      <c r="BN481" s="48"/>
      <c r="BO481" s="48"/>
      <c r="BP481" s="48"/>
      <c r="BQ481" s="48"/>
      <c r="BR481" s="48"/>
      <c r="BS481" s="48"/>
      <c r="BT481" s="48"/>
      <c r="BU481" s="48"/>
    </row>
    <row r="482" spans="1:73" hidden="1">
      <c r="A482" s="48"/>
      <c r="B482" s="48"/>
      <c r="C482" s="70" t="s">
        <v>1284</v>
      </c>
      <c r="D482" s="48"/>
      <c r="E482" s="76"/>
      <c r="F482" s="48"/>
      <c r="G482" s="70"/>
      <c r="H482" s="48"/>
      <c r="I482" s="48"/>
      <c r="J482" s="48"/>
      <c r="K482" s="48"/>
      <c r="L482" s="464">
        <f t="shared" si="16"/>
        <v>95</v>
      </c>
      <c r="M482" s="464"/>
      <c r="N482" s="152" t="s">
        <v>1285</v>
      </c>
      <c r="O482" s="48"/>
      <c r="P482" s="48"/>
      <c r="Q482" s="48"/>
      <c r="R482" s="48"/>
      <c r="S482" s="48"/>
      <c r="T482" s="48"/>
      <c r="U482" s="436" t="str">
        <f t="shared" si="11"/>
        <v/>
      </c>
      <c r="V482" s="436"/>
      <c r="W482" s="436" t="str">
        <f t="shared" si="12"/>
        <v/>
      </c>
      <c r="X482" s="436"/>
      <c r="Y482" s="48"/>
      <c r="Z482" s="154" t="s">
        <v>1286</v>
      </c>
      <c r="AA482" s="48"/>
      <c r="AB482" s="48"/>
      <c r="AC482" s="48"/>
      <c r="AD482" s="48"/>
      <c r="AE482" s="48"/>
      <c r="AF482" s="48"/>
      <c r="AG482" s="48"/>
      <c r="AH482" s="76" t="str">
        <f t="shared" si="13"/>
        <v/>
      </c>
      <c r="AI482" s="48"/>
      <c r="AJ482" s="48"/>
      <c r="AK482" s="48"/>
      <c r="AL482" s="151" t="s">
        <v>1287</v>
      </c>
      <c r="AM482" s="70"/>
      <c r="AN482" s="70"/>
      <c r="AO482" s="70"/>
      <c r="AP482" s="70"/>
      <c r="AQ482" s="70"/>
      <c r="AR482" s="70"/>
      <c r="AS482" s="70"/>
      <c r="AT482" s="436" t="str">
        <f t="shared" si="10"/>
        <v/>
      </c>
      <c r="AU482" s="436"/>
      <c r="AV482" s="436" t="str">
        <f t="shared" si="14"/>
        <v>Yes</v>
      </c>
      <c r="AW482" s="436"/>
      <c r="AX482" s="156" t="s">
        <v>918</v>
      </c>
      <c r="AY482" s="48"/>
      <c r="AZ482" s="48"/>
      <c r="BA482" s="48"/>
      <c r="BB482" s="436" t="b">
        <f t="shared" si="15"/>
        <v>0</v>
      </c>
      <c r="BC482" s="436"/>
      <c r="BD482" s="48"/>
      <c r="BE482" s="48"/>
      <c r="BF482" s="48"/>
      <c r="BG482" s="48"/>
      <c r="BH482" s="48"/>
      <c r="BI482" s="48"/>
      <c r="BJ482" s="48"/>
      <c r="BK482" s="48"/>
      <c r="BL482" s="48"/>
      <c r="BM482" s="48"/>
      <c r="BN482" s="48"/>
      <c r="BO482" s="48"/>
      <c r="BP482" s="48"/>
      <c r="BQ482" s="48"/>
      <c r="BR482" s="48"/>
      <c r="BS482" s="48"/>
      <c r="BT482" s="48"/>
      <c r="BU482" s="48"/>
    </row>
    <row r="483" spans="1:73" hidden="1">
      <c r="A483" s="48"/>
      <c r="B483" s="48"/>
      <c r="C483" s="70" t="s">
        <v>1288</v>
      </c>
      <c r="D483" s="48"/>
      <c r="E483" s="76"/>
      <c r="F483" s="48"/>
      <c r="G483" s="70"/>
      <c r="H483" s="48"/>
      <c r="I483" s="48"/>
      <c r="J483" s="48"/>
      <c r="K483" s="48"/>
      <c r="L483" s="464">
        <f t="shared" si="16"/>
        <v>96</v>
      </c>
      <c r="M483" s="464"/>
      <c r="N483" s="152" t="s">
        <v>1289</v>
      </c>
      <c r="O483" s="48"/>
      <c r="P483" s="48"/>
      <c r="Q483" s="48"/>
      <c r="R483" s="48"/>
      <c r="S483" s="48"/>
      <c r="T483" s="48"/>
      <c r="U483" s="436" t="str">
        <f t="shared" si="11"/>
        <v/>
      </c>
      <c r="V483" s="436"/>
      <c r="W483" s="436" t="str">
        <f t="shared" si="12"/>
        <v/>
      </c>
      <c r="X483" s="436"/>
      <c r="Y483" s="48"/>
      <c r="Z483" s="154" t="s">
        <v>1290</v>
      </c>
      <c r="AA483" s="48"/>
      <c r="AB483" s="48"/>
      <c r="AC483" s="48"/>
      <c r="AD483" s="48"/>
      <c r="AE483" s="48"/>
      <c r="AF483" s="48"/>
      <c r="AG483" s="48"/>
      <c r="AH483" s="76" t="str">
        <f t="shared" si="13"/>
        <v/>
      </c>
      <c r="AI483" s="48"/>
      <c r="AJ483" s="48"/>
      <c r="AK483" s="48"/>
      <c r="AL483" s="157" t="s">
        <v>1291</v>
      </c>
      <c r="AM483" s="70"/>
      <c r="AN483" s="70"/>
      <c r="AO483" s="70"/>
      <c r="AP483" s="70"/>
      <c r="AQ483" s="70"/>
      <c r="AR483" s="70"/>
      <c r="AS483" s="70"/>
      <c r="AT483" s="436" t="str">
        <f t="shared" si="10"/>
        <v/>
      </c>
      <c r="AU483" s="436"/>
      <c r="AV483" s="436" t="str">
        <f t="shared" si="14"/>
        <v>Yes</v>
      </c>
      <c r="AW483" s="436"/>
      <c r="AX483" s="155" t="s">
        <v>908</v>
      </c>
      <c r="AY483" s="48"/>
      <c r="AZ483" s="48"/>
      <c r="BA483" s="48"/>
      <c r="BB483" s="436" t="b">
        <f t="shared" si="15"/>
        <v>0</v>
      </c>
      <c r="BC483" s="436"/>
      <c r="BD483" s="48"/>
      <c r="BE483" s="48"/>
      <c r="BF483" s="48"/>
      <c r="BG483" s="48"/>
      <c r="BH483" s="48"/>
      <c r="BI483" s="48"/>
      <c r="BJ483" s="48"/>
      <c r="BK483" s="48"/>
      <c r="BL483" s="48"/>
      <c r="BM483" s="48"/>
      <c r="BN483" s="48"/>
      <c r="BO483" s="48"/>
      <c r="BP483" s="48"/>
      <c r="BQ483" s="48"/>
      <c r="BR483" s="48"/>
      <c r="BS483" s="48"/>
      <c r="BT483" s="48"/>
      <c r="BU483" s="48"/>
    </row>
    <row r="484" spans="1:73" hidden="1">
      <c r="A484" s="48"/>
      <c r="B484" s="48"/>
      <c r="C484" s="70" t="s">
        <v>1292</v>
      </c>
      <c r="D484" s="48"/>
      <c r="E484" s="76"/>
      <c r="F484" s="48"/>
      <c r="G484" s="70"/>
      <c r="H484" s="48"/>
      <c r="I484" s="48"/>
      <c r="J484" s="48"/>
      <c r="K484" s="48"/>
      <c r="L484" s="464">
        <f t="shared" si="16"/>
        <v>97</v>
      </c>
      <c r="M484" s="464"/>
      <c r="N484" s="152" t="s">
        <v>1293</v>
      </c>
      <c r="O484" s="48"/>
      <c r="P484" s="48"/>
      <c r="Q484" s="48"/>
      <c r="R484" s="48"/>
      <c r="S484" s="48"/>
      <c r="T484" s="48"/>
      <c r="U484" s="436" t="str">
        <f t="shared" si="11"/>
        <v/>
      </c>
      <c r="V484" s="436"/>
      <c r="W484" s="436" t="str">
        <f t="shared" si="12"/>
        <v/>
      </c>
      <c r="X484" s="436"/>
      <c r="Y484" s="48"/>
      <c r="Z484" s="154" t="s">
        <v>1294</v>
      </c>
      <c r="AA484" s="48"/>
      <c r="AB484" s="48"/>
      <c r="AC484" s="48"/>
      <c r="AD484" s="48"/>
      <c r="AE484" s="48"/>
      <c r="AF484" s="48"/>
      <c r="AG484" s="48"/>
      <c r="AH484" s="76" t="str">
        <f t="shared" si="13"/>
        <v/>
      </c>
      <c r="AI484" s="48"/>
      <c r="AJ484" s="48"/>
      <c r="AK484" s="48"/>
      <c r="AL484" s="151" t="s">
        <v>1295</v>
      </c>
      <c r="AM484" s="70"/>
      <c r="AN484" s="70"/>
      <c r="AO484" s="70"/>
      <c r="AP484" s="70"/>
      <c r="AQ484" s="70"/>
      <c r="AR484" s="70"/>
      <c r="AS484" s="70"/>
      <c r="AT484" s="436" t="str">
        <f t="shared" si="10"/>
        <v/>
      </c>
      <c r="AU484" s="436"/>
      <c r="AV484" s="436" t="str">
        <f t="shared" si="14"/>
        <v>Yes</v>
      </c>
      <c r="AW484" s="436"/>
      <c r="AX484" s="156" t="s">
        <v>918</v>
      </c>
      <c r="AY484" s="48"/>
      <c r="AZ484" s="48"/>
      <c r="BA484" s="48"/>
      <c r="BB484" s="436" t="b">
        <f t="shared" si="15"/>
        <v>0</v>
      </c>
      <c r="BC484" s="436"/>
      <c r="BD484" s="48"/>
      <c r="BE484" s="48"/>
      <c r="BF484" s="48"/>
      <c r="BG484" s="48"/>
      <c r="BH484" s="48"/>
      <c r="BI484" s="48"/>
      <c r="BJ484" s="48"/>
      <c r="BK484" s="48"/>
      <c r="BL484" s="48"/>
      <c r="BM484" s="48"/>
      <c r="BN484" s="48"/>
      <c r="BO484" s="48"/>
      <c r="BP484" s="48"/>
      <c r="BQ484" s="48"/>
      <c r="BR484" s="48"/>
      <c r="BS484" s="48"/>
      <c r="BT484" s="48"/>
      <c r="BU484" s="48"/>
    </row>
    <row r="485" spans="1:73" hidden="1">
      <c r="A485" s="48"/>
      <c r="B485" s="48"/>
      <c r="C485" s="70" t="s">
        <v>1296</v>
      </c>
      <c r="D485" s="48"/>
      <c r="E485" s="76"/>
      <c r="F485" s="48"/>
      <c r="G485" s="70"/>
      <c r="H485" s="48"/>
      <c r="I485" s="48"/>
      <c r="J485" s="48"/>
      <c r="K485" s="48"/>
      <c r="L485" s="464">
        <f t="shared" si="16"/>
        <v>98</v>
      </c>
      <c r="M485" s="464"/>
      <c r="N485" s="152" t="s">
        <v>1297</v>
      </c>
      <c r="O485" s="48"/>
      <c r="P485" s="48"/>
      <c r="Q485" s="48"/>
      <c r="R485" s="48"/>
      <c r="S485" s="48"/>
      <c r="T485" s="48"/>
      <c r="U485" s="436" t="str">
        <f t="shared" si="11"/>
        <v/>
      </c>
      <c r="V485" s="436"/>
      <c r="W485" s="436" t="str">
        <f t="shared" si="12"/>
        <v/>
      </c>
      <c r="X485" s="436"/>
      <c r="Y485" s="48"/>
      <c r="Z485" s="154" t="s">
        <v>1298</v>
      </c>
      <c r="AA485" s="48"/>
      <c r="AB485" s="48"/>
      <c r="AC485" s="48"/>
      <c r="AD485" s="48"/>
      <c r="AE485" s="48"/>
      <c r="AF485" s="48"/>
      <c r="AG485" s="48"/>
      <c r="AH485" s="76" t="str">
        <f t="shared" si="13"/>
        <v/>
      </c>
      <c r="AI485" s="48"/>
      <c r="AJ485" s="48"/>
      <c r="AK485" s="48"/>
      <c r="AL485" s="157" t="s">
        <v>1299</v>
      </c>
      <c r="AM485" s="70"/>
      <c r="AN485" s="70"/>
      <c r="AO485" s="70"/>
      <c r="AP485" s="70"/>
      <c r="AQ485" s="70"/>
      <c r="AR485" s="70"/>
      <c r="AS485" s="70"/>
      <c r="AT485" s="436" t="str">
        <f t="shared" si="10"/>
        <v/>
      </c>
      <c r="AU485" s="436"/>
      <c r="AV485" s="436" t="str">
        <f t="shared" si="14"/>
        <v>Yes</v>
      </c>
      <c r="AW485" s="436"/>
      <c r="AX485" s="155" t="s">
        <v>908</v>
      </c>
      <c r="AY485" s="48"/>
      <c r="AZ485" s="48"/>
      <c r="BA485" s="48"/>
      <c r="BB485" s="436" t="b">
        <f t="shared" si="15"/>
        <v>0</v>
      </c>
      <c r="BC485" s="436"/>
      <c r="BD485" s="48"/>
      <c r="BE485" s="48"/>
      <c r="BF485" s="48"/>
      <c r="BG485" s="48"/>
      <c r="BH485" s="48"/>
      <c r="BI485" s="48"/>
      <c r="BJ485" s="48"/>
      <c r="BK485" s="48"/>
      <c r="BL485" s="48"/>
      <c r="BM485" s="48"/>
      <c r="BN485" s="48"/>
      <c r="BO485" s="48"/>
      <c r="BP485" s="48"/>
      <c r="BQ485" s="48"/>
      <c r="BR485" s="48"/>
      <c r="BS485" s="48"/>
      <c r="BT485" s="48"/>
      <c r="BU485" s="48"/>
    </row>
    <row r="486" spans="1:73" hidden="1">
      <c r="A486" s="48"/>
      <c r="B486" s="48"/>
      <c r="C486" s="70" t="s">
        <v>1300</v>
      </c>
      <c r="D486" s="48"/>
      <c r="E486" s="76"/>
      <c r="F486" s="48"/>
      <c r="G486" s="70"/>
      <c r="H486" s="48"/>
      <c r="I486" s="48"/>
      <c r="J486" s="48"/>
      <c r="K486" s="48"/>
      <c r="L486" s="464">
        <f t="shared" si="16"/>
        <v>99</v>
      </c>
      <c r="M486" s="464"/>
      <c r="N486" s="152" t="s">
        <v>1301</v>
      </c>
      <c r="O486" s="48"/>
      <c r="P486" s="48"/>
      <c r="Q486" s="48"/>
      <c r="R486" s="48"/>
      <c r="S486" s="48"/>
      <c r="T486" s="48"/>
      <c r="U486" s="436" t="str">
        <f t="shared" si="11"/>
        <v/>
      </c>
      <c r="V486" s="436"/>
      <c r="W486" s="436" t="str">
        <f t="shared" si="12"/>
        <v/>
      </c>
      <c r="X486" s="436"/>
      <c r="Y486" s="48"/>
      <c r="Z486" s="154" t="s">
        <v>1302</v>
      </c>
      <c r="AA486" s="48"/>
      <c r="AB486" s="48"/>
      <c r="AC486" s="48"/>
      <c r="AD486" s="48"/>
      <c r="AE486" s="48"/>
      <c r="AF486" s="48"/>
      <c r="AG486" s="48"/>
      <c r="AH486" s="76" t="str">
        <f t="shared" si="13"/>
        <v/>
      </c>
      <c r="AI486" s="48"/>
      <c r="AJ486" s="48"/>
      <c r="AK486" s="48"/>
      <c r="AL486" s="157" t="s">
        <v>1303</v>
      </c>
      <c r="AM486" s="70"/>
      <c r="AN486" s="70"/>
      <c r="AO486" s="70"/>
      <c r="AP486" s="70"/>
      <c r="AQ486" s="70"/>
      <c r="AR486" s="70"/>
      <c r="AS486" s="70"/>
      <c r="AT486" s="436" t="str">
        <f t="shared" si="10"/>
        <v/>
      </c>
      <c r="AU486" s="436"/>
      <c r="AV486" s="436" t="str">
        <f t="shared" si="14"/>
        <v>Yes</v>
      </c>
      <c r="AW486" s="436"/>
      <c r="AX486" s="155" t="s">
        <v>908</v>
      </c>
      <c r="AY486" s="48"/>
      <c r="AZ486" s="48"/>
      <c r="BA486" s="48"/>
      <c r="BB486" s="436" t="b">
        <f t="shared" si="15"/>
        <v>0</v>
      </c>
      <c r="BC486" s="436"/>
      <c r="BD486" s="48"/>
      <c r="BE486" s="48"/>
      <c r="BF486" s="48"/>
      <c r="BG486" s="48"/>
      <c r="BH486" s="48"/>
      <c r="BI486" s="48"/>
      <c r="BJ486" s="48"/>
      <c r="BK486" s="48"/>
      <c r="BL486" s="48"/>
      <c r="BM486" s="48"/>
      <c r="BN486" s="48"/>
      <c r="BO486" s="48"/>
      <c r="BP486" s="48"/>
      <c r="BQ486" s="48"/>
      <c r="BR486" s="48"/>
      <c r="BS486" s="48"/>
      <c r="BT486" s="48"/>
      <c r="BU486" s="48"/>
    </row>
    <row r="487" spans="1:73" hidden="1">
      <c r="A487" s="48"/>
      <c r="B487" s="48"/>
      <c r="C487" s="70" t="s">
        <v>1304</v>
      </c>
      <c r="D487" s="48"/>
      <c r="E487" s="76"/>
      <c r="F487" s="48"/>
      <c r="G487" s="70"/>
      <c r="H487" s="48"/>
      <c r="I487" s="48"/>
      <c r="J487" s="48"/>
      <c r="K487" s="48"/>
      <c r="L487" s="464">
        <f t="shared" si="16"/>
        <v>100</v>
      </c>
      <c r="M487" s="464"/>
      <c r="N487" s="152" t="s">
        <v>1305</v>
      </c>
      <c r="O487" s="48"/>
      <c r="P487" s="48"/>
      <c r="Q487" s="48"/>
      <c r="R487" s="48"/>
      <c r="S487" s="48"/>
      <c r="T487" s="48"/>
      <c r="U487" s="436" t="str">
        <f t="shared" si="11"/>
        <v/>
      </c>
      <c r="V487" s="436"/>
      <c r="W487" s="436" t="str">
        <f t="shared" si="12"/>
        <v/>
      </c>
      <c r="X487" s="436"/>
      <c r="Y487" s="48"/>
      <c r="Z487" s="154" t="s">
        <v>1306</v>
      </c>
      <c r="AA487" s="48"/>
      <c r="AB487" s="48"/>
      <c r="AC487" s="48"/>
      <c r="AD487" s="48"/>
      <c r="AE487" s="48"/>
      <c r="AF487" s="48"/>
      <c r="AG487" s="48"/>
      <c r="AH487" s="76" t="str">
        <f t="shared" si="13"/>
        <v/>
      </c>
      <c r="AI487" s="48"/>
      <c r="AJ487" s="48"/>
      <c r="AK487" s="48"/>
      <c r="AL487" s="151" t="s">
        <v>1307</v>
      </c>
      <c r="AM487" s="70"/>
      <c r="AN487" s="70"/>
      <c r="AO487" s="70"/>
      <c r="AP487" s="70"/>
      <c r="AQ487" s="70"/>
      <c r="AR487" s="70"/>
      <c r="AS487" s="70"/>
      <c r="AT487" s="436" t="str">
        <f t="shared" si="10"/>
        <v/>
      </c>
      <c r="AU487" s="436"/>
      <c r="AV487" s="436" t="str">
        <f t="shared" si="14"/>
        <v>Yes</v>
      </c>
      <c r="AW487" s="436"/>
      <c r="AX487" s="156" t="s">
        <v>908</v>
      </c>
      <c r="AY487" s="48"/>
      <c r="AZ487" s="48"/>
      <c r="BA487" s="48"/>
      <c r="BB487" s="436" t="b">
        <f t="shared" si="15"/>
        <v>0</v>
      </c>
      <c r="BC487" s="436"/>
      <c r="BD487" s="48"/>
      <c r="BE487" s="48"/>
      <c r="BF487" s="48"/>
      <c r="BG487" s="48"/>
      <c r="BH487" s="48"/>
      <c r="BI487" s="48"/>
      <c r="BJ487" s="48"/>
      <c r="BK487" s="48"/>
      <c r="BL487" s="48"/>
      <c r="BM487" s="48"/>
      <c r="BN487" s="48"/>
      <c r="BO487" s="48"/>
      <c r="BP487" s="48"/>
      <c r="BQ487" s="48"/>
      <c r="BR487" s="48"/>
      <c r="BS487" s="48"/>
      <c r="BT487" s="48"/>
      <c r="BU487" s="48"/>
    </row>
    <row r="488" spans="1:73" hidden="1">
      <c r="A488" s="48"/>
      <c r="B488" s="48"/>
      <c r="C488" s="70" t="s">
        <v>1308</v>
      </c>
      <c r="D488" s="48"/>
      <c r="E488" s="76"/>
      <c r="F488" s="48"/>
      <c r="G488" s="70"/>
      <c r="H488" s="48"/>
      <c r="I488" s="48"/>
      <c r="J488" s="48"/>
      <c r="K488" s="48"/>
      <c r="L488" s="464">
        <f t="shared" si="16"/>
        <v>101</v>
      </c>
      <c r="M488" s="464"/>
      <c r="N488" s="152" t="s">
        <v>1309</v>
      </c>
      <c r="O488" s="48"/>
      <c r="P488" s="48"/>
      <c r="Q488" s="48"/>
      <c r="R488" s="48"/>
      <c r="S488" s="48"/>
      <c r="T488" s="48"/>
      <c r="U488" s="436" t="str">
        <f t="shared" si="11"/>
        <v/>
      </c>
      <c r="V488" s="436"/>
      <c r="W488" s="436" t="str">
        <f t="shared" si="12"/>
        <v/>
      </c>
      <c r="X488" s="436"/>
      <c r="Y488" s="48"/>
      <c r="Z488" s="154" t="s">
        <v>1310</v>
      </c>
      <c r="AA488" s="48"/>
      <c r="AB488" s="48"/>
      <c r="AC488" s="48"/>
      <c r="AD488" s="48"/>
      <c r="AE488" s="48"/>
      <c r="AF488" s="48"/>
      <c r="AG488" s="48"/>
      <c r="AH488" s="76" t="str">
        <f t="shared" si="13"/>
        <v/>
      </c>
      <c r="AI488" s="48"/>
      <c r="AJ488" s="48"/>
      <c r="AK488" s="48"/>
      <c r="AL488" s="157" t="s">
        <v>1311</v>
      </c>
      <c r="AM488" s="70"/>
      <c r="AN488" s="70"/>
      <c r="AO488" s="70"/>
      <c r="AP488" s="70"/>
      <c r="AQ488" s="70"/>
      <c r="AR488" s="70"/>
      <c r="AS488" s="70"/>
      <c r="AT488" s="436" t="str">
        <f t="shared" si="10"/>
        <v/>
      </c>
      <c r="AU488" s="436"/>
      <c r="AV488" s="436" t="str">
        <f t="shared" si="14"/>
        <v>Yes</v>
      </c>
      <c r="AW488" s="436"/>
      <c r="AX488" s="155" t="s">
        <v>908</v>
      </c>
      <c r="AY488" s="48"/>
      <c r="AZ488" s="48"/>
      <c r="BA488" s="48"/>
      <c r="BB488" s="436" t="b">
        <f t="shared" si="15"/>
        <v>0</v>
      </c>
      <c r="BC488" s="436"/>
      <c r="BD488" s="48"/>
      <c r="BE488" s="48"/>
      <c r="BF488" s="48"/>
      <c r="BG488" s="48"/>
      <c r="BH488" s="48"/>
      <c r="BI488" s="48"/>
      <c r="BJ488" s="48"/>
      <c r="BK488" s="48"/>
      <c r="BL488" s="48"/>
      <c r="BM488" s="48"/>
      <c r="BN488" s="48"/>
      <c r="BO488" s="48"/>
      <c r="BP488" s="48"/>
      <c r="BQ488" s="48"/>
      <c r="BR488" s="48"/>
      <c r="BS488" s="48"/>
      <c r="BT488" s="48"/>
      <c r="BU488" s="48"/>
    </row>
    <row r="489" spans="1:73" hidden="1">
      <c r="A489" s="48"/>
      <c r="B489" s="48"/>
      <c r="C489" s="70" t="s">
        <v>1312</v>
      </c>
      <c r="D489" s="48"/>
      <c r="E489" s="76"/>
      <c r="F489" s="48"/>
      <c r="G489" s="70"/>
      <c r="H489" s="48"/>
      <c r="I489" s="48"/>
      <c r="J489" s="48"/>
      <c r="K489" s="48"/>
      <c r="L489" s="464">
        <f t="shared" si="16"/>
        <v>102</v>
      </c>
      <c r="M489" s="464"/>
      <c r="N489" s="152" t="s">
        <v>1313</v>
      </c>
      <c r="O489" s="48"/>
      <c r="P489" s="48"/>
      <c r="Q489" s="48"/>
      <c r="R489" s="48"/>
      <c r="S489" s="48"/>
      <c r="T489" s="48"/>
      <c r="U489" s="436" t="str">
        <f t="shared" si="11"/>
        <v/>
      </c>
      <c r="V489" s="436"/>
      <c r="W489" s="436" t="str">
        <f t="shared" si="12"/>
        <v/>
      </c>
      <c r="X489" s="436"/>
      <c r="Y489" s="48"/>
      <c r="Z489" s="154" t="s">
        <v>1314</v>
      </c>
      <c r="AA489" s="48"/>
      <c r="AB489" s="48"/>
      <c r="AC489" s="48"/>
      <c r="AD489" s="48"/>
      <c r="AE489" s="48"/>
      <c r="AF489" s="48"/>
      <c r="AG489" s="48"/>
      <c r="AH489" s="76" t="str">
        <f t="shared" si="13"/>
        <v/>
      </c>
      <c r="AI489" s="48"/>
      <c r="AJ489" s="48"/>
      <c r="AK489" s="48"/>
      <c r="AL489" s="157" t="s">
        <v>1315</v>
      </c>
      <c r="AM489" s="70"/>
      <c r="AN489" s="70"/>
      <c r="AO489" s="70"/>
      <c r="AP489" s="70"/>
      <c r="AQ489" s="70"/>
      <c r="AR489" s="70"/>
      <c r="AS489" s="70"/>
      <c r="AT489" s="436" t="str">
        <f t="shared" si="10"/>
        <v/>
      </c>
      <c r="AU489" s="436"/>
      <c r="AV489" s="436" t="str">
        <f t="shared" si="14"/>
        <v>Yes</v>
      </c>
      <c r="AW489" s="436"/>
      <c r="AX489" s="155" t="s">
        <v>908</v>
      </c>
      <c r="AY489" s="48"/>
      <c r="AZ489" s="48"/>
      <c r="BA489" s="48"/>
      <c r="BB489" s="436" t="b">
        <f t="shared" si="15"/>
        <v>0</v>
      </c>
      <c r="BC489" s="436"/>
      <c r="BD489" s="48"/>
      <c r="BE489" s="48"/>
      <c r="BF489" s="48"/>
      <c r="BG489" s="48"/>
      <c r="BH489" s="48"/>
      <c r="BI489" s="48"/>
      <c r="BJ489" s="48"/>
      <c r="BK489" s="48"/>
      <c r="BL489" s="48"/>
      <c r="BM489" s="48"/>
      <c r="BN489" s="48"/>
      <c r="BO489" s="48"/>
      <c r="BP489" s="48"/>
      <c r="BQ489" s="48"/>
      <c r="BR489" s="48"/>
      <c r="BS489" s="48"/>
      <c r="BT489" s="48"/>
      <c r="BU489" s="48"/>
    </row>
    <row r="490" spans="1:73" hidden="1">
      <c r="A490" s="48"/>
      <c r="B490" s="48"/>
      <c r="C490" s="70" t="s">
        <v>1316</v>
      </c>
      <c r="D490" s="48"/>
      <c r="E490" s="76"/>
      <c r="F490" s="48"/>
      <c r="G490" s="70"/>
      <c r="H490" s="48"/>
      <c r="I490" s="48"/>
      <c r="J490" s="48"/>
      <c r="K490" s="48"/>
      <c r="L490" s="464">
        <f t="shared" si="16"/>
        <v>103</v>
      </c>
      <c r="M490" s="464"/>
      <c r="N490" s="152" t="s">
        <v>1317</v>
      </c>
      <c r="O490" s="48"/>
      <c r="P490" s="48"/>
      <c r="Q490" s="48"/>
      <c r="R490" s="48"/>
      <c r="S490" s="48"/>
      <c r="T490" s="48"/>
      <c r="U490" s="436" t="str">
        <f t="shared" si="11"/>
        <v/>
      </c>
      <c r="V490" s="436"/>
      <c r="W490" s="436" t="str">
        <f t="shared" si="12"/>
        <v/>
      </c>
      <c r="X490" s="436"/>
      <c r="Y490" s="48"/>
      <c r="Z490" s="154" t="s">
        <v>1318</v>
      </c>
      <c r="AA490" s="48"/>
      <c r="AB490" s="48"/>
      <c r="AC490" s="48"/>
      <c r="AD490" s="48"/>
      <c r="AE490" s="48"/>
      <c r="AF490" s="48"/>
      <c r="AG490" s="48"/>
      <c r="AH490" s="76" t="str">
        <f t="shared" si="13"/>
        <v/>
      </c>
      <c r="AI490" s="48"/>
      <c r="AJ490" s="48"/>
      <c r="AK490" s="48"/>
      <c r="AL490" s="157" t="s">
        <v>1319</v>
      </c>
      <c r="AM490" s="70"/>
      <c r="AN490" s="70"/>
      <c r="AO490" s="70"/>
      <c r="AP490" s="70"/>
      <c r="AQ490" s="70"/>
      <c r="AR490" s="70"/>
      <c r="AS490" s="70"/>
      <c r="AT490" s="436" t="str">
        <f t="shared" si="10"/>
        <v/>
      </c>
      <c r="AU490" s="436"/>
      <c r="AV490" s="436" t="str">
        <f t="shared" si="14"/>
        <v>Yes</v>
      </c>
      <c r="AW490" s="436"/>
      <c r="AX490" s="155" t="s">
        <v>908</v>
      </c>
      <c r="AY490" s="48"/>
      <c r="AZ490" s="48"/>
      <c r="BA490" s="48"/>
      <c r="BB490" s="436" t="b">
        <f t="shared" si="15"/>
        <v>0</v>
      </c>
      <c r="BC490" s="436"/>
      <c r="BD490" s="48"/>
      <c r="BE490" s="48"/>
      <c r="BF490" s="48"/>
      <c r="BG490" s="48"/>
      <c r="BH490" s="48"/>
      <c r="BI490" s="48"/>
      <c r="BJ490" s="48"/>
      <c r="BK490" s="48"/>
      <c r="BL490" s="48"/>
      <c r="BM490" s="48"/>
      <c r="BN490" s="48"/>
      <c r="BO490" s="48"/>
      <c r="BP490" s="48"/>
      <c r="BQ490" s="48"/>
      <c r="BR490" s="48"/>
      <c r="BS490" s="48"/>
      <c r="BT490" s="48"/>
      <c r="BU490" s="48"/>
    </row>
    <row r="491" spans="1:73" hidden="1">
      <c r="A491" s="48"/>
      <c r="B491" s="48"/>
      <c r="C491" s="70" t="s">
        <v>1320</v>
      </c>
      <c r="D491" s="48"/>
      <c r="E491" s="76"/>
      <c r="F491" s="48"/>
      <c r="G491" s="70"/>
      <c r="H491" s="48"/>
      <c r="I491" s="48"/>
      <c r="J491" s="48"/>
      <c r="K491" s="48"/>
      <c r="L491" s="464">
        <f t="shared" si="16"/>
        <v>104</v>
      </c>
      <c r="M491" s="464"/>
      <c r="N491" s="152" t="s">
        <v>1321</v>
      </c>
      <c r="O491" s="48"/>
      <c r="P491" s="48"/>
      <c r="Q491" s="48"/>
      <c r="R491" s="48"/>
      <c r="S491" s="48"/>
      <c r="T491" s="48"/>
      <c r="U491" s="436" t="str">
        <f t="shared" si="11"/>
        <v/>
      </c>
      <c r="V491" s="436"/>
      <c r="W491" s="436" t="str">
        <f t="shared" si="12"/>
        <v/>
      </c>
      <c r="X491" s="436"/>
      <c r="Y491" s="48"/>
      <c r="Z491" s="154" t="s">
        <v>1322</v>
      </c>
      <c r="AA491" s="48"/>
      <c r="AB491" s="48"/>
      <c r="AC491" s="48"/>
      <c r="AD491" s="48"/>
      <c r="AE491" s="48"/>
      <c r="AF491" s="48"/>
      <c r="AG491" s="48"/>
      <c r="AH491" s="76" t="str">
        <f t="shared" si="13"/>
        <v/>
      </c>
      <c r="AI491" s="48"/>
      <c r="AJ491" s="48"/>
      <c r="AK491" s="48"/>
      <c r="AL491" s="151" t="s">
        <v>1323</v>
      </c>
      <c r="AM491" s="70"/>
      <c r="AN491" s="70"/>
      <c r="AO491" s="70"/>
      <c r="AP491" s="70"/>
      <c r="AQ491" s="70"/>
      <c r="AR491" s="70"/>
      <c r="AS491" s="70"/>
      <c r="AT491" s="436" t="str">
        <f t="shared" si="10"/>
        <v/>
      </c>
      <c r="AU491" s="436"/>
      <c r="AV491" s="436" t="str">
        <f t="shared" si="14"/>
        <v>Yes</v>
      </c>
      <c r="AW491" s="436"/>
      <c r="AX491" s="156" t="s">
        <v>908</v>
      </c>
      <c r="AY491" s="48"/>
      <c r="AZ491" s="48"/>
      <c r="BA491" s="48"/>
      <c r="BB491" s="436" t="b">
        <f t="shared" si="15"/>
        <v>0</v>
      </c>
      <c r="BC491" s="436"/>
      <c r="BD491" s="48"/>
      <c r="BE491" s="48"/>
      <c r="BF491" s="48"/>
      <c r="BG491" s="48"/>
      <c r="BH491" s="48"/>
      <c r="BI491" s="48"/>
      <c r="BJ491" s="48"/>
      <c r="BK491" s="48"/>
      <c r="BL491" s="48"/>
      <c r="BM491" s="48"/>
      <c r="BN491" s="48"/>
      <c r="BO491" s="48"/>
      <c r="BP491" s="48"/>
      <c r="BQ491" s="48"/>
      <c r="BR491" s="48"/>
      <c r="BS491" s="48"/>
      <c r="BT491" s="48"/>
      <c r="BU491" s="48"/>
    </row>
    <row r="492" spans="1:73" hidden="1">
      <c r="A492" s="48"/>
      <c r="B492" s="48"/>
      <c r="C492" s="70" t="s">
        <v>1324</v>
      </c>
      <c r="D492" s="48"/>
      <c r="E492" s="76"/>
      <c r="F492" s="48"/>
      <c r="G492" s="70"/>
      <c r="H492" s="48"/>
      <c r="I492" s="48"/>
      <c r="J492" s="48"/>
      <c r="K492" s="48"/>
      <c r="L492" s="464">
        <f t="shared" si="16"/>
        <v>105</v>
      </c>
      <c r="M492" s="464"/>
      <c r="N492" s="152" t="s">
        <v>1325</v>
      </c>
      <c r="O492" s="48"/>
      <c r="P492" s="48"/>
      <c r="Q492" s="48"/>
      <c r="R492" s="48"/>
      <c r="S492" s="48"/>
      <c r="T492" s="48"/>
      <c r="U492" s="436" t="str">
        <f t="shared" si="11"/>
        <v/>
      </c>
      <c r="V492" s="436"/>
      <c r="W492" s="436" t="str">
        <f t="shared" si="12"/>
        <v/>
      </c>
      <c r="X492" s="436"/>
      <c r="Y492" s="48"/>
      <c r="Z492" s="154" t="s">
        <v>1326</v>
      </c>
      <c r="AA492" s="48"/>
      <c r="AB492" s="48"/>
      <c r="AC492" s="48"/>
      <c r="AD492" s="48"/>
      <c r="AE492" s="48"/>
      <c r="AF492" s="48"/>
      <c r="AG492" s="48"/>
      <c r="AH492" s="76" t="str">
        <f t="shared" si="13"/>
        <v/>
      </c>
      <c r="AI492" s="48"/>
      <c r="AJ492" s="48"/>
      <c r="AK492" s="48"/>
      <c r="AL492" s="151" t="s">
        <v>1327</v>
      </c>
      <c r="AM492" s="70"/>
      <c r="AN492" s="70"/>
      <c r="AO492" s="70"/>
      <c r="AP492" s="70"/>
      <c r="AQ492" s="70"/>
      <c r="AR492" s="70"/>
      <c r="AS492" s="70"/>
      <c r="AT492" s="436" t="str">
        <f t="shared" si="10"/>
        <v/>
      </c>
      <c r="AU492" s="436"/>
      <c r="AV492" s="436" t="str">
        <f t="shared" si="14"/>
        <v>No</v>
      </c>
      <c r="AW492" s="436"/>
      <c r="AX492" s="156" t="s">
        <v>913</v>
      </c>
      <c r="AY492" s="48"/>
      <c r="AZ492" s="48"/>
      <c r="BA492" s="48"/>
      <c r="BB492" s="436" t="b">
        <f t="shared" si="15"/>
        <v>0</v>
      </c>
      <c r="BC492" s="436"/>
      <c r="BD492" s="48"/>
      <c r="BE492" s="48"/>
      <c r="BF492" s="48"/>
      <c r="BG492" s="48"/>
      <c r="BH492" s="48"/>
      <c r="BI492" s="48"/>
      <c r="BJ492" s="48"/>
      <c r="BK492" s="48"/>
      <c r="BL492" s="48"/>
      <c r="BM492" s="48"/>
      <c r="BN492" s="48"/>
      <c r="BO492" s="48"/>
      <c r="BP492" s="48"/>
      <c r="BQ492" s="48"/>
      <c r="BR492" s="48"/>
      <c r="BS492" s="48"/>
      <c r="BT492" s="48"/>
      <c r="BU492" s="48"/>
    </row>
    <row r="493" spans="1:73" hidden="1">
      <c r="A493" s="48"/>
      <c r="B493" s="48"/>
      <c r="C493" s="70" t="s">
        <v>1328</v>
      </c>
      <c r="D493" s="48"/>
      <c r="E493" s="76"/>
      <c r="F493" s="48"/>
      <c r="G493" s="70"/>
      <c r="H493" s="48"/>
      <c r="I493" s="48"/>
      <c r="J493" s="48"/>
      <c r="K493" s="48"/>
      <c r="L493" s="464">
        <f t="shared" si="16"/>
        <v>106</v>
      </c>
      <c r="M493" s="464"/>
      <c r="N493" s="152" t="s">
        <v>1329</v>
      </c>
      <c r="O493" s="48"/>
      <c r="P493" s="48"/>
      <c r="Q493" s="48"/>
      <c r="R493" s="48"/>
      <c r="S493" s="48"/>
      <c r="T493" s="48"/>
      <c r="U493" s="436" t="str">
        <f t="shared" si="11"/>
        <v/>
      </c>
      <c r="V493" s="436"/>
      <c r="W493" s="436" t="str">
        <f t="shared" si="12"/>
        <v/>
      </c>
      <c r="X493" s="436"/>
      <c r="Y493" s="48"/>
      <c r="Z493" s="158" t="s">
        <v>1330</v>
      </c>
      <c r="AA493" s="48"/>
      <c r="AB493" s="48"/>
      <c r="AC493" s="48"/>
      <c r="AD493" s="48"/>
      <c r="AE493" s="48"/>
      <c r="AF493" s="48"/>
      <c r="AG493" s="48"/>
      <c r="AH493" s="76" t="str">
        <f t="shared" si="13"/>
        <v/>
      </c>
      <c r="AI493" s="48"/>
      <c r="AJ493" s="48"/>
      <c r="AK493" s="48"/>
      <c r="AL493" s="151" t="s">
        <v>1331</v>
      </c>
      <c r="AM493" s="70"/>
      <c r="AN493" s="70"/>
      <c r="AO493" s="70"/>
      <c r="AP493" s="70"/>
      <c r="AQ493" s="70"/>
      <c r="AR493" s="70"/>
      <c r="AS493" s="70"/>
      <c r="AT493" s="436" t="str">
        <f t="shared" si="10"/>
        <v/>
      </c>
      <c r="AU493" s="436"/>
      <c r="AV493" s="436" t="str">
        <f t="shared" si="14"/>
        <v>Yes</v>
      </c>
      <c r="AW493" s="436"/>
      <c r="AX493" s="156" t="s">
        <v>918</v>
      </c>
      <c r="AY493" s="48"/>
      <c r="AZ493" s="48"/>
      <c r="BA493" s="48"/>
      <c r="BB493" s="436" t="b">
        <f t="shared" si="15"/>
        <v>0</v>
      </c>
      <c r="BC493" s="436"/>
      <c r="BD493" s="48"/>
      <c r="BE493" s="48"/>
      <c r="BF493" s="48"/>
      <c r="BG493" s="48"/>
      <c r="BH493" s="48"/>
      <c r="BI493" s="48"/>
      <c r="BJ493" s="48"/>
      <c r="BK493" s="48"/>
      <c r="BL493" s="48"/>
      <c r="BM493" s="48"/>
      <c r="BN493" s="48"/>
      <c r="BO493" s="48"/>
      <c r="BP493" s="48"/>
      <c r="BQ493" s="48"/>
      <c r="BR493" s="48"/>
      <c r="BS493" s="48"/>
      <c r="BT493" s="48"/>
      <c r="BU493" s="48"/>
    </row>
    <row r="494" spans="1:73" hidden="1">
      <c r="A494" s="48"/>
      <c r="B494" s="48"/>
      <c r="C494" s="70" t="s">
        <v>1332</v>
      </c>
      <c r="D494" s="48"/>
      <c r="E494" s="76"/>
      <c r="F494" s="48"/>
      <c r="G494" s="70"/>
      <c r="H494" s="48"/>
      <c r="I494" s="48"/>
      <c r="J494" s="48"/>
      <c r="K494" s="48"/>
      <c r="L494" s="464">
        <f t="shared" si="16"/>
        <v>107</v>
      </c>
      <c r="M494" s="464"/>
      <c r="N494" s="152" t="s">
        <v>1333</v>
      </c>
      <c r="O494" s="48"/>
      <c r="P494" s="48"/>
      <c r="Q494" s="48"/>
      <c r="R494" s="48"/>
      <c r="S494" s="48"/>
      <c r="T494" s="48"/>
      <c r="U494" s="436" t="str">
        <f t="shared" si="11"/>
        <v/>
      </c>
      <c r="V494" s="436"/>
      <c r="W494" s="436" t="str">
        <f t="shared" si="12"/>
        <v/>
      </c>
      <c r="X494" s="436"/>
      <c r="Y494" s="48"/>
      <c r="Z494" s="154" t="s">
        <v>1334</v>
      </c>
      <c r="AA494" s="48"/>
      <c r="AB494" s="48"/>
      <c r="AC494" s="48"/>
      <c r="AD494" s="48"/>
      <c r="AE494" s="48"/>
      <c r="AF494" s="48"/>
      <c r="AG494" s="48"/>
      <c r="AH494" s="76" t="str">
        <f t="shared" si="13"/>
        <v/>
      </c>
      <c r="AI494" s="48"/>
      <c r="AJ494" s="48"/>
      <c r="AK494" s="48"/>
      <c r="AL494" s="151" t="s">
        <v>1335</v>
      </c>
      <c r="AM494" s="70"/>
      <c r="AN494" s="70"/>
      <c r="AO494" s="70"/>
      <c r="AP494" s="70"/>
      <c r="AQ494" s="70"/>
      <c r="AR494" s="70"/>
      <c r="AS494" s="70"/>
      <c r="AT494" s="436" t="str">
        <f t="shared" si="10"/>
        <v/>
      </c>
      <c r="AU494" s="436"/>
      <c r="AV494" s="436" t="str">
        <f t="shared" si="14"/>
        <v>Yes</v>
      </c>
      <c r="AW494" s="436"/>
      <c r="AX494" s="156" t="s">
        <v>918</v>
      </c>
      <c r="AY494" s="48"/>
      <c r="AZ494" s="48"/>
      <c r="BA494" s="48"/>
      <c r="BB494" s="436" t="b">
        <f t="shared" si="15"/>
        <v>0</v>
      </c>
      <c r="BC494" s="436"/>
      <c r="BD494" s="48"/>
      <c r="BE494" s="48"/>
      <c r="BF494" s="48"/>
      <c r="BG494" s="48"/>
      <c r="BH494" s="48"/>
      <c r="BI494" s="48"/>
      <c r="BJ494" s="48"/>
      <c r="BK494" s="48"/>
      <c r="BL494" s="48"/>
      <c r="BM494" s="48"/>
      <c r="BN494" s="48"/>
      <c r="BO494" s="48"/>
      <c r="BP494" s="48"/>
      <c r="BQ494" s="48"/>
      <c r="BR494" s="48"/>
      <c r="BS494" s="48"/>
      <c r="BT494" s="48"/>
      <c r="BU494" s="48"/>
    </row>
    <row r="495" spans="1:73" hidden="1">
      <c r="A495" s="48"/>
      <c r="B495" s="48"/>
      <c r="C495" s="70" t="s">
        <v>1336</v>
      </c>
      <c r="D495" s="48"/>
      <c r="E495" s="76"/>
      <c r="F495" s="48"/>
      <c r="G495" s="70"/>
      <c r="H495" s="48"/>
      <c r="I495" s="48"/>
      <c r="J495" s="48"/>
      <c r="K495" s="48"/>
      <c r="L495" s="464">
        <f t="shared" si="16"/>
        <v>108</v>
      </c>
      <c r="M495" s="464"/>
      <c r="N495" s="152" t="s">
        <v>1337</v>
      </c>
      <c r="O495" s="48"/>
      <c r="P495" s="48"/>
      <c r="Q495" s="48"/>
      <c r="R495" s="48"/>
      <c r="S495" s="48"/>
      <c r="T495" s="48"/>
      <c r="U495" s="436" t="str">
        <f t="shared" si="11"/>
        <v/>
      </c>
      <c r="V495" s="436"/>
      <c r="W495" s="436" t="str">
        <f t="shared" si="12"/>
        <v/>
      </c>
      <c r="X495" s="436"/>
      <c r="Y495" s="48"/>
      <c r="Z495" s="154" t="s">
        <v>1338</v>
      </c>
      <c r="AA495" s="48"/>
      <c r="AB495" s="48"/>
      <c r="AC495" s="48"/>
      <c r="AD495" s="48"/>
      <c r="AE495" s="48"/>
      <c r="AF495" s="48"/>
      <c r="AG495" s="48"/>
      <c r="AH495" s="76" t="str">
        <f t="shared" si="13"/>
        <v/>
      </c>
      <c r="AI495" s="48"/>
      <c r="AJ495" s="48"/>
      <c r="AK495" s="48"/>
      <c r="AL495" s="160" t="s">
        <v>1339</v>
      </c>
      <c r="AM495" s="70"/>
      <c r="AN495" s="70"/>
      <c r="AO495" s="70"/>
      <c r="AP495" s="70"/>
      <c r="AQ495" s="70"/>
      <c r="AR495" s="70"/>
      <c r="AS495" s="70"/>
      <c r="AT495" s="436" t="str">
        <f t="shared" si="10"/>
        <v/>
      </c>
      <c r="AU495" s="436"/>
      <c r="AV495" s="436" t="str">
        <f t="shared" si="14"/>
        <v>Yes</v>
      </c>
      <c r="AW495" s="436"/>
      <c r="AX495" s="155" t="s">
        <v>908</v>
      </c>
      <c r="AY495" s="48"/>
      <c r="AZ495" s="48"/>
      <c r="BA495" s="48"/>
      <c r="BB495" s="436" t="b">
        <f t="shared" si="15"/>
        <v>0</v>
      </c>
      <c r="BC495" s="436"/>
      <c r="BD495" s="48"/>
      <c r="BE495" s="48"/>
      <c r="BF495" s="48"/>
      <c r="BG495" s="48"/>
      <c r="BH495" s="48"/>
      <c r="BI495" s="48"/>
      <c r="BJ495" s="48"/>
      <c r="BK495" s="48"/>
      <c r="BL495" s="48"/>
      <c r="BM495" s="48"/>
      <c r="BN495" s="48"/>
      <c r="BO495" s="48"/>
      <c r="BP495" s="48"/>
      <c r="BQ495" s="48"/>
      <c r="BR495" s="48"/>
      <c r="BS495" s="48"/>
      <c r="BT495" s="48"/>
      <c r="BU495" s="48"/>
    </row>
    <row r="496" spans="1:73" hidden="1">
      <c r="A496" s="48"/>
      <c r="B496" s="48"/>
      <c r="C496" s="70" t="s">
        <v>1340</v>
      </c>
      <c r="D496" s="48"/>
      <c r="E496" s="76"/>
      <c r="F496" s="48"/>
      <c r="G496" s="70"/>
      <c r="H496" s="48"/>
      <c r="I496" s="48"/>
      <c r="J496" s="48"/>
      <c r="K496" s="48"/>
      <c r="L496" s="464">
        <f t="shared" si="16"/>
        <v>109</v>
      </c>
      <c r="M496" s="464"/>
      <c r="N496" s="152" t="s">
        <v>1341</v>
      </c>
      <c r="O496" s="48"/>
      <c r="P496" s="48"/>
      <c r="Q496" s="48"/>
      <c r="R496" s="48"/>
      <c r="S496" s="48"/>
      <c r="T496" s="48"/>
      <c r="U496" s="436" t="str">
        <f t="shared" si="11"/>
        <v/>
      </c>
      <c r="V496" s="436"/>
      <c r="W496" s="436" t="str">
        <f t="shared" si="12"/>
        <v/>
      </c>
      <c r="X496" s="436"/>
      <c r="Y496" s="48"/>
      <c r="Z496" s="154" t="s">
        <v>1342</v>
      </c>
      <c r="AA496" s="48"/>
      <c r="AB496" s="48"/>
      <c r="AC496" s="48"/>
      <c r="AD496" s="48"/>
      <c r="AE496" s="48"/>
      <c r="AF496" s="48"/>
      <c r="AG496" s="48"/>
      <c r="AH496" s="76" t="str">
        <f t="shared" si="13"/>
        <v/>
      </c>
      <c r="AI496" s="48"/>
      <c r="AJ496" s="48"/>
      <c r="AK496" s="48"/>
      <c r="AL496" s="157" t="s">
        <v>1343</v>
      </c>
      <c r="AM496" s="70"/>
      <c r="AN496" s="70"/>
      <c r="AO496" s="70"/>
      <c r="AP496" s="70"/>
      <c r="AQ496" s="70"/>
      <c r="AR496" s="70"/>
      <c r="AS496" s="70"/>
      <c r="AT496" s="436" t="str">
        <f t="shared" si="10"/>
        <v/>
      </c>
      <c r="AU496" s="436"/>
      <c r="AV496" s="436" t="str">
        <f t="shared" si="14"/>
        <v>Yes</v>
      </c>
      <c r="AW496" s="436"/>
      <c r="AX496" s="155" t="s">
        <v>908</v>
      </c>
      <c r="AY496" s="48"/>
      <c r="AZ496" s="48"/>
      <c r="BA496" s="48"/>
      <c r="BB496" s="436" t="b">
        <f t="shared" si="15"/>
        <v>0</v>
      </c>
      <c r="BC496" s="436"/>
      <c r="BD496" s="48"/>
      <c r="BE496" s="48"/>
      <c r="BF496" s="48"/>
      <c r="BG496" s="48"/>
      <c r="BH496" s="48"/>
      <c r="BI496" s="48"/>
      <c r="BJ496" s="48"/>
      <c r="BK496" s="48"/>
      <c r="BL496" s="48"/>
      <c r="BM496" s="48"/>
      <c r="BN496" s="48"/>
      <c r="BO496" s="48"/>
      <c r="BP496" s="48"/>
      <c r="BQ496" s="48"/>
      <c r="BR496" s="48"/>
      <c r="BS496" s="48"/>
      <c r="BT496" s="48"/>
      <c r="BU496" s="48"/>
    </row>
    <row r="497" spans="1:73" hidden="1">
      <c r="A497" s="48"/>
      <c r="B497" s="48"/>
      <c r="C497" s="70" t="s">
        <v>1344</v>
      </c>
      <c r="D497" s="48"/>
      <c r="E497" s="76"/>
      <c r="F497" s="48"/>
      <c r="G497" s="70"/>
      <c r="H497" s="48"/>
      <c r="I497" s="48"/>
      <c r="J497" s="48"/>
      <c r="K497" s="48"/>
      <c r="L497" s="464">
        <f t="shared" si="16"/>
        <v>110</v>
      </c>
      <c r="M497" s="464"/>
      <c r="N497" s="152" t="s">
        <v>1345</v>
      </c>
      <c r="O497" s="48"/>
      <c r="P497" s="48"/>
      <c r="Q497" s="48"/>
      <c r="R497" s="48"/>
      <c r="S497" s="48"/>
      <c r="T497" s="48"/>
      <c r="U497" s="436" t="str">
        <f t="shared" si="11"/>
        <v/>
      </c>
      <c r="V497" s="436"/>
      <c r="W497" s="436" t="str">
        <f t="shared" si="12"/>
        <v/>
      </c>
      <c r="X497" s="436"/>
      <c r="Y497" s="48"/>
      <c r="Z497" s="154" t="s">
        <v>1346</v>
      </c>
      <c r="AA497" s="48"/>
      <c r="AB497" s="48"/>
      <c r="AC497" s="48"/>
      <c r="AD497" s="48"/>
      <c r="AE497" s="48"/>
      <c r="AF497" s="48"/>
      <c r="AG497" s="48"/>
      <c r="AH497" s="76" t="str">
        <f t="shared" si="13"/>
        <v/>
      </c>
      <c r="AI497" s="48"/>
      <c r="AJ497" s="48"/>
      <c r="AK497" s="48"/>
      <c r="AL497" s="151" t="s">
        <v>1347</v>
      </c>
      <c r="AM497" s="70"/>
      <c r="AN497" s="70"/>
      <c r="AO497" s="70"/>
      <c r="AP497" s="70"/>
      <c r="AQ497" s="70"/>
      <c r="AR497" s="70"/>
      <c r="AS497" s="70"/>
      <c r="AT497" s="436" t="str">
        <f t="shared" si="10"/>
        <v/>
      </c>
      <c r="AU497" s="436"/>
      <c r="AV497" s="436" t="str">
        <f t="shared" si="14"/>
        <v>Yes</v>
      </c>
      <c r="AW497" s="436"/>
      <c r="AX497" s="156" t="s">
        <v>908</v>
      </c>
      <c r="AY497" s="48"/>
      <c r="AZ497" s="48"/>
      <c r="BA497" s="48"/>
      <c r="BB497" s="436" t="b">
        <f t="shared" si="15"/>
        <v>0</v>
      </c>
      <c r="BC497" s="436"/>
      <c r="BD497" s="48"/>
      <c r="BE497" s="48"/>
      <c r="BF497" s="48"/>
      <c r="BG497" s="48"/>
      <c r="BH497" s="48"/>
      <c r="BI497" s="48"/>
      <c r="BJ497" s="48"/>
      <c r="BK497" s="48"/>
      <c r="BL497" s="48"/>
      <c r="BM497" s="48"/>
      <c r="BN497" s="48"/>
      <c r="BO497" s="48"/>
      <c r="BP497" s="48"/>
      <c r="BQ497" s="48"/>
      <c r="BR497" s="48"/>
      <c r="BS497" s="48"/>
      <c r="BT497" s="48"/>
      <c r="BU497" s="48"/>
    </row>
    <row r="498" spans="1:73" hidden="1">
      <c r="A498" s="48"/>
      <c r="B498" s="48"/>
      <c r="C498" s="70" t="s">
        <v>1348</v>
      </c>
      <c r="D498" s="48"/>
      <c r="E498" s="76"/>
      <c r="F498" s="48"/>
      <c r="G498" s="70"/>
      <c r="H498" s="48"/>
      <c r="I498" s="48"/>
      <c r="J498" s="48"/>
      <c r="K498" s="48"/>
      <c r="L498" s="464">
        <f t="shared" si="16"/>
        <v>111</v>
      </c>
      <c r="M498" s="464"/>
      <c r="N498" s="152" t="s">
        <v>1349</v>
      </c>
      <c r="O498" s="48"/>
      <c r="P498" s="48"/>
      <c r="Q498" s="48"/>
      <c r="R498" s="48"/>
      <c r="S498" s="48"/>
      <c r="T498" s="48"/>
      <c r="U498" s="436" t="str">
        <f t="shared" si="11"/>
        <v/>
      </c>
      <c r="V498" s="436"/>
      <c r="W498" s="436" t="str">
        <f t="shared" si="12"/>
        <v/>
      </c>
      <c r="X498" s="436"/>
      <c r="Y498" s="48"/>
      <c r="Z498" s="154" t="s">
        <v>1350</v>
      </c>
      <c r="AA498" s="48"/>
      <c r="AB498" s="48"/>
      <c r="AC498" s="48"/>
      <c r="AD498" s="48"/>
      <c r="AE498" s="48"/>
      <c r="AF498" s="48"/>
      <c r="AG498" s="48"/>
      <c r="AH498" s="76" t="str">
        <f t="shared" si="13"/>
        <v/>
      </c>
      <c r="AI498" s="48"/>
      <c r="AJ498" s="48"/>
      <c r="AK498" s="48"/>
      <c r="AL498" s="157" t="s">
        <v>1351</v>
      </c>
      <c r="AM498" s="70"/>
      <c r="AN498" s="70"/>
      <c r="AO498" s="70"/>
      <c r="AP498" s="70"/>
      <c r="AQ498" s="70"/>
      <c r="AR498" s="70"/>
      <c r="AS498" s="70"/>
      <c r="AT498" s="436" t="str">
        <f t="shared" si="10"/>
        <v/>
      </c>
      <c r="AU498" s="436"/>
      <c r="AV498" s="436" t="str">
        <f t="shared" si="14"/>
        <v>Yes</v>
      </c>
      <c r="AW498" s="436"/>
      <c r="AX498" s="155" t="s">
        <v>908</v>
      </c>
      <c r="AY498" s="48"/>
      <c r="AZ498" s="48"/>
      <c r="BA498" s="48"/>
      <c r="BB498" s="436" t="b">
        <f t="shared" si="15"/>
        <v>0</v>
      </c>
      <c r="BC498" s="436"/>
      <c r="BD498" s="48"/>
      <c r="BE498" s="48"/>
      <c r="BF498" s="48"/>
      <c r="BG498" s="48"/>
      <c r="BH498" s="48"/>
      <c r="BI498" s="48"/>
      <c r="BJ498" s="48"/>
      <c r="BK498" s="48"/>
      <c r="BL498" s="48"/>
      <c r="BM498" s="48"/>
      <c r="BN498" s="48"/>
      <c r="BO498" s="48"/>
      <c r="BP498" s="48"/>
      <c r="BQ498" s="48"/>
      <c r="BR498" s="48"/>
      <c r="BS498" s="48"/>
      <c r="BT498" s="48"/>
      <c r="BU498" s="48"/>
    </row>
    <row r="499" spans="1:73" hidden="1">
      <c r="A499" s="48"/>
      <c r="B499" s="48"/>
      <c r="C499" s="70" t="s">
        <v>1352</v>
      </c>
      <c r="D499" s="48"/>
      <c r="E499" s="76"/>
      <c r="F499" s="48"/>
      <c r="G499" s="70"/>
      <c r="H499" s="48"/>
      <c r="I499" s="48"/>
      <c r="J499" s="48"/>
      <c r="K499" s="48"/>
      <c r="L499" s="464">
        <f t="shared" si="16"/>
        <v>112</v>
      </c>
      <c r="M499" s="464"/>
      <c r="N499" s="152" t="s">
        <v>1353</v>
      </c>
      <c r="O499" s="48"/>
      <c r="P499" s="48"/>
      <c r="Q499" s="48"/>
      <c r="R499" s="48"/>
      <c r="S499" s="48"/>
      <c r="T499" s="48"/>
      <c r="U499" s="436" t="str">
        <f t="shared" si="11"/>
        <v/>
      </c>
      <c r="V499" s="436"/>
      <c r="W499" s="436" t="str">
        <f t="shared" si="12"/>
        <v/>
      </c>
      <c r="X499" s="436"/>
      <c r="Y499" s="48"/>
      <c r="Z499" s="154"/>
      <c r="AA499" s="48"/>
      <c r="AB499" s="48"/>
      <c r="AC499" s="48"/>
      <c r="AD499" s="48"/>
      <c r="AE499" s="48"/>
      <c r="AF499" s="48"/>
      <c r="AG499" s="48"/>
      <c r="AH499" s="76"/>
      <c r="AI499" s="48"/>
      <c r="AJ499" s="48"/>
      <c r="AK499" s="48"/>
      <c r="AL499" s="157" t="s">
        <v>1354</v>
      </c>
      <c r="AM499" s="70"/>
      <c r="AN499" s="70"/>
      <c r="AO499" s="70"/>
      <c r="AP499" s="70"/>
      <c r="AQ499" s="70"/>
      <c r="AR499" s="70"/>
      <c r="AS499" s="70"/>
      <c r="AT499" s="436" t="str">
        <f t="shared" si="10"/>
        <v/>
      </c>
      <c r="AU499" s="436"/>
      <c r="AV499" s="436" t="str">
        <f t="shared" si="14"/>
        <v>Yes</v>
      </c>
      <c r="AW499" s="436"/>
      <c r="AX499" s="155" t="s">
        <v>908</v>
      </c>
      <c r="AY499" s="48"/>
      <c r="AZ499" s="48"/>
      <c r="BA499" s="48"/>
      <c r="BB499" s="436" t="b">
        <f t="shared" si="15"/>
        <v>0</v>
      </c>
      <c r="BC499" s="436"/>
      <c r="BD499" s="48"/>
      <c r="BE499" s="48"/>
      <c r="BF499" s="48"/>
      <c r="BG499" s="48"/>
      <c r="BH499" s="48"/>
      <c r="BI499" s="48"/>
      <c r="BJ499" s="48"/>
      <c r="BK499" s="48"/>
      <c r="BL499" s="48"/>
      <c r="BM499" s="48"/>
      <c r="BN499" s="48"/>
      <c r="BO499" s="48"/>
      <c r="BP499" s="48"/>
      <c r="BQ499" s="48"/>
      <c r="BR499" s="48"/>
      <c r="BS499" s="48"/>
      <c r="BT499" s="48"/>
      <c r="BU499" s="48"/>
    </row>
    <row r="500" spans="1:73" hidden="1">
      <c r="A500" s="48"/>
      <c r="B500" s="48"/>
      <c r="C500" s="70" t="s">
        <v>1355</v>
      </c>
      <c r="D500" s="48"/>
      <c r="E500" s="76"/>
      <c r="F500" s="48"/>
      <c r="G500" s="70"/>
      <c r="H500" s="48"/>
      <c r="I500" s="48"/>
      <c r="J500" s="48"/>
      <c r="K500" s="48"/>
      <c r="L500" s="464">
        <f t="shared" si="16"/>
        <v>113</v>
      </c>
      <c r="M500" s="464"/>
      <c r="N500" s="152" t="s">
        <v>1356</v>
      </c>
      <c r="O500" s="48"/>
      <c r="P500" s="48"/>
      <c r="Q500" s="48"/>
      <c r="R500" s="48"/>
      <c r="S500" s="48"/>
      <c r="T500" s="48"/>
      <c r="U500" s="436" t="str">
        <f t="shared" si="11"/>
        <v/>
      </c>
      <c r="V500" s="436"/>
      <c r="W500" s="436" t="str">
        <f t="shared" si="12"/>
        <v/>
      </c>
      <c r="X500" s="436"/>
      <c r="Y500" s="48"/>
      <c r="Z500" s="154"/>
      <c r="AA500" s="48"/>
      <c r="AB500" s="48"/>
      <c r="AC500" s="48"/>
      <c r="AD500" s="48"/>
      <c r="AE500" s="48"/>
      <c r="AF500" s="48"/>
      <c r="AG500" s="48"/>
      <c r="AH500" s="76"/>
      <c r="AI500" s="48"/>
      <c r="AJ500" s="48"/>
      <c r="AK500" s="48"/>
      <c r="AL500" s="151" t="s">
        <v>1357</v>
      </c>
      <c r="AM500" s="70"/>
      <c r="AN500" s="70"/>
      <c r="AO500" s="70"/>
      <c r="AP500" s="70"/>
      <c r="AQ500" s="70"/>
      <c r="AR500" s="70"/>
      <c r="AS500" s="70"/>
      <c r="AT500" s="436" t="str">
        <f t="shared" si="10"/>
        <v/>
      </c>
      <c r="AU500" s="436"/>
      <c r="AV500" s="436" t="str">
        <f t="shared" si="14"/>
        <v>Yes</v>
      </c>
      <c r="AW500" s="436"/>
      <c r="AX500" s="156" t="s">
        <v>918</v>
      </c>
      <c r="AY500" s="48"/>
      <c r="AZ500" s="48"/>
      <c r="BA500" s="48"/>
      <c r="BB500" s="436" t="b">
        <f t="shared" si="15"/>
        <v>0</v>
      </c>
      <c r="BC500" s="436"/>
      <c r="BD500" s="48"/>
      <c r="BE500" s="48"/>
      <c r="BF500" s="48"/>
      <c r="BG500" s="48"/>
      <c r="BH500" s="48"/>
      <c r="BI500" s="48"/>
      <c r="BJ500" s="48"/>
      <c r="BK500" s="48"/>
      <c r="BL500" s="48"/>
      <c r="BM500" s="48"/>
      <c r="BN500" s="48"/>
      <c r="BO500" s="48"/>
      <c r="BP500" s="48"/>
      <c r="BQ500" s="48"/>
      <c r="BR500" s="48"/>
      <c r="BS500" s="48"/>
      <c r="BT500" s="48"/>
      <c r="BU500" s="48"/>
    </row>
    <row r="501" spans="1:73" hidden="1">
      <c r="A501" s="48"/>
      <c r="B501" s="48"/>
      <c r="C501" s="70" t="s">
        <v>1358</v>
      </c>
      <c r="D501" s="48"/>
      <c r="E501" s="76"/>
      <c r="F501" s="48"/>
      <c r="G501" s="70"/>
      <c r="H501" s="48"/>
      <c r="I501" s="48"/>
      <c r="J501" s="48"/>
      <c r="K501" s="48"/>
      <c r="L501" s="464">
        <f t="shared" si="16"/>
        <v>114</v>
      </c>
      <c r="M501" s="464"/>
      <c r="N501" s="152" t="s">
        <v>1359</v>
      </c>
      <c r="O501" s="48"/>
      <c r="P501" s="48"/>
      <c r="Q501" s="48"/>
      <c r="R501" s="48"/>
      <c r="S501" s="48"/>
      <c r="T501" s="48"/>
      <c r="U501" s="436" t="str">
        <f t="shared" si="11"/>
        <v/>
      </c>
      <c r="V501" s="436"/>
      <c r="W501" s="436" t="str">
        <f t="shared" si="12"/>
        <v/>
      </c>
      <c r="X501" s="436"/>
      <c r="Y501" s="48"/>
      <c r="Z501" s="154"/>
      <c r="AA501" s="48"/>
      <c r="AB501" s="48"/>
      <c r="AC501" s="48"/>
      <c r="AD501" s="48"/>
      <c r="AE501" s="48"/>
      <c r="AF501" s="48"/>
      <c r="AG501" s="48"/>
      <c r="AH501" s="76"/>
      <c r="AI501" s="48"/>
      <c r="AJ501" s="48"/>
      <c r="AK501" s="48"/>
      <c r="AL501" s="151" t="s">
        <v>1360</v>
      </c>
      <c r="AM501" s="70"/>
      <c r="AN501" s="70"/>
      <c r="AO501" s="70"/>
      <c r="AP501" s="70"/>
      <c r="AQ501" s="70"/>
      <c r="AR501" s="70"/>
      <c r="AS501" s="70"/>
      <c r="AT501" s="436" t="str">
        <f t="shared" si="10"/>
        <v/>
      </c>
      <c r="AU501" s="436"/>
      <c r="AV501" s="436" t="str">
        <f t="shared" si="14"/>
        <v>No</v>
      </c>
      <c r="AW501" s="436"/>
      <c r="AX501" s="156" t="s">
        <v>913</v>
      </c>
      <c r="AY501" s="48"/>
      <c r="AZ501" s="48"/>
      <c r="BA501" s="48"/>
      <c r="BB501" s="436" t="b">
        <f t="shared" si="15"/>
        <v>0</v>
      </c>
      <c r="BC501" s="436"/>
      <c r="BD501" s="48"/>
      <c r="BE501" s="48"/>
      <c r="BF501" s="48"/>
      <c r="BG501" s="48"/>
      <c r="BH501" s="48"/>
      <c r="BI501" s="48"/>
      <c r="BJ501" s="48"/>
      <c r="BK501" s="48"/>
      <c r="BL501" s="48"/>
      <c r="BM501" s="48"/>
      <c r="BN501" s="48"/>
      <c r="BO501" s="48"/>
      <c r="BP501" s="48"/>
      <c r="BQ501" s="48"/>
      <c r="BR501" s="48"/>
      <c r="BS501" s="48"/>
      <c r="BT501" s="48"/>
      <c r="BU501" s="48"/>
    </row>
    <row r="502" spans="1:73" hidden="1">
      <c r="A502" s="48"/>
      <c r="B502" s="48"/>
      <c r="C502" s="70" t="s">
        <v>1361</v>
      </c>
      <c r="D502" s="48"/>
      <c r="E502" s="76"/>
      <c r="F502" s="48"/>
      <c r="G502" s="70"/>
      <c r="H502" s="48"/>
      <c r="I502" s="48"/>
      <c r="J502" s="48"/>
      <c r="K502" s="48"/>
      <c r="L502" s="464">
        <f t="shared" si="16"/>
        <v>115</v>
      </c>
      <c r="M502" s="464"/>
      <c r="N502" s="152" t="s">
        <v>1362</v>
      </c>
      <c r="O502" s="48"/>
      <c r="P502" s="48"/>
      <c r="Q502" s="48"/>
      <c r="R502" s="48"/>
      <c r="S502" s="48"/>
      <c r="T502" s="48"/>
      <c r="U502" s="436" t="str">
        <f t="shared" si="11"/>
        <v/>
      </c>
      <c r="V502" s="436"/>
      <c r="W502" s="436" t="str">
        <f t="shared" si="12"/>
        <v/>
      </c>
      <c r="X502" s="436"/>
      <c r="Y502" s="48"/>
      <c r="Z502" s="154"/>
      <c r="AA502" s="48"/>
      <c r="AB502" s="48"/>
      <c r="AC502" s="48"/>
      <c r="AD502" s="48"/>
      <c r="AE502" s="48"/>
      <c r="AF502" s="48"/>
      <c r="AG502" s="48"/>
      <c r="AH502" s="76"/>
      <c r="AI502" s="48"/>
      <c r="AJ502" s="48"/>
      <c r="AK502" s="48"/>
      <c r="AL502" s="160" t="s">
        <v>1363</v>
      </c>
      <c r="AM502" s="70"/>
      <c r="AN502" s="70"/>
      <c r="AO502" s="70"/>
      <c r="AP502" s="70"/>
      <c r="AQ502" s="70"/>
      <c r="AR502" s="70"/>
      <c r="AS502" s="70"/>
      <c r="AT502" s="436" t="str">
        <f t="shared" si="10"/>
        <v/>
      </c>
      <c r="AU502" s="436"/>
      <c r="AV502" s="436" t="str">
        <f t="shared" si="14"/>
        <v>Yes</v>
      </c>
      <c r="AW502" s="436"/>
      <c r="AX502" s="155" t="s">
        <v>908</v>
      </c>
      <c r="AY502" s="48"/>
      <c r="AZ502" s="48"/>
      <c r="BA502" s="48"/>
      <c r="BB502" s="436" t="b">
        <f t="shared" si="15"/>
        <v>0</v>
      </c>
      <c r="BC502" s="436"/>
      <c r="BD502" s="48"/>
      <c r="BE502" s="48"/>
      <c r="BF502" s="48"/>
      <c r="BG502" s="48"/>
      <c r="BH502" s="48"/>
      <c r="BI502" s="48"/>
      <c r="BJ502" s="48"/>
      <c r="BK502" s="48"/>
      <c r="BL502" s="48"/>
      <c r="BM502" s="48"/>
      <c r="BN502" s="48"/>
      <c r="BO502" s="48"/>
      <c r="BP502" s="48"/>
      <c r="BQ502" s="48"/>
      <c r="BR502" s="48"/>
      <c r="BS502" s="48"/>
      <c r="BT502" s="48"/>
      <c r="BU502" s="48"/>
    </row>
    <row r="503" spans="1:73" hidden="1">
      <c r="A503" s="48"/>
      <c r="B503" s="48"/>
      <c r="C503" s="70" t="s">
        <v>1364</v>
      </c>
      <c r="D503" s="48"/>
      <c r="E503" s="76"/>
      <c r="F503" s="48"/>
      <c r="G503" s="70"/>
      <c r="H503" s="48"/>
      <c r="I503" s="48"/>
      <c r="J503" s="48"/>
      <c r="K503" s="48"/>
      <c r="L503" s="464">
        <f t="shared" si="16"/>
        <v>116</v>
      </c>
      <c r="M503" s="464"/>
      <c r="N503" s="152" t="s">
        <v>1365</v>
      </c>
      <c r="O503" s="48"/>
      <c r="P503" s="48"/>
      <c r="Q503" s="48"/>
      <c r="R503" s="48"/>
      <c r="S503" s="48"/>
      <c r="T503" s="48"/>
      <c r="U503" s="436" t="str">
        <f t="shared" si="11"/>
        <v/>
      </c>
      <c r="V503" s="436"/>
      <c r="W503" s="436" t="str">
        <f t="shared" si="12"/>
        <v/>
      </c>
      <c r="X503" s="436"/>
      <c r="Y503" s="48"/>
      <c r="Z503" s="154"/>
      <c r="AA503" s="48"/>
      <c r="AB503" s="48"/>
      <c r="AC503" s="48"/>
      <c r="AD503" s="48"/>
      <c r="AE503" s="48"/>
      <c r="AF503" s="48"/>
      <c r="AG503" s="48"/>
      <c r="AH503" s="76"/>
      <c r="AI503" s="48"/>
      <c r="AJ503" s="48"/>
      <c r="AK503" s="48"/>
      <c r="AL503" s="157" t="s">
        <v>1366</v>
      </c>
      <c r="AM503" s="70"/>
      <c r="AN503" s="70"/>
      <c r="AO503" s="70"/>
      <c r="AP503" s="70"/>
      <c r="AQ503" s="70"/>
      <c r="AR503" s="70"/>
      <c r="AS503" s="70"/>
      <c r="AT503" s="436" t="str">
        <f t="shared" si="10"/>
        <v/>
      </c>
      <c r="AU503" s="436"/>
      <c r="AV503" s="436" t="str">
        <f t="shared" si="14"/>
        <v>Yes</v>
      </c>
      <c r="AW503" s="436"/>
      <c r="AX503" s="155" t="s">
        <v>908</v>
      </c>
      <c r="AY503" s="48"/>
      <c r="AZ503" s="48"/>
      <c r="BA503" s="48"/>
      <c r="BB503" s="436" t="b">
        <f t="shared" si="15"/>
        <v>0</v>
      </c>
      <c r="BC503" s="436"/>
      <c r="BD503" s="48"/>
      <c r="BE503" s="48"/>
      <c r="BF503" s="48"/>
      <c r="BG503" s="48"/>
      <c r="BH503" s="48"/>
      <c r="BI503" s="48"/>
      <c r="BJ503" s="48"/>
      <c r="BK503" s="48"/>
      <c r="BL503" s="48"/>
      <c r="BM503" s="48"/>
      <c r="BN503" s="48"/>
      <c r="BO503" s="48"/>
      <c r="BP503" s="48"/>
      <c r="BQ503" s="48"/>
      <c r="BR503" s="48"/>
      <c r="BS503" s="48"/>
      <c r="BT503" s="48"/>
      <c r="BU503" s="48"/>
    </row>
    <row r="504" spans="1:73" hidden="1">
      <c r="A504" s="48"/>
      <c r="B504" s="48"/>
      <c r="C504" s="70" t="s">
        <v>1367</v>
      </c>
      <c r="D504" s="48"/>
      <c r="E504" s="76"/>
      <c r="F504" s="48"/>
      <c r="G504" s="70"/>
      <c r="H504" s="48"/>
      <c r="I504" s="48"/>
      <c r="J504" s="48"/>
      <c r="K504" s="48"/>
      <c r="L504" s="464">
        <f t="shared" si="16"/>
        <v>117</v>
      </c>
      <c r="M504" s="464"/>
      <c r="N504" s="152" t="s">
        <v>1368</v>
      </c>
      <c r="O504" s="48"/>
      <c r="P504" s="48"/>
      <c r="Q504" s="48"/>
      <c r="R504" s="48"/>
      <c r="S504" s="48"/>
      <c r="T504" s="48"/>
      <c r="U504" s="436" t="str">
        <f t="shared" si="11"/>
        <v/>
      </c>
      <c r="V504" s="436"/>
      <c r="W504" s="436" t="str">
        <f t="shared" si="12"/>
        <v/>
      </c>
      <c r="X504" s="436"/>
      <c r="Y504" s="48"/>
      <c r="Z504" s="70"/>
      <c r="AA504" s="48"/>
      <c r="AB504" s="48"/>
      <c r="AC504" s="48"/>
      <c r="AD504" s="48"/>
      <c r="AE504" s="48"/>
      <c r="AF504" s="48"/>
      <c r="AG504" s="48"/>
      <c r="AH504" s="48"/>
      <c r="AI504" s="48"/>
      <c r="AJ504" s="48"/>
      <c r="AK504" s="48"/>
      <c r="AL504" s="154" t="s">
        <v>1369</v>
      </c>
      <c r="AM504" s="70"/>
      <c r="AN504" s="70"/>
      <c r="AO504" s="70"/>
      <c r="AP504" s="70"/>
      <c r="AQ504" s="70"/>
      <c r="AR504" s="70"/>
      <c r="AS504" s="70"/>
      <c r="AT504" s="436" t="str">
        <f t="shared" si="10"/>
        <v/>
      </c>
      <c r="AU504" s="436"/>
      <c r="AV504" s="436" t="str">
        <f t="shared" si="14"/>
        <v>Yes</v>
      </c>
      <c r="AW504" s="436"/>
      <c r="AX504" s="155" t="s">
        <v>908</v>
      </c>
      <c r="AY504" s="48"/>
      <c r="AZ504" s="48"/>
      <c r="BA504" s="48"/>
      <c r="BB504" s="436" t="b">
        <f t="shared" si="15"/>
        <v>0</v>
      </c>
      <c r="BC504" s="436"/>
      <c r="BD504" s="48"/>
      <c r="BE504" s="48"/>
      <c r="BF504" s="48"/>
      <c r="BG504" s="48"/>
      <c r="BH504" s="48"/>
      <c r="BI504" s="48"/>
      <c r="BJ504" s="48"/>
      <c r="BK504" s="48"/>
      <c r="BL504" s="48"/>
      <c r="BM504" s="48"/>
      <c r="BN504" s="48"/>
      <c r="BO504" s="48"/>
      <c r="BP504" s="48"/>
      <c r="BQ504" s="48"/>
      <c r="BR504" s="48"/>
      <c r="BS504" s="48"/>
      <c r="BT504" s="48"/>
      <c r="BU504" s="48"/>
    </row>
    <row r="505" spans="1:73" hidden="1">
      <c r="A505" s="48"/>
      <c r="B505" s="48"/>
      <c r="C505" s="70" t="s">
        <v>1370</v>
      </c>
      <c r="D505" s="48"/>
      <c r="E505" s="76"/>
      <c r="F505" s="48"/>
      <c r="G505" s="70"/>
      <c r="H505" s="48"/>
      <c r="I505" s="48"/>
      <c r="J505" s="48"/>
      <c r="K505" s="48"/>
      <c r="L505" s="464">
        <f t="shared" si="16"/>
        <v>118</v>
      </c>
      <c r="M505" s="464"/>
      <c r="N505" s="152" t="s">
        <v>1371</v>
      </c>
      <c r="O505" s="48"/>
      <c r="P505" s="48"/>
      <c r="Q505" s="48"/>
      <c r="R505" s="48"/>
      <c r="S505" s="48"/>
      <c r="T505" s="48"/>
      <c r="U505" s="436" t="str">
        <f t="shared" si="11"/>
        <v/>
      </c>
      <c r="V505" s="436"/>
      <c r="W505" s="436" t="str">
        <f t="shared" si="12"/>
        <v/>
      </c>
      <c r="X505" s="436"/>
      <c r="Y505" s="48"/>
      <c r="Z505" s="70"/>
      <c r="AA505" s="48"/>
      <c r="AB505" s="48"/>
      <c r="AC505" s="48"/>
      <c r="AD505" s="48"/>
      <c r="AE505" s="48"/>
      <c r="AF505" s="48"/>
      <c r="AG505" s="48"/>
      <c r="AH505" s="48"/>
      <c r="AI505" s="48"/>
      <c r="AJ505" s="48"/>
      <c r="AK505" s="48"/>
      <c r="AL505" s="154" t="s">
        <v>1372</v>
      </c>
      <c r="AM505" s="70"/>
      <c r="AN505" s="70"/>
      <c r="AO505" s="70"/>
      <c r="AP505" s="70"/>
      <c r="AQ505" s="70"/>
      <c r="AR505" s="70"/>
      <c r="AS505" s="70"/>
      <c r="AT505" s="436" t="str">
        <f t="shared" si="10"/>
        <v/>
      </c>
      <c r="AU505" s="436"/>
      <c r="AV505" s="436" t="str">
        <f t="shared" si="14"/>
        <v>Yes</v>
      </c>
      <c r="AW505" s="436"/>
      <c r="AX505" s="155" t="s">
        <v>908</v>
      </c>
      <c r="AY505" s="48"/>
      <c r="AZ505" s="48"/>
      <c r="BA505" s="48"/>
      <c r="BB505" s="436" t="b">
        <f t="shared" si="15"/>
        <v>0</v>
      </c>
      <c r="BC505" s="436"/>
      <c r="BD505" s="48"/>
      <c r="BE505" s="48"/>
      <c r="BF505" s="48"/>
      <c r="BG505" s="48"/>
      <c r="BH505" s="48"/>
      <c r="BI505" s="48"/>
      <c r="BJ505" s="48"/>
      <c r="BK505" s="48"/>
      <c r="BL505" s="48"/>
      <c r="BM505" s="48"/>
      <c r="BN505" s="48"/>
      <c r="BO505" s="48"/>
      <c r="BP505" s="48"/>
      <c r="BQ505" s="48"/>
      <c r="BR505" s="48"/>
      <c r="BS505" s="48"/>
      <c r="BT505" s="48"/>
      <c r="BU505" s="48"/>
    </row>
    <row r="506" spans="1:73" hidden="1">
      <c r="A506" s="48"/>
      <c r="B506" s="48"/>
      <c r="C506" s="70" t="s">
        <v>1373</v>
      </c>
      <c r="D506" s="48"/>
      <c r="E506" s="76"/>
      <c r="F506" s="48"/>
      <c r="G506" s="70"/>
      <c r="H506" s="48"/>
      <c r="I506" s="48"/>
      <c r="J506" s="48"/>
      <c r="K506" s="48"/>
      <c r="L506" s="464">
        <f t="shared" si="16"/>
        <v>119</v>
      </c>
      <c r="M506" s="464"/>
      <c r="N506" s="152" t="s">
        <v>1374</v>
      </c>
      <c r="O506" s="48"/>
      <c r="P506" s="48"/>
      <c r="Q506" s="48"/>
      <c r="R506" s="48"/>
      <c r="S506" s="48"/>
      <c r="T506" s="48"/>
      <c r="U506" s="436" t="str">
        <f t="shared" si="11"/>
        <v/>
      </c>
      <c r="V506" s="436"/>
      <c r="W506" s="436" t="str">
        <f t="shared" si="12"/>
        <v/>
      </c>
      <c r="X506" s="436"/>
      <c r="Y506" s="48"/>
      <c r="Z506" s="70"/>
      <c r="AA506" s="48"/>
      <c r="AB506" s="48"/>
      <c r="AC506" s="48"/>
      <c r="AD506" s="48"/>
      <c r="AE506" s="48"/>
      <c r="AF506" s="48"/>
      <c r="AG506" s="48"/>
      <c r="AH506" s="48"/>
      <c r="AI506" s="48"/>
      <c r="AJ506" s="48"/>
      <c r="AK506" s="48"/>
      <c r="AL506" s="151" t="s">
        <v>1375</v>
      </c>
      <c r="AM506" s="70"/>
      <c r="AN506" s="70"/>
      <c r="AO506" s="70"/>
      <c r="AP506" s="70"/>
      <c r="AQ506" s="70"/>
      <c r="AR506" s="70"/>
      <c r="AS506" s="70"/>
      <c r="AT506" s="436" t="str">
        <f t="shared" si="10"/>
        <v/>
      </c>
      <c r="AU506" s="436"/>
      <c r="AV506" s="436" t="str">
        <f t="shared" si="14"/>
        <v>Yes</v>
      </c>
      <c r="AW506" s="436"/>
      <c r="AX506" s="69" t="s">
        <v>1000</v>
      </c>
      <c r="AY506" s="48"/>
      <c r="AZ506" s="48"/>
      <c r="BA506" s="48"/>
      <c r="BB506" s="436" t="b">
        <f t="shared" si="15"/>
        <v>0</v>
      </c>
      <c r="BC506" s="436"/>
      <c r="BD506" s="48"/>
      <c r="BE506" s="48"/>
      <c r="BF506" s="48"/>
      <c r="BG506" s="48"/>
      <c r="BH506" s="48"/>
      <c r="BI506" s="48"/>
      <c r="BJ506" s="48"/>
      <c r="BK506" s="48"/>
      <c r="BL506" s="48"/>
      <c r="BM506" s="48"/>
      <c r="BN506" s="48"/>
      <c r="BO506" s="48"/>
      <c r="BP506" s="48"/>
      <c r="BQ506" s="48"/>
      <c r="BR506" s="48"/>
      <c r="BS506" s="48"/>
      <c r="BT506" s="48"/>
      <c r="BU506" s="48"/>
    </row>
    <row r="507" spans="1:73" hidden="1">
      <c r="A507" s="48"/>
      <c r="B507" s="48"/>
      <c r="C507" s="70" t="s">
        <v>1376</v>
      </c>
      <c r="D507" s="48"/>
      <c r="E507" s="76"/>
      <c r="F507" s="48"/>
      <c r="G507" s="70"/>
      <c r="H507" s="48"/>
      <c r="I507" s="48"/>
      <c r="J507" s="48"/>
      <c r="K507" s="48"/>
      <c r="L507" s="464">
        <f t="shared" si="16"/>
        <v>120</v>
      </c>
      <c r="M507" s="464"/>
      <c r="N507" s="152" t="s">
        <v>1377</v>
      </c>
      <c r="O507" s="48"/>
      <c r="P507" s="48"/>
      <c r="Q507" s="48"/>
      <c r="R507" s="48"/>
      <c r="S507" s="48"/>
      <c r="T507" s="48"/>
      <c r="U507" s="436" t="str">
        <f t="shared" si="11"/>
        <v/>
      </c>
      <c r="V507" s="436"/>
      <c r="W507" s="436" t="str">
        <f t="shared" si="12"/>
        <v/>
      </c>
      <c r="X507" s="436"/>
      <c r="Y507" s="48"/>
      <c r="Z507" s="70"/>
      <c r="AA507" s="48"/>
      <c r="AB507" s="48"/>
      <c r="AC507" s="48"/>
      <c r="AD507" s="48"/>
      <c r="AE507" s="48"/>
      <c r="AF507" s="48"/>
      <c r="AG507" s="48"/>
      <c r="AH507" s="48"/>
      <c r="AI507" s="48"/>
      <c r="AJ507" s="48"/>
      <c r="AK507" s="48"/>
      <c r="AL507" s="151" t="s">
        <v>1378</v>
      </c>
      <c r="AM507" s="70"/>
      <c r="AN507" s="70"/>
      <c r="AO507" s="70"/>
      <c r="AP507" s="70"/>
      <c r="AQ507" s="70"/>
      <c r="AR507" s="70"/>
      <c r="AS507" s="70"/>
      <c r="AT507" s="436" t="str">
        <f t="shared" si="10"/>
        <v/>
      </c>
      <c r="AU507" s="436"/>
      <c r="AV507" s="436" t="str">
        <f t="shared" si="14"/>
        <v>Yes</v>
      </c>
      <c r="AW507" s="436"/>
      <c r="AX507" s="69" t="s">
        <v>931</v>
      </c>
      <c r="AY507" s="48"/>
      <c r="AZ507" s="48"/>
      <c r="BA507" s="48"/>
      <c r="BB507" s="436" t="b">
        <f t="shared" si="15"/>
        <v>0</v>
      </c>
      <c r="BC507" s="436"/>
      <c r="BD507" s="48"/>
      <c r="BE507" s="48"/>
      <c r="BF507" s="48"/>
      <c r="BG507" s="48"/>
      <c r="BH507" s="48"/>
      <c r="BI507" s="48"/>
      <c r="BJ507" s="48"/>
      <c r="BK507" s="48"/>
      <c r="BL507" s="48"/>
      <c r="BM507" s="48"/>
      <c r="BN507" s="48"/>
      <c r="BO507" s="48"/>
      <c r="BP507" s="48"/>
      <c r="BQ507" s="48"/>
      <c r="BR507" s="48"/>
      <c r="BS507" s="48"/>
      <c r="BT507" s="48"/>
      <c r="BU507" s="48"/>
    </row>
    <row r="508" spans="1:73" hidden="1">
      <c r="A508" s="48"/>
      <c r="B508" s="48"/>
      <c r="C508" s="70" t="s">
        <v>1379</v>
      </c>
      <c r="D508" s="48"/>
      <c r="E508" s="76"/>
      <c r="F508" s="48"/>
      <c r="G508" s="70"/>
      <c r="H508" s="48"/>
      <c r="I508" s="48"/>
      <c r="J508" s="48"/>
      <c r="K508" s="48"/>
      <c r="L508" s="464">
        <f t="shared" si="16"/>
        <v>121</v>
      </c>
      <c r="M508" s="464"/>
      <c r="N508" s="152" t="s">
        <v>1380</v>
      </c>
      <c r="O508" s="48"/>
      <c r="P508" s="48"/>
      <c r="Q508" s="48"/>
      <c r="R508" s="48"/>
      <c r="S508" s="48"/>
      <c r="T508" s="48"/>
      <c r="U508" s="436" t="str">
        <f t="shared" si="11"/>
        <v/>
      </c>
      <c r="V508" s="436"/>
      <c r="W508" s="436" t="str">
        <f t="shared" si="12"/>
        <v/>
      </c>
      <c r="X508" s="436"/>
      <c r="Y508" s="48"/>
      <c r="Z508" s="70"/>
      <c r="AA508" s="48"/>
      <c r="AB508" s="48"/>
      <c r="AC508" s="48"/>
      <c r="AD508" s="48"/>
      <c r="AE508" s="48"/>
      <c r="AF508" s="48"/>
      <c r="AG508" s="48"/>
      <c r="AH508" s="48"/>
      <c r="AI508" s="48"/>
      <c r="AJ508" s="48"/>
      <c r="AK508" s="48"/>
      <c r="AL508" s="157" t="s">
        <v>1381</v>
      </c>
      <c r="AM508" s="70"/>
      <c r="AN508" s="70"/>
      <c r="AO508" s="70"/>
      <c r="AP508" s="70"/>
      <c r="AQ508" s="70"/>
      <c r="AR508" s="70"/>
      <c r="AS508" s="70"/>
      <c r="AT508" s="436" t="str">
        <f t="shared" si="10"/>
        <v/>
      </c>
      <c r="AU508" s="436"/>
      <c r="AV508" s="436" t="str">
        <f t="shared" si="14"/>
        <v>Yes</v>
      </c>
      <c r="AW508" s="436"/>
      <c r="AX508" s="155" t="s">
        <v>908</v>
      </c>
      <c r="AY508" s="48"/>
      <c r="AZ508" s="48"/>
      <c r="BA508" s="48"/>
      <c r="BB508" s="436" t="b">
        <f t="shared" si="15"/>
        <v>0</v>
      </c>
      <c r="BC508" s="436"/>
      <c r="BD508" s="48"/>
      <c r="BE508" s="48"/>
      <c r="BF508" s="48"/>
      <c r="BG508" s="48"/>
      <c r="BH508" s="48"/>
      <c r="BI508" s="48"/>
      <c r="BJ508" s="48"/>
      <c r="BK508" s="48"/>
      <c r="BL508" s="48"/>
      <c r="BM508" s="48"/>
      <c r="BN508" s="48"/>
      <c r="BO508" s="48"/>
      <c r="BP508" s="48"/>
      <c r="BQ508" s="48"/>
      <c r="BR508" s="48"/>
      <c r="BS508" s="48"/>
      <c r="BT508" s="48"/>
      <c r="BU508" s="48"/>
    </row>
    <row r="509" spans="1:73" hidden="1">
      <c r="A509" s="48"/>
      <c r="B509" s="48"/>
      <c r="C509" s="70" t="s">
        <v>1382</v>
      </c>
      <c r="D509" s="48"/>
      <c r="E509" s="76"/>
      <c r="F509" s="48"/>
      <c r="G509" s="70"/>
      <c r="H509" s="48"/>
      <c r="I509" s="48"/>
      <c r="J509" s="48"/>
      <c r="K509" s="48"/>
      <c r="L509" s="464">
        <f t="shared" si="16"/>
        <v>122</v>
      </c>
      <c r="M509" s="464"/>
      <c r="N509" s="152" t="s">
        <v>1383</v>
      </c>
      <c r="O509" s="48"/>
      <c r="P509" s="48"/>
      <c r="Q509" s="48"/>
      <c r="R509" s="48"/>
      <c r="S509" s="48"/>
      <c r="T509" s="48"/>
      <c r="U509" s="436" t="str">
        <f t="shared" si="11"/>
        <v/>
      </c>
      <c r="V509" s="436"/>
      <c r="W509" s="436" t="str">
        <f t="shared" si="12"/>
        <v/>
      </c>
      <c r="X509" s="436"/>
      <c r="Y509" s="48"/>
      <c r="Z509" s="70"/>
      <c r="AA509" s="48"/>
      <c r="AB509" s="48"/>
      <c r="AC509" s="48"/>
      <c r="AD509" s="48"/>
      <c r="AE509" s="48"/>
      <c r="AF509" s="48"/>
      <c r="AG509" s="48"/>
      <c r="AH509" s="48"/>
      <c r="AI509" s="48"/>
      <c r="AJ509" s="48"/>
      <c r="AK509" s="48"/>
      <c r="AL509" s="151" t="s">
        <v>1384</v>
      </c>
      <c r="AM509" s="70"/>
      <c r="AN509" s="70"/>
      <c r="AO509" s="70"/>
      <c r="AP509" s="70"/>
      <c r="AQ509" s="70"/>
      <c r="AR509" s="70"/>
      <c r="AS509" s="70"/>
      <c r="AT509" s="436" t="str">
        <f t="shared" si="10"/>
        <v/>
      </c>
      <c r="AU509" s="436"/>
      <c r="AV509" s="436" t="str">
        <f t="shared" si="14"/>
        <v>Yes</v>
      </c>
      <c r="AW509" s="436"/>
      <c r="AX509" s="156" t="s">
        <v>908</v>
      </c>
      <c r="AY509" s="48"/>
      <c r="AZ509" s="48"/>
      <c r="BA509" s="48"/>
      <c r="BB509" s="436" t="b">
        <f t="shared" si="15"/>
        <v>0</v>
      </c>
      <c r="BC509" s="436"/>
      <c r="BD509" s="48"/>
      <c r="BE509" s="48"/>
      <c r="BF509" s="48"/>
      <c r="BG509" s="48"/>
      <c r="BH509" s="48"/>
      <c r="BI509" s="48"/>
      <c r="BJ509" s="48"/>
      <c r="BK509" s="48"/>
      <c r="BL509" s="48"/>
      <c r="BM509" s="48"/>
      <c r="BN509" s="48"/>
      <c r="BO509" s="48"/>
      <c r="BP509" s="48"/>
      <c r="BQ509" s="48"/>
      <c r="BR509" s="48"/>
      <c r="BS509" s="48"/>
      <c r="BT509" s="48"/>
      <c r="BU509" s="48"/>
    </row>
    <row r="510" spans="1:73" hidden="1">
      <c r="A510" s="48"/>
      <c r="B510" s="48"/>
      <c r="C510" s="70" t="s">
        <v>1385</v>
      </c>
      <c r="D510" s="48"/>
      <c r="E510" s="76"/>
      <c r="F510" s="48"/>
      <c r="G510" s="70"/>
      <c r="H510" s="48"/>
      <c r="I510" s="48"/>
      <c r="J510" s="48"/>
      <c r="K510" s="48"/>
      <c r="L510" s="464">
        <f t="shared" si="16"/>
        <v>123</v>
      </c>
      <c r="M510" s="464"/>
      <c r="N510" s="152" t="s">
        <v>1386</v>
      </c>
      <c r="O510" s="48"/>
      <c r="P510" s="48"/>
      <c r="Q510" s="48"/>
      <c r="R510" s="48"/>
      <c r="S510" s="48"/>
      <c r="T510" s="48"/>
      <c r="U510" s="436" t="str">
        <f t="shared" si="11"/>
        <v/>
      </c>
      <c r="V510" s="436"/>
      <c r="W510" s="436" t="str">
        <f t="shared" si="12"/>
        <v/>
      </c>
      <c r="X510" s="436"/>
      <c r="Y510" s="48"/>
      <c r="Z510" s="70"/>
      <c r="AA510" s="48"/>
      <c r="AB510" s="48"/>
      <c r="AC510" s="48"/>
      <c r="AD510" s="48"/>
      <c r="AE510" s="48"/>
      <c r="AF510" s="48"/>
      <c r="AG510" s="48"/>
      <c r="AH510" s="48"/>
      <c r="AI510" s="48"/>
      <c r="AJ510" s="48"/>
      <c r="AK510" s="48"/>
      <c r="AL510" s="151" t="s">
        <v>1387</v>
      </c>
      <c r="AM510" s="70"/>
      <c r="AN510" s="70"/>
      <c r="AO510" s="70"/>
      <c r="AP510" s="70"/>
      <c r="AQ510" s="70"/>
      <c r="AR510" s="70"/>
      <c r="AS510" s="70"/>
      <c r="AT510" s="436" t="str">
        <f t="shared" si="10"/>
        <v/>
      </c>
      <c r="AU510" s="436"/>
      <c r="AV510" s="436" t="str">
        <f t="shared" si="14"/>
        <v>Yes</v>
      </c>
      <c r="AW510" s="436"/>
      <c r="AX510" s="156" t="s">
        <v>918</v>
      </c>
      <c r="AY510" s="48"/>
      <c r="AZ510" s="48"/>
      <c r="BA510" s="48"/>
      <c r="BB510" s="436" t="b">
        <f t="shared" si="15"/>
        <v>0</v>
      </c>
      <c r="BC510" s="436"/>
      <c r="BD510" s="48"/>
      <c r="BE510" s="48"/>
      <c r="BF510" s="48"/>
      <c r="BG510" s="48"/>
      <c r="BH510" s="48"/>
      <c r="BI510" s="48"/>
      <c r="BJ510" s="48"/>
      <c r="BK510" s="48"/>
      <c r="BL510" s="48"/>
      <c r="BM510" s="48"/>
      <c r="BN510" s="48"/>
      <c r="BO510" s="48"/>
      <c r="BP510" s="48"/>
      <c r="BQ510" s="48"/>
      <c r="BR510" s="48"/>
      <c r="BS510" s="48"/>
      <c r="BT510" s="48"/>
      <c r="BU510" s="48"/>
    </row>
    <row r="511" spans="1:73" hidden="1">
      <c r="A511" s="48"/>
      <c r="B511" s="48"/>
      <c r="C511" s="70" t="s">
        <v>1388</v>
      </c>
      <c r="D511" s="48"/>
      <c r="E511" s="76"/>
      <c r="F511" s="48"/>
      <c r="G511" s="70"/>
      <c r="H511" s="48"/>
      <c r="I511" s="48"/>
      <c r="J511" s="48"/>
      <c r="K511" s="48"/>
      <c r="L511" s="464">
        <f t="shared" si="16"/>
        <v>124</v>
      </c>
      <c r="M511" s="464"/>
      <c r="N511" s="152" t="s">
        <v>1389</v>
      </c>
      <c r="O511" s="48"/>
      <c r="P511" s="48"/>
      <c r="Q511" s="48"/>
      <c r="R511" s="48"/>
      <c r="S511" s="48"/>
      <c r="T511" s="48"/>
      <c r="U511" s="436" t="str">
        <f t="shared" si="11"/>
        <v/>
      </c>
      <c r="V511" s="436"/>
      <c r="W511" s="436" t="str">
        <f t="shared" si="12"/>
        <v/>
      </c>
      <c r="X511" s="436"/>
      <c r="Y511" s="48"/>
      <c r="Z511" s="70"/>
      <c r="AA511" s="48"/>
      <c r="AB511" s="48"/>
      <c r="AC511" s="48"/>
      <c r="AD511" s="48"/>
      <c r="AE511" s="48"/>
      <c r="AF511" s="48"/>
      <c r="AG511" s="48"/>
      <c r="AH511" s="48"/>
      <c r="AI511" s="48"/>
      <c r="AJ511" s="48"/>
      <c r="AK511" s="48"/>
      <c r="AL511" s="157" t="s">
        <v>1390</v>
      </c>
      <c r="AM511" s="70"/>
      <c r="AN511" s="70"/>
      <c r="AO511" s="70"/>
      <c r="AP511" s="70"/>
      <c r="AQ511" s="70"/>
      <c r="AR511" s="70"/>
      <c r="AS511" s="70"/>
      <c r="AT511" s="436" t="str">
        <f t="shared" si="10"/>
        <v/>
      </c>
      <c r="AU511" s="436"/>
      <c r="AV511" s="436" t="str">
        <f t="shared" si="14"/>
        <v>Yes</v>
      </c>
      <c r="AW511" s="436"/>
      <c r="AX511" s="155" t="s">
        <v>908</v>
      </c>
      <c r="AY511" s="48"/>
      <c r="AZ511" s="48"/>
      <c r="BA511" s="48"/>
      <c r="BB511" s="436" t="b">
        <f t="shared" si="15"/>
        <v>0</v>
      </c>
      <c r="BC511" s="436"/>
      <c r="BD511" s="48"/>
      <c r="BE511" s="48"/>
      <c r="BF511" s="48"/>
      <c r="BG511" s="48"/>
      <c r="BH511" s="48"/>
      <c r="BI511" s="48"/>
      <c r="BJ511" s="48"/>
      <c r="BK511" s="48"/>
      <c r="BL511" s="48"/>
      <c r="BM511" s="48"/>
      <c r="BN511" s="48"/>
      <c r="BO511" s="48"/>
      <c r="BP511" s="48"/>
      <c r="BQ511" s="48"/>
      <c r="BR511" s="48"/>
      <c r="BS511" s="48"/>
      <c r="BT511" s="48"/>
      <c r="BU511" s="48"/>
    </row>
    <row r="512" spans="1:73" hidden="1">
      <c r="A512" s="48"/>
      <c r="B512" s="48"/>
      <c r="C512" s="70" t="s">
        <v>1391</v>
      </c>
      <c r="D512" s="48"/>
      <c r="E512" s="76"/>
      <c r="F512" s="48"/>
      <c r="G512" s="70"/>
      <c r="H512" s="48"/>
      <c r="I512" s="48"/>
      <c r="J512" s="48"/>
      <c r="K512" s="48"/>
      <c r="L512" s="464">
        <f t="shared" si="16"/>
        <v>125</v>
      </c>
      <c r="M512" s="464"/>
      <c r="N512" s="152" t="s">
        <v>1392</v>
      </c>
      <c r="O512" s="48"/>
      <c r="P512" s="48"/>
      <c r="Q512" s="48"/>
      <c r="R512" s="48"/>
      <c r="S512" s="48"/>
      <c r="T512" s="48"/>
      <c r="U512" s="436" t="str">
        <f t="shared" si="11"/>
        <v/>
      </c>
      <c r="V512" s="436"/>
      <c r="W512" s="436" t="str">
        <f t="shared" si="12"/>
        <v/>
      </c>
      <c r="X512" s="436"/>
      <c r="Y512" s="48"/>
      <c r="Z512" s="70"/>
      <c r="AA512" s="48"/>
      <c r="AB512" s="48"/>
      <c r="AC512" s="48"/>
      <c r="AD512" s="48"/>
      <c r="AE512" s="48"/>
      <c r="AF512" s="48"/>
      <c r="AG512" s="48"/>
      <c r="AH512" s="48"/>
      <c r="AI512" s="48"/>
      <c r="AJ512" s="48"/>
      <c r="AK512" s="48"/>
      <c r="AL512" s="160" t="s">
        <v>1393</v>
      </c>
      <c r="AM512" s="70"/>
      <c r="AN512" s="70"/>
      <c r="AO512" s="70"/>
      <c r="AP512" s="70"/>
      <c r="AQ512" s="70"/>
      <c r="AR512" s="70"/>
      <c r="AS512" s="70"/>
      <c r="AT512" s="436" t="str">
        <f t="shared" si="10"/>
        <v/>
      </c>
      <c r="AU512" s="436"/>
      <c r="AV512" s="436" t="str">
        <f t="shared" si="14"/>
        <v>Yes</v>
      </c>
      <c r="AW512" s="436"/>
      <c r="AX512" s="155" t="s">
        <v>908</v>
      </c>
      <c r="AY512" s="48"/>
      <c r="AZ512" s="48"/>
      <c r="BA512" s="48"/>
      <c r="BB512" s="436" t="b">
        <f t="shared" si="15"/>
        <v>0</v>
      </c>
      <c r="BC512" s="436"/>
      <c r="BD512" s="48"/>
      <c r="BE512" s="48"/>
      <c r="BF512" s="48"/>
      <c r="BG512" s="48"/>
      <c r="BH512" s="48"/>
      <c r="BI512" s="48"/>
      <c r="BJ512" s="48"/>
      <c r="BK512" s="48"/>
      <c r="BL512" s="48"/>
      <c r="BM512" s="48"/>
      <c r="BN512" s="48"/>
      <c r="BO512" s="48"/>
      <c r="BP512" s="48"/>
      <c r="BQ512" s="48"/>
      <c r="BR512" s="48"/>
      <c r="BS512" s="48"/>
      <c r="BT512" s="48"/>
      <c r="BU512" s="48"/>
    </row>
    <row r="513" spans="1:73" hidden="1">
      <c r="A513" s="48"/>
      <c r="B513" s="48"/>
      <c r="C513" s="70" t="s">
        <v>1394</v>
      </c>
      <c r="D513" s="48"/>
      <c r="E513" s="76"/>
      <c r="F513" s="48"/>
      <c r="G513" s="70"/>
      <c r="H513" s="48"/>
      <c r="I513" s="48"/>
      <c r="J513" s="48"/>
      <c r="K513" s="48"/>
      <c r="L513" s="464">
        <f t="shared" si="16"/>
        <v>126</v>
      </c>
      <c r="M513" s="464"/>
      <c r="N513" s="152" t="s">
        <v>1395</v>
      </c>
      <c r="O513" s="48"/>
      <c r="P513" s="48"/>
      <c r="Q513" s="48"/>
      <c r="R513" s="48"/>
      <c r="S513" s="48"/>
      <c r="T513" s="48"/>
      <c r="U513" s="436" t="str">
        <f t="shared" si="11"/>
        <v/>
      </c>
      <c r="V513" s="436"/>
      <c r="W513" s="436" t="str">
        <f t="shared" si="12"/>
        <v/>
      </c>
      <c r="X513" s="436"/>
      <c r="Y513" s="48"/>
      <c r="Z513" s="70"/>
      <c r="AA513" s="48"/>
      <c r="AB513" s="48"/>
      <c r="AC513" s="48"/>
      <c r="AD513" s="48"/>
      <c r="AE513" s="48"/>
      <c r="AF513" s="48"/>
      <c r="AG513" s="48"/>
      <c r="AH513" s="48"/>
      <c r="AI513" s="48"/>
      <c r="AJ513" s="48"/>
      <c r="AK513" s="48"/>
      <c r="AL513" s="151" t="s">
        <v>1396</v>
      </c>
      <c r="AM513" s="70"/>
      <c r="AN513" s="70"/>
      <c r="AO513" s="70"/>
      <c r="AP513" s="70"/>
      <c r="AQ513" s="70"/>
      <c r="AR513" s="70"/>
      <c r="AS513" s="70"/>
      <c r="AT513" s="436" t="str">
        <f t="shared" si="10"/>
        <v/>
      </c>
      <c r="AU513" s="436"/>
      <c r="AV513" s="436" t="str">
        <f t="shared" si="14"/>
        <v>Yes</v>
      </c>
      <c r="AW513" s="436"/>
      <c r="AX513" s="156" t="s">
        <v>918</v>
      </c>
      <c r="AY513" s="48"/>
      <c r="AZ513" s="48"/>
      <c r="BA513" s="48"/>
      <c r="BB513" s="436" t="b">
        <f t="shared" si="15"/>
        <v>0</v>
      </c>
      <c r="BC513" s="436"/>
      <c r="BD513" s="48"/>
      <c r="BE513" s="48"/>
      <c r="BF513" s="48"/>
      <c r="BG513" s="48"/>
      <c r="BH513" s="48"/>
      <c r="BI513" s="48"/>
      <c r="BJ513" s="48"/>
      <c r="BK513" s="48"/>
      <c r="BL513" s="48"/>
      <c r="BM513" s="48"/>
      <c r="BN513" s="48"/>
      <c r="BO513" s="48"/>
      <c r="BP513" s="48"/>
      <c r="BQ513" s="48"/>
      <c r="BR513" s="48"/>
      <c r="BS513" s="48"/>
      <c r="BT513" s="48"/>
      <c r="BU513" s="48"/>
    </row>
    <row r="514" spans="1:73" hidden="1">
      <c r="A514" s="48"/>
      <c r="B514" s="48"/>
      <c r="C514" s="70" t="s">
        <v>1397</v>
      </c>
      <c r="D514" s="48"/>
      <c r="E514" s="76"/>
      <c r="F514" s="48"/>
      <c r="G514" s="70"/>
      <c r="H514" s="48"/>
      <c r="I514" s="48"/>
      <c r="J514" s="48"/>
      <c r="K514" s="48"/>
      <c r="L514" s="464">
        <f t="shared" si="16"/>
        <v>127</v>
      </c>
      <c r="M514" s="464"/>
      <c r="N514" s="152" t="s">
        <v>1398</v>
      </c>
      <c r="O514" s="48"/>
      <c r="P514" s="48"/>
      <c r="Q514" s="48"/>
      <c r="R514" s="48"/>
      <c r="S514" s="48"/>
      <c r="T514" s="48"/>
      <c r="U514" s="436" t="str">
        <f t="shared" si="11"/>
        <v/>
      </c>
      <c r="V514" s="436"/>
      <c r="W514" s="436" t="str">
        <f t="shared" si="12"/>
        <v/>
      </c>
      <c r="X514" s="436"/>
      <c r="Y514" s="48"/>
      <c r="Z514" s="70"/>
      <c r="AA514" s="48"/>
      <c r="AB514" s="48"/>
      <c r="AC514" s="48"/>
      <c r="AD514" s="48"/>
      <c r="AE514" s="48"/>
      <c r="AF514" s="48"/>
      <c r="AG514" s="48"/>
      <c r="AH514" s="48"/>
      <c r="AI514" s="48"/>
      <c r="AJ514" s="48"/>
      <c r="AK514" s="48"/>
      <c r="AL514" s="157" t="s">
        <v>1399</v>
      </c>
      <c r="AM514" s="70"/>
      <c r="AN514" s="70"/>
      <c r="AO514" s="70"/>
      <c r="AP514" s="70"/>
      <c r="AQ514" s="70"/>
      <c r="AR514" s="70"/>
      <c r="AS514" s="70"/>
      <c r="AT514" s="436" t="str">
        <f t="shared" si="10"/>
        <v/>
      </c>
      <c r="AU514" s="436"/>
      <c r="AV514" s="436" t="str">
        <f t="shared" si="14"/>
        <v>Yes</v>
      </c>
      <c r="AW514" s="436"/>
      <c r="AX514" s="155" t="s">
        <v>908</v>
      </c>
      <c r="AY514" s="48"/>
      <c r="AZ514" s="48"/>
      <c r="BA514" s="48"/>
      <c r="BB514" s="436" t="b">
        <f t="shared" si="15"/>
        <v>0</v>
      </c>
      <c r="BC514" s="436"/>
      <c r="BD514" s="48"/>
      <c r="BE514" s="48"/>
      <c r="BF514" s="48"/>
      <c r="BG514" s="48"/>
      <c r="BH514" s="48"/>
      <c r="BI514" s="48"/>
      <c r="BJ514" s="48"/>
      <c r="BK514" s="48"/>
      <c r="BL514" s="48"/>
      <c r="BM514" s="48"/>
      <c r="BN514" s="48"/>
      <c r="BO514" s="48"/>
      <c r="BP514" s="48"/>
      <c r="BQ514" s="48"/>
      <c r="BR514" s="48"/>
      <c r="BS514" s="48"/>
      <c r="BT514" s="48"/>
      <c r="BU514" s="48"/>
    </row>
    <row r="515" spans="1:73" hidden="1">
      <c r="A515" s="48"/>
      <c r="B515" s="48"/>
      <c r="C515" s="70" t="s">
        <v>1400</v>
      </c>
      <c r="D515" s="48"/>
      <c r="E515" s="76"/>
      <c r="F515" s="48"/>
      <c r="G515" s="70"/>
      <c r="H515" s="48"/>
      <c r="I515" s="48"/>
      <c r="J515" s="48"/>
      <c r="K515" s="48"/>
      <c r="L515" s="464">
        <f t="shared" si="16"/>
        <v>128</v>
      </c>
      <c r="M515" s="464"/>
      <c r="N515" s="152" t="s">
        <v>1401</v>
      </c>
      <c r="O515" s="48"/>
      <c r="P515" s="48"/>
      <c r="Q515" s="48"/>
      <c r="R515" s="48"/>
      <c r="S515" s="48"/>
      <c r="T515" s="48"/>
      <c r="U515" s="436" t="str">
        <f t="shared" si="11"/>
        <v/>
      </c>
      <c r="V515" s="436"/>
      <c r="W515" s="436" t="str">
        <f t="shared" si="12"/>
        <v/>
      </c>
      <c r="X515" s="436"/>
      <c r="Y515" s="48"/>
      <c r="Z515" s="70"/>
      <c r="AA515" s="48"/>
      <c r="AB515" s="48"/>
      <c r="AC515" s="48"/>
      <c r="AD515" s="48"/>
      <c r="AE515" s="48"/>
      <c r="AF515" s="48"/>
      <c r="AG515" s="48"/>
      <c r="AH515" s="48"/>
      <c r="AI515" s="48"/>
      <c r="AJ515" s="48"/>
      <c r="AK515" s="48"/>
      <c r="AL515" s="151" t="s">
        <v>1402</v>
      </c>
      <c r="AM515" s="70"/>
      <c r="AN515" s="70"/>
      <c r="AO515" s="70"/>
      <c r="AP515" s="70"/>
      <c r="AQ515" s="70"/>
      <c r="AR515" s="70"/>
      <c r="AS515" s="70"/>
      <c r="AT515" s="436" t="str">
        <f t="shared" si="10"/>
        <v/>
      </c>
      <c r="AU515" s="436"/>
      <c r="AV515" s="436" t="str">
        <f t="shared" si="14"/>
        <v>Yes</v>
      </c>
      <c r="AW515" s="436"/>
      <c r="AX515" s="156" t="s">
        <v>918</v>
      </c>
      <c r="AY515" s="48"/>
      <c r="AZ515" s="48"/>
      <c r="BA515" s="48"/>
      <c r="BB515" s="436" t="b">
        <f t="shared" si="15"/>
        <v>0</v>
      </c>
      <c r="BC515" s="436"/>
      <c r="BD515" s="48"/>
      <c r="BE515" s="48"/>
      <c r="BF515" s="48"/>
      <c r="BG515" s="48"/>
      <c r="BH515" s="48"/>
      <c r="BI515" s="48"/>
      <c r="BJ515" s="48"/>
      <c r="BK515" s="48"/>
      <c r="BL515" s="48"/>
      <c r="BM515" s="48"/>
      <c r="BN515" s="48"/>
      <c r="BO515" s="48"/>
      <c r="BP515" s="48"/>
      <c r="BQ515" s="48"/>
      <c r="BR515" s="48"/>
      <c r="BS515" s="48"/>
      <c r="BT515" s="48"/>
      <c r="BU515" s="48"/>
    </row>
    <row r="516" spans="1:73" hidden="1">
      <c r="A516" s="48"/>
      <c r="B516" s="48"/>
      <c r="C516" s="70" t="s">
        <v>1403</v>
      </c>
      <c r="D516" s="48"/>
      <c r="E516" s="76"/>
      <c r="F516" s="48"/>
      <c r="G516" s="70"/>
      <c r="H516" s="48"/>
      <c r="I516" s="48"/>
      <c r="J516" s="48"/>
      <c r="K516" s="48"/>
      <c r="L516" s="464">
        <f t="shared" si="16"/>
        <v>129</v>
      </c>
      <c r="M516" s="464"/>
      <c r="N516" s="152" t="s">
        <v>1404</v>
      </c>
      <c r="O516" s="48"/>
      <c r="P516" s="48"/>
      <c r="Q516" s="48"/>
      <c r="R516" s="48"/>
      <c r="S516" s="48"/>
      <c r="T516" s="48"/>
      <c r="U516" s="436" t="str">
        <f t="shared" si="11"/>
        <v/>
      </c>
      <c r="V516" s="436"/>
      <c r="W516" s="436" t="str">
        <f t="shared" si="12"/>
        <v/>
      </c>
      <c r="X516" s="436"/>
      <c r="Y516" s="48"/>
      <c r="Z516" s="70"/>
      <c r="AA516" s="48"/>
      <c r="AB516" s="48"/>
      <c r="AC516" s="48"/>
      <c r="AD516" s="48"/>
      <c r="AE516" s="48"/>
      <c r="AF516" s="48"/>
      <c r="AG516" s="48"/>
      <c r="AH516" s="48"/>
      <c r="AI516" s="48"/>
      <c r="AJ516" s="48"/>
      <c r="AK516" s="48"/>
      <c r="AL516" s="151" t="s">
        <v>1405</v>
      </c>
      <c r="AM516" s="70"/>
      <c r="AN516" s="70"/>
      <c r="AO516" s="70"/>
      <c r="AP516" s="70"/>
      <c r="AQ516" s="70"/>
      <c r="AR516" s="70"/>
      <c r="AS516" s="70"/>
      <c r="AT516" s="436" t="str">
        <f t="shared" ref="AT516:AT579" si="17">IF($AL516=$Q$380,"Yes","")</f>
        <v/>
      </c>
      <c r="AU516" s="436"/>
      <c r="AV516" s="436" t="str">
        <f t="shared" si="14"/>
        <v>Yes</v>
      </c>
      <c r="AW516" s="436"/>
      <c r="AX516" s="156" t="s">
        <v>918</v>
      </c>
      <c r="AY516" s="48"/>
      <c r="AZ516" s="48"/>
      <c r="BA516" s="48"/>
      <c r="BB516" s="436" t="b">
        <f t="shared" si="15"/>
        <v>0</v>
      </c>
      <c r="BC516" s="436"/>
      <c r="BD516" s="48"/>
      <c r="BE516" s="48"/>
      <c r="BF516" s="48"/>
      <c r="BG516" s="48"/>
      <c r="BH516" s="48"/>
      <c r="BI516" s="48"/>
      <c r="BJ516" s="48"/>
      <c r="BK516" s="48"/>
      <c r="BL516" s="48"/>
      <c r="BM516" s="48"/>
      <c r="BN516" s="48"/>
      <c r="BO516" s="48"/>
      <c r="BP516" s="48"/>
      <c r="BQ516" s="48"/>
      <c r="BR516" s="48"/>
      <c r="BS516" s="48"/>
      <c r="BT516" s="48"/>
      <c r="BU516" s="48"/>
    </row>
    <row r="517" spans="1:73" hidden="1">
      <c r="A517" s="48"/>
      <c r="B517" s="48"/>
      <c r="C517" s="70" t="s">
        <v>1406</v>
      </c>
      <c r="D517" s="48"/>
      <c r="E517" s="76"/>
      <c r="F517" s="48"/>
      <c r="G517" s="70"/>
      <c r="H517" s="48"/>
      <c r="I517" s="48"/>
      <c r="J517" s="48"/>
      <c r="K517" s="48"/>
      <c r="L517" s="464">
        <f t="shared" si="16"/>
        <v>130</v>
      </c>
      <c r="M517" s="464"/>
      <c r="N517" s="152" t="s">
        <v>1407</v>
      </c>
      <c r="O517" s="48"/>
      <c r="P517" s="48"/>
      <c r="Q517" s="48"/>
      <c r="R517" s="48"/>
      <c r="S517" s="48"/>
      <c r="T517" s="48"/>
      <c r="U517" s="436" t="str">
        <f t="shared" ref="U517:U580" si="18">IF(N517=Q$380,"Yes","")</f>
        <v/>
      </c>
      <c r="V517" s="436"/>
      <c r="W517" s="436" t="str">
        <f t="shared" ref="W517:W580" si="19">IF(N517=Q$382,"Yes","")</f>
        <v/>
      </c>
      <c r="X517" s="436"/>
      <c r="Y517" s="48"/>
      <c r="Z517" s="70"/>
      <c r="AA517" s="48"/>
      <c r="AB517" s="48"/>
      <c r="AC517" s="48"/>
      <c r="AD517" s="48"/>
      <c r="AE517" s="48"/>
      <c r="AF517" s="48"/>
      <c r="AG517" s="48"/>
      <c r="AH517" s="48"/>
      <c r="AI517" s="48"/>
      <c r="AJ517" s="48"/>
      <c r="AK517" s="48"/>
      <c r="AL517" s="154" t="s">
        <v>1408</v>
      </c>
      <c r="AM517" s="70"/>
      <c r="AN517" s="70"/>
      <c r="AO517" s="70"/>
      <c r="AP517" s="70"/>
      <c r="AQ517" s="70"/>
      <c r="AR517" s="70"/>
      <c r="AS517" s="70"/>
      <c r="AT517" s="436" t="str">
        <f t="shared" si="17"/>
        <v/>
      </c>
      <c r="AU517" s="436"/>
      <c r="AV517" s="436" t="str">
        <f t="shared" ref="AV517:AV580" si="20">IF(AX517="90.1-2001","No","Yes")</f>
        <v>Yes</v>
      </c>
      <c r="AW517" s="436"/>
      <c r="AX517" s="155" t="s">
        <v>908</v>
      </c>
      <c r="AY517" s="48"/>
      <c r="AZ517" s="48"/>
      <c r="BA517" s="48"/>
      <c r="BB517" s="436" t="b">
        <f t="shared" ref="BB517:BB580" si="21">AND(AT517="Yes",AV517="Yes")</f>
        <v>0</v>
      </c>
      <c r="BC517" s="436"/>
      <c r="BD517" s="48"/>
      <c r="BE517" s="48"/>
      <c r="BF517" s="48"/>
      <c r="BG517" s="48"/>
      <c r="BH517" s="48"/>
      <c r="BI517" s="48"/>
      <c r="BJ517" s="48"/>
      <c r="BK517" s="48"/>
      <c r="BL517" s="48"/>
      <c r="BM517" s="48"/>
      <c r="BN517" s="48"/>
      <c r="BO517" s="48"/>
      <c r="BP517" s="48"/>
      <c r="BQ517" s="48"/>
      <c r="BR517" s="48"/>
      <c r="BS517" s="48"/>
      <c r="BT517" s="48"/>
      <c r="BU517" s="48"/>
    </row>
    <row r="518" spans="1:73" hidden="1">
      <c r="A518" s="48"/>
      <c r="B518" s="48"/>
      <c r="C518" s="70" t="s">
        <v>1409</v>
      </c>
      <c r="D518" s="48"/>
      <c r="E518" s="76"/>
      <c r="F518" s="48"/>
      <c r="G518" s="70"/>
      <c r="H518" s="48"/>
      <c r="I518" s="48"/>
      <c r="J518" s="48"/>
      <c r="K518" s="48"/>
      <c r="L518" s="464">
        <f t="shared" ref="L518:L581" si="22">L517+1</f>
        <v>131</v>
      </c>
      <c r="M518" s="464"/>
      <c r="N518" s="152" t="s">
        <v>1410</v>
      </c>
      <c r="O518" s="48"/>
      <c r="P518" s="48"/>
      <c r="Q518" s="48"/>
      <c r="R518" s="48"/>
      <c r="S518" s="48"/>
      <c r="T518" s="48"/>
      <c r="U518" s="436" t="str">
        <f t="shared" si="18"/>
        <v/>
      </c>
      <c r="V518" s="436"/>
      <c r="W518" s="436" t="str">
        <f t="shared" si="19"/>
        <v/>
      </c>
      <c r="X518" s="436"/>
      <c r="Y518" s="48"/>
      <c r="Z518" s="70"/>
      <c r="AA518" s="48"/>
      <c r="AB518" s="48"/>
      <c r="AC518" s="48"/>
      <c r="AD518" s="48"/>
      <c r="AE518" s="48"/>
      <c r="AF518" s="48"/>
      <c r="AG518" s="48"/>
      <c r="AH518" s="48"/>
      <c r="AI518" s="48"/>
      <c r="AJ518" s="48"/>
      <c r="AK518" s="48"/>
      <c r="AL518" s="151" t="s">
        <v>1411</v>
      </c>
      <c r="AM518" s="70"/>
      <c r="AN518" s="70"/>
      <c r="AO518" s="70"/>
      <c r="AP518" s="70"/>
      <c r="AQ518" s="70"/>
      <c r="AR518" s="70"/>
      <c r="AS518" s="70"/>
      <c r="AT518" s="436" t="str">
        <f t="shared" si="17"/>
        <v/>
      </c>
      <c r="AU518" s="436"/>
      <c r="AV518" s="436" t="str">
        <f t="shared" si="20"/>
        <v>Yes</v>
      </c>
      <c r="AW518" s="436"/>
      <c r="AX518" s="156" t="s">
        <v>918</v>
      </c>
      <c r="AY518" s="48"/>
      <c r="AZ518" s="48"/>
      <c r="BA518" s="48"/>
      <c r="BB518" s="436" t="b">
        <f t="shared" si="21"/>
        <v>0</v>
      </c>
      <c r="BC518" s="436"/>
      <c r="BD518" s="48"/>
      <c r="BE518" s="48"/>
      <c r="BF518" s="48"/>
      <c r="BG518" s="48"/>
      <c r="BH518" s="48"/>
      <c r="BI518" s="48"/>
      <c r="BJ518" s="48"/>
      <c r="BK518" s="48"/>
      <c r="BL518" s="48"/>
      <c r="BM518" s="48"/>
      <c r="BN518" s="48"/>
      <c r="BO518" s="48"/>
      <c r="BP518" s="48"/>
      <c r="BQ518" s="48"/>
      <c r="BR518" s="48"/>
      <c r="BS518" s="48"/>
      <c r="BT518" s="48"/>
      <c r="BU518" s="48"/>
    </row>
    <row r="519" spans="1:73" hidden="1">
      <c r="A519" s="48"/>
      <c r="B519" s="48"/>
      <c r="C519" s="70" t="s">
        <v>1412</v>
      </c>
      <c r="D519" s="48"/>
      <c r="E519" s="76"/>
      <c r="F519" s="48"/>
      <c r="G519" s="70"/>
      <c r="H519" s="48"/>
      <c r="I519" s="48"/>
      <c r="J519" s="48"/>
      <c r="K519" s="48"/>
      <c r="L519" s="464">
        <f t="shared" si="22"/>
        <v>132</v>
      </c>
      <c r="M519" s="464"/>
      <c r="N519" s="152" t="s">
        <v>1413</v>
      </c>
      <c r="O519" s="48"/>
      <c r="P519" s="48"/>
      <c r="Q519" s="48"/>
      <c r="R519" s="48"/>
      <c r="S519" s="48"/>
      <c r="T519" s="48"/>
      <c r="U519" s="436" t="str">
        <f t="shared" si="18"/>
        <v/>
      </c>
      <c r="V519" s="436"/>
      <c r="W519" s="436" t="str">
        <f t="shared" si="19"/>
        <v/>
      </c>
      <c r="X519" s="436"/>
      <c r="Y519" s="48"/>
      <c r="Z519" s="70"/>
      <c r="AA519" s="48"/>
      <c r="AB519" s="48"/>
      <c r="AC519" s="48"/>
      <c r="AD519" s="48"/>
      <c r="AE519" s="48"/>
      <c r="AF519" s="48"/>
      <c r="AG519" s="48"/>
      <c r="AH519" s="48"/>
      <c r="AI519" s="48"/>
      <c r="AJ519" s="48"/>
      <c r="AK519" s="48"/>
      <c r="AL519" s="151" t="s">
        <v>1414</v>
      </c>
      <c r="AM519" s="70"/>
      <c r="AN519" s="70"/>
      <c r="AO519" s="70"/>
      <c r="AP519" s="70"/>
      <c r="AQ519" s="70"/>
      <c r="AR519" s="70"/>
      <c r="AS519" s="70"/>
      <c r="AT519" s="436" t="str">
        <f t="shared" si="17"/>
        <v/>
      </c>
      <c r="AU519" s="436"/>
      <c r="AV519" s="436" t="str">
        <f t="shared" si="20"/>
        <v>Yes</v>
      </c>
      <c r="AW519" s="436"/>
      <c r="AX519" s="156" t="s">
        <v>918</v>
      </c>
      <c r="AY519" s="48"/>
      <c r="AZ519" s="48"/>
      <c r="BA519" s="48"/>
      <c r="BB519" s="436" t="b">
        <f t="shared" si="21"/>
        <v>0</v>
      </c>
      <c r="BC519" s="436"/>
      <c r="BD519" s="48"/>
      <c r="BE519" s="48"/>
      <c r="BF519" s="48"/>
      <c r="BG519" s="48"/>
      <c r="BH519" s="48"/>
      <c r="BI519" s="48"/>
      <c r="BJ519" s="48"/>
      <c r="BK519" s="48"/>
      <c r="BL519" s="48"/>
      <c r="BM519" s="48"/>
      <c r="BN519" s="48"/>
      <c r="BO519" s="48"/>
      <c r="BP519" s="48"/>
      <c r="BQ519" s="48"/>
      <c r="BR519" s="48"/>
      <c r="BS519" s="48"/>
      <c r="BT519" s="48"/>
      <c r="BU519" s="48"/>
    </row>
    <row r="520" spans="1:73" hidden="1">
      <c r="A520" s="48"/>
      <c r="B520" s="48"/>
      <c r="C520" s="70" t="s">
        <v>1415</v>
      </c>
      <c r="D520" s="48"/>
      <c r="E520" s="76"/>
      <c r="F520" s="48"/>
      <c r="G520" s="70"/>
      <c r="H520" s="48"/>
      <c r="I520" s="48"/>
      <c r="J520" s="48"/>
      <c r="K520" s="48"/>
      <c r="L520" s="464">
        <f t="shared" si="22"/>
        <v>133</v>
      </c>
      <c r="M520" s="464"/>
      <c r="N520" s="152" t="s">
        <v>1416</v>
      </c>
      <c r="O520" s="48"/>
      <c r="P520" s="48"/>
      <c r="Q520" s="48"/>
      <c r="R520" s="48"/>
      <c r="S520" s="48"/>
      <c r="T520" s="48"/>
      <c r="U520" s="436" t="str">
        <f t="shared" si="18"/>
        <v/>
      </c>
      <c r="V520" s="436"/>
      <c r="W520" s="436" t="str">
        <f t="shared" si="19"/>
        <v/>
      </c>
      <c r="X520" s="436"/>
      <c r="Y520" s="48"/>
      <c r="Z520" s="70"/>
      <c r="AA520" s="48"/>
      <c r="AB520" s="48"/>
      <c r="AC520" s="48"/>
      <c r="AD520" s="48"/>
      <c r="AE520" s="48"/>
      <c r="AF520" s="48"/>
      <c r="AG520" s="48"/>
      <c r="AH520" s="48"/>
      <c r="AI520" s="48"/>
      <c r="AJ520" s="48"/>
      <c r="AK520" s="48"/>
      <c r="AL520" s="151" t="s">
        <v>1417</v>
      </c>
      <c r="AM520" s="70"/>
      <c r="AN520" s="70"/>
      <c r="AO520" s="70"/>
      <c r="AP520" s="70"/>
      <c r="AQ520" s="70"/>
      <c r="AR520" s="70"/>
      <c r="AS520" s="70"/>
      <c r="AT520" s="436" t="str">
        <f t="shared" si="17"/>
        <v/>
      </c>
      <c r="AU520" s="436"/>
      <c r="AV520" s="436" t="str">
        <f t="shared" si="20"/>
        <v>Yes</v>
      </c>
      <c r="AW520" s="436"/>
      <c r="AX520" s="156" t="s">
        <v>918</v>
      </c>
      <c r="AY520" s="48"/>
      <c r="AZ520" s="48"/>
      <c r="BA520" s="48"/>
      <c r="BB520" s="436" t="b">
        <f t="shared" si="21"/>
        <v>0</v>
      </c>
      <c r="BC520" s="436"/>
      <c r="BD520" s="48"/>
      <c r="BE520" s="48"/>
      <c r="BF520" s="48"/>
      <c r="BG520" s="48"/>
      <c r="BH520" s="48"/>
      <c r="BI520" s="48"/>
      <c r="BJ520" s="48"/>
      <c r="BK520" s="48"/>
      <c r="BL520" s="48"/>
      <c r="BM520" s="48"/>
      <c r="BN520" s="48"/>
      <c r="BO520" s="48"/>
      <c r="BP520" s="48"/>
      <c r="BQ520" s="48"/>
      <c r="BR520" s="48"/>
      <c r="BS520" s="48"/>
      <c r="BT520" s="48"/>
      <c r="BU520" s="48"/>
    </row>
    <row r="521" spans="1:73" hidden="1">
      <c r="A521" s="48"/>
      <c r="B521" s="48"/>
      <c r="C521" s="70" t="s">
        <v>1418</v>
      </c>
      <c r="D521" s="48"/>
      <c r="E521" s="76"/>
      <c r="F521" s="48"/>
      <c r="G521" s="70"/>
      <c r="H521" s="48"/>
      <c r="I521" s="48"/>
      <c r="J521" s="48"/>
      <c r="K521" s="48"/>
      <c r="L521" s="464">
        <f t="shared" si="22"/>
        <v>134</v>
      </c>
      <c r="M521" s="464"/>
      <c r="N521" s="152" t="s">
        <v>1419</v>
      </c>
      <c r="O521" s="48"/>
      <c r="P521" s="48"/>
      <c r="Q521" s="48"/>
      <c r="R521" s="48"/>
      <c r="S521" s="48"/>
      <c r="T521" s="48"/>
      <c r="U521" s="436" t="str">
        <f t="shared" si="18"/>
        <v/>
      </c>
      <c r="V521" s="436"/>
      <c r="W521" s="436" t="str">
        <f t="shared" si="19"/>
        <v/>
      </c>
      <c r="X521" s="436"/>
      <c r="Y521" s="48"/>
      <c r="Z521" s="70"/>
      <c r="AA521" s="48"/>
      <c r="AB521" s="48"/>
      <c r="AC521" s="48"/>
      <c r="AD521" s="48"/>
      <c r="AE521" s="48"/>
      <c r="AF521" s="48"/>
      <c r="AG521" s="48"/>
      <c r="AH521" s="48"/>
      <c r="AI521" s="48"/>
      <c r="AJ521" s="48"/>
      <c r="AK521" s="48"/>
      <c r="AL521" s="151" t="s">
        <v>1420</v>
      </c>
      <c r="AM521" s="70"/>
      <c r="AN521" s="70"/>
      <c r="AO521" s="70"/>
      <c r="AP521" s="70"/>
      <c r="AQ521" s="70"/>
      <c r="AR521" s="70"/>
      <c r="AS521" s="70"/>
      <c r="AT521" s="436" t="str">
        <f t="shared" si="17"/>
        <v/>
      </c>
      <c r="AU521" s="436"/>
      <c r="AV521" s="436" t="str">
        <f t="shared" si="20"/>
        <v>Yes</v>
      </c>
      <c r="AW521" s="436"/>
      <c r="AX521" s="156" t="s">
        <v>918</v>
      </c>
      <c r="AY521" s="48"/>
      <c r="AZ521" s="48"/>
      <c r="BA521" s="48"/>
      <c r="BB521" s="436" t="b">
        <f t="shared" si="21"/>
        <v>0</v>
      </c>
      <c r="BC521" s="436"/>
      <c r="BD521" s="48"/>
      <c r="BE521" s="48"/>
      <c r="BF521" s="48"/>
      <c r="BG521" s="48"/>
      <c r="BH521" s="48"/>
      <c r="BI521" s="48"/>
      <c r="BJ521" s="48"/>
      <c r="BK521" s="48"/>
      <c r="BL521" s="48"/>
      <c r="BM521" s="48"/>
      <c r="BN521" s="48"/>
      <c r="BO521" s="48"/>
      <c r="BP521" s="48"/>
      <c r="BQ521" s="48"/>
      <c r="BR521" s="48"/>
      <c r="BS521" s="48"/>
      <c r="BT521" s="48"/>
      <c r="BU521" s="48"/>
    </row>
    <row r="522" spans="1:73" hidden="1">
      <c r="A522" s="48"/>
      <c r="B522" s="48"/>
      <c r="C522" s="70" t="s">
        <v>1421</v>
      </c>
      <c r="D522" s="48"/>
      <c r="E522" s="76"/>
      <c r="F522" s="48"/>
      <c r="G522" s="70"/>
      <c r="H522" s="48"/>
      <c r="I522" s="48"/>
      <c r="J522" s="48"/>
      <c r="K522" s="48"/>
      <c r="L522" s="464">
        <f t="shared" si="22"/>
        <v>135</v>
      </c>
      <c r="M522" s="464"/>
      <c r="N522" s="152" t="s">
        <v>1422</v>
      </c>
      <c r="O522" s="48"/>
      <c r="P522" s="48"/>
      <c r="Q522" s="48"/>
      <c r="R522" s="48"/>
      <c r="S522" s="48"/>
      <c r="T522" s="48"/>
      <c r="U522" s="436" t="str">
        <f t="shared" si="18"/>
        <v/>
      </c>
      <c r="V522" s="436"/>
      <c r="W522" s="436" t="str">
        <f t="shared" si="19"/>
        <v/>
      </c>
      <c r="X522" s="436"/>
      <c r="Y522" s="48"/>
      <c r="Z522" s="70"/>
      <c r="AA522" s="48"/>
      <c r="AB522" s="48"/>
      <c r="AC522" s="48"/>
      <c r="AD522" s="48"/>
      <c r="AE522" s="48"/>
      <c r="AF522" s="48"/>
      <c r="AG522" s="48"/>
      <c r="AH522" s="48"/>
      <c r="AI522" s="48"/>
      <c r="AJ522" s="48"/>
      <c r="AK522" s="48"/>
      <c r="AL522" s="157" t="s">
        <v>1423</v>
      </c>
      <c r="AM522" s="70"/>
      <c r="AN522" s="70"/>
      <c r="AO522" s="70"/>
      <c r="AP522" s="70"/>
      <c r="AQ522" s="70"/>
      <c r="AR522" s="70"/>
      <c r="AS522" s="70"/>
      <c r="AT522" s="436" t="str">
        <f t="shared" si="17"/>
        <v/>
      </c>
      <c r="AU522" s="436"/>
      <c r="AV522" s="436" t="str">
        <f t="shared" si="20"/>
        <v>Yes</v>
      </c>
      <c r="AW522" s="436"/>
      <c r="AX522" s="155" t="s">
        <v>908</v>
      </c>
      <c r="AY522" s="48"/>
      <c r="AZ522" s="48"/>
      <c r="BA522" s="48"/>
      <c r="BB522" s="436" t="b">
        <f t="shared" si="21"/>
        <v>0</v>
      </c>
      <c r="BC522" s="436"/>
      <c r="BD522" s="48"/>
      <c r="BE522" s="48"/>
      <c r="BF522" s="48"/>
      <c r="BG522" s="48"/>
      <c r="BH522" s="48"/>
      <c r="BI522" s="48"/>
      <c r="BJ522" s="48"/>
      <c r="BK522" s="48"/>
      <c r="BL522" s="48"/>
      <c r="BM522" s="48"/>
      <c r="BN522" s="48"/>
      <c r="BO522" s="48"/>
      <c r="BP522" s="48"/>
      <c r="BQ522" s="48"/>
      <c r="BR522" s="48"/>
      <c r="BS522" s="48"/>
      <c r="BT522" s="48"/>
      <c r="BU522" s="48"/>
    </row>
    <row r="523" spans="1:73" hidden="1">
      <c r="A523" s="48"/>
      <c r="B523" s="48"/>
      <c r="C523" s="70" t="s">
        <v>1424</v>
      </c>
      <c r="D523" s="48"/>
      <c r="E523" s="76"/>
      <c r="F523" s="48"/>
      <c r="G523" s="70"/>
      <c r="H523" s="48"/>
      <c r="I523" s="48"/>
      <c r="J523" s="48"/>
      <c r="K523" s="48"/>
      <c r="L523" s="464">
        <f t="shared" si="22"/>
        <v>136</v>
      </c>
      <c r="M523" s="464"/>
      <c r="N523" s="152" t="s">
        <v>1425</v>
      </c>
      <c r="O523" s="48"/>
      <c r="P523" s="48"/>
      <c r="Q523" s="48"/>
      <c r="R523" s="48"/>
      <c r="S523" s="48"/>
      <c r="T523" s="48"/>
      <c r="U523" s="436" t="str">
        <f t="shared" si="18"/>
        <v/>
      </c>
      <c r="V523" s="436"/>
      <c r="W523" s="436" t="str">
        <f t="shared" si="19"/>
        <v/>
      </c>
      <c r="X523" s="436"/>
      <c r="Y523" s="48"/>
      <c r="Z523" s="70"/>
      <c r="AA523" s="48"/>
      <c r="AB523" s="48"/>
      <c r="AC523" s="48"/>
      <c r="AD523" s="48"/>
      <c r="AE523" s="48"/>
      <c r="AF523" s="48"/>
      <c r="AG523" s="48"/>
      <c r="AH523" s="48"/>
      <c r="AI523" s="48"/>
      <c r="AJ523" s="48"/>
      <c r="AK523" s="48"/>
      <c r="AL523" s="151" t="s">
        <v>1426</v>
      </c>
      <c r="AM523" s="70"/>
      <c r="AN523" s="70"/>
      <c r="AO523" s="70"/>
      <c r="AP523" s="70"/>
      <c r="AQ523" s="70"/>
      <c r="AR523" s="70"/>
      <c r="AS523" s="70"/>
      <c r="AT523" s="436" t="str">
        <f t="shared" si="17"/>
        <v/>
      </c>
      <c r="AU523" s="436"/>
      <c r="AV523" s="436" t="str">
        <f t="shared" si="20"/>
        <v>Yes</v>
      </c>
      <c r="AW523" s="436"/>
      <c r="AX523" s="156" t="s">
        <v>918</v>
      </c>
      <c r="AY523" s="48"/>
      <c r="AZ523" s="48"/>
      <c r="BA523" s="48"/>
      <c r="BB523" s="436" t="b">
        <f t="shared" si="21"/>
        <v>0</v>
      </c>
      <c r="BC523" s="436"/>
      <c r="BD523" s="48"/>
      <c r="BE523" s="48"/>
      <c r="BF523" s="48"/>
      <c r="BG523" s="48"/>
      <c r="BH523" s="48"/>
      <c r="BI523" s="48"/>
      <c r="BJ523" s="48"/>
      <c r="BK523" s="48"/>
      <c r="BL523" s="48"/>
      <c r="BM523" s="48"/>
      <c r="BN523" s="48"/>
      <c r="BO523" s="48"/>
      <c r="BP523" s="48"/>
      <c r="BQ523" s="48"/>
      <c r="BR523" s="48"/>
      <c r="BS523" s="48"/>
      <c r="BT523" s="48"/>
      <c r="BU523" s="48"/>
    </row>
    <row r="524" spans="1:73" hidden="1">
      <c r="A524" s="48"/>
      <c r="B524" s="48"/>
      <c r="C524" s="70" t="s">
        <v>1427</v>
      </c>
      <c r="D524" s="48"/>
      <c r="E524" s="76"/>
      <c r="F524" s="48"/>
      <c r="G524" s="70"/>
      <c r="H524" s="48"/>
      <c r="I524" s="48"/>
      <c r="J524" s="48"/>
      <c r="K524" s="48"/>
      <c r="L524" s="464">
        <f t="shared" si="22"/>
        <v>137</v>
      </c>
      <c r="M524" s="464"/>
      <c r="N524" s="152" t="s">
        <v>1428</v>
      </c>
      <c r="O524" s="48"/>
      <c r="P524" s="48"/>
      <c r="Q524" s="48"/>
      <c r="R524" s="48"/>
      <c r="S524" s="48"/>
      <c r="T524" s="48"/>
      <c r="U524" s="436" t="str">
        <f t="shared" si="18"/>
        <v/>
      </c>
      <c r="V524" s="436"/>
      <c r="W524" s="436" t="str">
        <f t="shared" si="19"/>
        <v/>
      </c>
      <c r="X524" s="436"/>
      <c r="Y524" s="48"/>
      <c r="Z524" s="70"/>
      <c r="AA524" s="48"/>
      <c r="AB524" s="48"/>
      <c r="AC524" s="48"/>
      <c r="AD524" s="48"/>
      <c r="AE524" s="48"/>
      <c r="AF524" s="48"/>
      <c r="AG524" s="48"/>
      <c r="AH524" s="48"/>
      <c r="AI524" s="48"/>
      <c r="AJ524" s="48"/>
      <c r="AK524" s="48"/>
      <c r="AL524" s="151" t="s">
        <v>1429</v>
      </c>
      <c r="AM524" s="70"/>
      <c r="AN524" s="70"/>
      <c r="AO524" s="70"/>
      <c r="AP524" s="70"/>
      <c r="AQ524" s="70"/>
      <c r="AR524" s="70"/>
      <c r="AS524" s="70"/>
      <c r="AT524" s="436" t="str">
        <f t="shared" si="17"/>
        <v/>
      </c>
      <c r="AU524" s="436"/>
      <c r="AV524" s="436" t="str">
        <f t="shared" si="20"/>
        <v>Yes</v>
      </c>
      <c r="AW524" s="436"/>
      <c r="AX524" s="156" t="s">
        <v>918</v>
      </c>
      <c r="AY524" s="48"/>
      <c r="AZ524" s="48"/>
      <c r="BA524" s="48"/>
      <c r="BB524" s="436" t="b">
        <f t="shared" si="21"/>
        <v>0</v>
      </c>
      <c r="BC524" s="436"/>
      <c r="BD524" s="48"/>
      <c r="BE524" s="48"/>
      <c r="BF524" s="48"/>
      <c r="BG524" s="48"/>
      <c r="BH524" s="48"/>
      <c r="BI524" s="48"/>
      <c r="BJ524" s="48"/>
      <c r="BK524" s="48"/>
      <c r="BL524" s="48"/>
      <c r="BM524" s="48"/>
      <c r="BN524" s="48"/>
      <c r="BO524" s="48"/>
      <c r="BP524" s="48"/>
      <c r="BQ524" s="48"/>
      <c r="BR524" s="48"/>
      <c r="BS524" s="48"/>
      <c r="BT524" s="48"/>
      <c r="BU524" s="48"/>
    </row>
    <row r="525" spans="1:73" hidden="1">
      <c r="A525" s="48"/>
      <c r="B525" s="48"/>
      <c r="C525" s="70" t="s">
        <v>1430</v>
      </c>
      <c r="D525" s="48"/>
      <c r="E525" s="76"/>
      <c r="F525" s="48"/>
      <c r="G525" s="70"/>
      <c r="H525" s="48"/>
      <c r="I525" s="48"/>
      <c r="J525" s="48"/>
      <c r="K525" s="48"/>
      <c r="L525" s="464">
        <f t="shared" si="22"/>
        <v>138</v>
      </c>
      <c r="M525" s="464"/>
      <c r="N525" s="152" t="s">
        <v>1431</v>
      </c>
      <c r="O525" s="48"/>
      <c r="P525" s="48"/>
      <c r="Q525" s="48"/>
      <c r="R525" s="48"/>
      <c r="S525" s="48"/>
      <c r="T525" s="48"/>
      <c r="U525" s="436" t="str">
        <f t="shared" si="18"/>
        <v/>
      </c>
      <c r="V525" s="436"/>
      <c r="W525" s="436" t="str">
        <f t="shared" si="19"/>
        <v/>
      </c>
      <c r="X525" s="436"/>
      <c r="Y525" s="48"/>
      <c r="Z525" s="70"/>
      <c r="AA525" s="48"/>
      <c r="AB525" s="48"/>
      <c r="AC525" s="48"/>
      <c r="AD525" s="48"/>
      <c r="AE525" s="48"/>
      <c r="AF525" s="48"/>
      <c r="AG525" s="48"/>
      <c r="AH525" s="48"/>
      <c r="AI525" s="48"/>
      <c r="AJ525" s="48"/>
      <c r="AK525" s="48"/>
      <c r="AL525" s="151" t="s">
        <v>1432</v>
      </c>
      <c r="AM525" s="70"/>
      <c r="AN525" s="70"/>
      <c r="AO525" s="70"/>
      <c r="AP525" s="70"/>
      <c r="AQ525" s="70"/>
      <c r="AR525" s="70"/>
      <c r="AS525" s="70"/>
      <c r="AT525" s="436" t="str">
        <f t="shared" si="17"/>
        <v/>
      </c>
      <c r="AU525" s="436"/>
      <c r="AV525" s="436" t="str">
        <f t="shared" si="20"/>
        <v>Yes</v>
      </c>
      <c r="AW525" s="436"/>
      <c r="AX525" s="156" t="s">
        <v>918</v>
      </c>
      <c r="AY525" s="48"/>
      <c r="AZ525" s="48"/>
      <c r="BA525" s="48"/>
      <c r="BB525" s="436" t="b">
        <f t="shared" si="21"/>
        <v>0</v>
      </c>
      <c r="BC525" s="436"/>
      <c r="BD525" s="48"/>
      <c r="BE525" s="48"/>
      <c r="BF525" s="48"/>
      <c r="BG525" s="48"/>
      <c r="BH525" s="48"/>
      <c r="BI525" s="48"/>
      <c r="BJ525" s="48"/>
      <c r="BK525" s="48"/>
      <c r="BL525" s="48"/>
      <c r="BM525" s="48"/>
      <c r="BN525" s="48"/>
      <c r="BO525" s="48"/>
      <c r="BP525" s="48"/>
      <c r="BQ525" s="48"/>
      <c r="BR525" s="48"/>
      <c r="BS525" s="48"/>
      <c r="BT525" s="48"/>
      <c r="BU525" s="48"/>
    </row>
    <row r="526" spans="1:73" hidden="1">
      <c r="A526" s="48"/>
      <c r="B526" s="48"/>
      <c r="C526" s="70" t="s">
        <v>1433</v>
      </c>
      <c r="D526" s="48"/>
      <c r="E526" s="76"/>
      <c r="F526" s="48"/>
      <c r="G526" s="70"/>
      <c r="H526" s="48"/>
      <c r="I526" s="48"/>
      <c r="J526" s="48"/>
      <c r="K526" s="48"/>
      <c r="L526" s="464">
        <f t="shared" si="22"/>
        <v>139</v>
      </c>
      <c r="M526" s="464"/>
      <c r="N526" s="152" t="s">
        <v>1434</v>
      </c>
      <c r="O526" s="48"/>
      <c r="P526" s="48"/>
      <c r="Q526" s="48"/>
      <c r="R526" s="48"/>
      <c r="S526" s="48"/>
      <c r="T526" s="48"/>
      <c r="U526" s="436" t="str">
        <f t="shared" si="18"/>
        <v/>
      </c>
      <c r="V526" s="436"/>
      <c r="W526" s="436" t="str">
        <f t="shared" si="19"/>
        <v/>
      </c>
      <c r="X526" s="436"/>
      <c r="Y526" s="48"/>
      <c r="Z526" s="70"/>
      <c r="AA526" s="48"/>
      <c r="AB526" s="48"/>
      <c r="AC526" s="48"/>
      <c r="AD526" s="48"/>
      <c r="AE526" s="48"/>
      <c r="AF526" s="48"/>
      <c r="AG526" s="48"/>
      <c r="AH526" s="48"/>
      <c r="AI526" s="48"/>
      <c r="AJ526" s="48"/>
      <c r="AK526" s="48"/>
      <c r="AL526" s="151" t="s">
        <v>1435</v>
      </c>
      <c r="AM526" s="70"/>
      <c r="AN526" s="70"/>
      <c r="AO526" s="70"/>
      <c r="AP526" s="70"/>
      <c r="AQ526" s="70"/>
      <c r="AR526" s="70"/>
      <c r="AS526" s="70"/>
      <c r="AT526" s="436" t="str">
        <f t="shared" si="17"/>
        <v/>
      </c>
      <c r="AU526" s="436"/>
      <c r="AV526" s="436" t="str">
        <f t="shared" si="20"/>
        <v>Yes</v>
      </c>
      <c r="AW526" s="436"/>
      <c r="AX526" s="156" t="s">
        <v>918</v>
      </c>
      <c r="AY526" s="48"/>
      <c r="AZ526" s="48"/>
      <c r="BA526" s="48"/>
      <c r="BB526" s="436" t="b">
        <f t="shared" si="21"/>
        <v>0</v>
      </c>
      <c r="BC526" s="436"/>
      <c r="BD526" s="48"/>
      <c r="BE526" s="48"/>
      <c r="BF526" s="48"/>
      <c r="BG526" s="48"/>
      <c r="BH526" s="48"/>
      <c r="BI526" s="48"/>
      <c r="BJ526" s="48"/>
      <c r="BK526" s="48"/>
      <c r="BL526" s="48"/>
      <c r="BM526" s="48"/>
      <c r="BN526" s="48"/>
      <c r="BO526" s="48"/>
      <c r="BP526" s="48"/>
      <c r="BQ526" s="48"/>
      <c r="BR526" s="48"/>
      <c r="BS526" s="48"/>
      <c r="BT526" s="48"/>
      <c r="BU526" s="48"/>
    </row>
    <row r="527" spans="1:73" hidden="1">
      <c r="A527" s="48"/>
      <c r="B527" s="48"/>
      <c r="C527" s="70" t="s">
        <v>1436</v>
      </c>
      <c r="D527" s="48"/>
      <c r="E527" s="76"/>
      <c r="F527" s="48"/>
      <c r="G527" s="70"/>
      <c r="H527" s="48"/>
      <c r="I527" s="48"/>
      <c r="J527" s="48"/>
      <c r="K527" s="48"/>
      <c r="L527" s="464">
        <f t="shared" si="22"/>
        <v>140</v>
      </c>
      <c r="M527" s="464"/>
      <c r="N527" s="152" t="s">
        <v>1437</v>
      </c>
      <c r="O527" s="48"/>
      <c r="P527" s="48"/>
      <c r="Q527" s="48"/>
      <c r="R527" s="48"/>
      <c r="S527" s="48"/>
      <c r="T527" s="48"/>
      <c r="U527" s="436" t="str">
        <f t="shared" si="18"/>
        <v/>
      </c>
      <c r="V527" s="436"/>
      <c r="W527" s="436" t="str">
        <f t="shared" si="19"/>
        <v/>
      </c>
      <c r="X527" s="436"/>
      <c r="Y527" s="48"/>
      <c r="Z527" s="70"/>
      <c r="AA527" s="48"/>
      <c r="AB527" s="48"/>
      <c r="AC527" s="48"/>
      <c r="AD527" s="48"/>
      <c r="AE527" s="48"/>
      <c r="AF527" s="48"/>
      <c r="AG527" s="48"/>
      <c r="AH527" s="48"/>
      <c r="AI527" s="48"/>
      <c r="AJ527" s="48"/>
      <c r="AK527" s="48"/>
      <c r="AL527" s="151" t="s">
        <v>1438</v>
      </c>
      <c r="AM527" s="70"/>
      <c r="AN527" s="70"/>
      <c r="AO527" s="70"/>
      <c r="AP527" s="70"/>
      <c r="AQ527" s="70"/>
      <c r="AR527" s="70"/>
      <c r="AS527" s="70"/>
      <c r="AT527" s="436" t="str">
        <f t="shared" si="17"/>
        <v/>
      </c>
      <c r="AU527" s="436"/>
      <c r="AV527" s="436" t="str">
        <f t="shared" si="20"/>
        <v>No</v>
      </c>
      <c r="AW527" s="436"/>
      <c r="AX527" s="156" t="s">
        <v>913</v>
      </c>
      <c r="AY527" s="48"/>
      <c r="AZ527" s="48"/>
      <c r="BA527" s="48"/>
      <c r="BB527" s="436" t="b">
        <f t="shared" si="21"/>
        <v>0</v>
      </c>
      <c r="BC527" s="436"/>
      <c r="BD527" s="48"/>
      <c r="BE527" s="48"/>
      <c r="BF527" s="48"/>
      <c r="BG527" s="48"/>
      <c r="BH527" s="48"/>
      <c r="BI527" s="48"/>
      <c r="BJ527" s="48"/>
      <c r="BK527" s="48"/>
      <c r="BL527" s="48"/>
      <c r="BM527" s="48"/>
      <c r="BN527" s="48"/>
      <c r="BO527" s="48"/>
      <c r="BP527" s="48"/>
      <c r="BQ527" s="48"/>
      <c r="BR527" s="48"/>
      <c r="BS527" s="48"/>
      <c r="BT527" s="48"/>
      <c r="BU527" s="48"/>
    </row>
    <row r="528" spans="1:73" hidden="1">
      <c r="A528" s="48"/>
      <c r="B528" s="48"/>
      <c r="C528" s="70" t="s">
        <v>1439</v>
      </c>
      <c r="D528" s="48"/>
      <c r="E528" s="76"/>
      <c r="F528" s="48"/>
      <c r="G528" s="70"/>
      <c r="H528" s="48"/>
      <c r="I528" s="48"/>
      <c r="J528" s="48"/>
      <c r="K528" s="48"/>
      <c r="L528" s="464">
        <f t="shared" si="22"/>
        <v>141</v>
      </c>
      <c r="M528" s="464"/>
      <c r="N528" s="152" t="s">
        <v>1440</v>
      </c>
      <c r="O528" s="48"/>
      <c r="P528" s="48"/>
      <c r="Q528" s="48"/>
      <c r="R528" s="48"/>
      <c r="S528" s="48"/>
      <c r="T528" s="48"/>
      <c r="U528" s="436" t="str">
        <f t="shared" si="18"/>
        <v/>
      </c>
      <c r="V528" s="436"/>
      <c r="W528" s="436" t="str">
        <f t="shared" si="19"/>
        <v/>
      </c>
      <c r="X528" s="436"/>
      <c r="Y528" s="48"/>
      <c r="Z528" s="70"/>
      <c r="AA528" s="48"/>
      <c r="AB528" s="48"/>
      <c r="AC528" s="48"/>
      <c r="AD528" s="48"/>
      <c r="AE528" s="48"/>
      <c r="AF528" s="48"/>
      <c r="AG528" s="48"/>
      <c r="AH528" s="48"/>
      <c r="AI528" s="48"/>
      <c r="AJ528" s="48"/>
      <c r="AK528" s="48"/>
      <c r="AL528" s="157" t="s">
        <v>1441</v>
      </c>
      <c r="AM528" s="70"/>
      <c r="AN528" s="70"/>
      <c r="AO528" s="70"/>
      <c r="AP528" s="70"/>
      <c r="AQ528" s="70"/>
      <c r="AR528" s="70"/>
      <c r="AS528" s="70"/>
      <c r="AT528" s="436" t="str">
        <f t="shared" si="17"/>
        <v/>
      </c>
      <c r="AU528" s="436"/>
      <c r="AV528" s="436" t="str">
        <f t="shared" si="20"/>
        <v>Yes</v>
      </c>
      <c r="AW528" s="436"/>
      <c r="AX528" s="155" t="s">
        <v>908</v>
      </c>
      <c r="AY528" s="48"/>
      <c r="AZ528" s="48"/>
      <c r="BA528" s="48"/>
      <c r="BB528" s="436" t="b">
        <f t="shared" si="21"/>
        <v>0</v>
      </c>
      <c r="BC528" s="436"/>
      <c r="BD528" s="48"/>
      <c r="BE528" s="48"/>
      <c r="BF528" s="48"/>
      <c r="BG528" s="48"/>
      <c r="BH528" s="48"/>
      <c r="BI528" s="48"/>
      <c r="BJ528" s="48"/>
      <c r="BK528" s="48"/>
      <c r="BL528" s="48"/>
      <c r="BM528" s="48"/>
      <c r="BN528" s="48"/>
      <c r="BO528" s="48"/>
      <c r="BP528" s="48"/>
      <c r="BQ528" s="48"/>
      <c r="BR528" s="48"/>
      <c r="BS528" s="48"/>
      <c r="BT528" s="48"/>
      <c r="BU528" s="48"/>
    </row>
    <row r="529" spans="1:73" hidden="1">
      <c r="A529" s="48"/>
      <c r="B529" s="48"/>
      <c r="C529" s="70" t="s">
        <v>1442</v>
      </c>
      <c r="D529" s="48"/>
      <c r="E529" s="76"/>
      <c r="F529" s="48"/>
      <c r="G529" s="70"/>
      <c r="H529" s="48"/>
      <c r="I529" s="48"/>
      <c r="J529" s="48"/>
      <c r="K529" s="48"/>
      <c r="L529" s="464">
        <f t="shared" si="22"/>
        <v>142</v>
      </c>
      <c r="M529" s="464"/>
      <c r="N529" s="152" t="s">
        <v>1443</v>
      </c>
      <c r="O529" s="48"/>
      <c r="P529" s="48"/>
      <c r="Q529" s="48"/>
      <c r="R529" s="48"/>
      <c r="S529" s="48"/>
      <c r="T529" s="48"/>
      <c r="U529" s="436" t="str">
        <f t="shared" si="18"/>
        <v/>
      </c>
      <c r="V529" s="436"/>
      <c r="W529" s="436" t="str">
        <f t="shared" si="19"/>
        <v/>
      </c>
      <c r="X529" s="436"/>
      <c r="Y529" s="48"/>
      <c r="Z529" s="70"/>
      <c r="AA529" s="48"/>
      <c r="AB529" s="48"/>
      <c r="AC529" s="48"/>
      <c r="AD529" s="48"/>
      <c r="AE529" s="48"/>
      <c r="AF529" s="48"/>
      <c r="AG529" s="48"/>
      <c r="AH529" s="48"/>
      <c r="AI529" s="48"/>
      <c r="AJ529" s="48"/>
      <c r="AK529" s="48"/>
      <c r="AL529" s="157" t="s">
        <v>1444</v>
      </c>
      <c r="AM529" s="70"/>
      <c r="AN529" s="70"/>
      <c r="AO529" s="70"/>
      <c r="AP529" s="70"/>
      <c r="AQ529" s="70"/>
      <c r="AR529" s="70"/>
      <c r="AS529" s="70"/>
      <c r="AT529" s="436" t="str">
        <f t="shared" si="17"/>
        <v/>
      </c>
      <c r="AU529" s="436"/>
      <c r="AV529" s="436" t="str">
        <f t="shared" si="20"/>
        <v>Yes</v>
      </c>
      <c r="AW529" s="436"/>
      <c r="AX529" s="155" t="s">
        <v>908</v>
      </c>
      <c r="AY529" s="48"/>
      <c r="AZ529" s="48"/>
      <c r="BA529" s="48"/>
      <c r="BB529" s="436" t="b">
        <f t="shared" si="21"/>
        <v>0</v>
      </c>
      <c r="BC529" s="436"/>
      <c r="BD529" s="48"/>
      <c r="BE529" s="48"/>
      <c r="BF529" s="48"/>
      <c r="BG529" s="48"/>
      <c r="BH529" s="48"/>
      <c r="BI529" s="48"/>
      <c r="BJ529" s="48"/>
      <c r="BK529" s="48"/>
      <c r="BL529" s="48"/>
      <c r="BM529" s="48"/>
      <c r="BN529" s="48"/>
      <c r="BO529" s="48"/>
      <c r="BP529" s="48"/>
      <c r="BQ529" s="48"/>
      <c r="BR529" s="48"/>
      <c r="BS529" s="48"/>
      <c r="BT529" s="48"/>
      <c r="BU529" s="48"/>
    </row>
    <row r="530" spans="1:73" hidden="1">
      <c r="A530" s="48"/>
      <c r="B530" s="48"/>
      <c r="C530" s="70" t="s">
        <v>1445</v>
      </c>
      <c r="D530" s="48"/>
      <c r="E530" s="76"/>
      <c r="F530" s="48"/>
      <c r="G530" s="70"/>
      <c r="H530" s="48"/>
      <c r="I530" s="48"/>
      <c r="J530" s="48"/>
      <c r="K530" s="48"/>
      <c r="L530" s="464">
        <f t="shared" si="22"/>
        <v>143</v>
      </c>
      <c r="M530" s="464"/>
      <c r="N530" s="152" t="s">
        <v>1446</v>
      </c>
      <c r="O530" s="48"/>
      <c r="P530" s="48"/>
      <c r="Q530" s="48"/>
      <c r="R530" s="48"/>
      <c r="S530" s="48"/>
      <c r="T530" s="48"/>
      <c r="U530" s="436" t="str">
        <f t="shared" si="18"/>
        <v/>
      </c>
      <c r="V530" s="436"/>
      <c r="W530" s="436" t="str">
        <f t="shared" si="19"/>
        <v/>
      </c>
      <c r="X530" s="436"/>
      <c r="Y530" s="48"/>
      <c r="Z530" s="70"/>
      <c r="AA530" s="48"/>
      <c r="AB530" s="48"/>
      <c r="AC530" s="48"/>
      <c r="AD530" s="48"/>
      <c r="AE530" s="48"/>
      <c r="AF530" s="48"/>
      <c r="AG530" s="48"/>
      <c r="AH530" s="48"/>
      <c r="AI530" s="48"/>
      <c r="AJ530" s="48"/>
      <c r="AK530" s="48"/>
      <c r="AL530" s="157" t="s">
        <v>1447</v>
      </c>
      <c r="AM530" s="70"/>
      <c r="AN530" s="70"/>
      <c r="AO530" s="70"/>
      <c r="AP530" s="70"/>
      <c r="AQ530" s="70"/>
      <c r="AR530" s="70"/>
      <c r="AS530" s="70"/>
      <c r="AT530" s="436" t="str">
        <f t="shared" si="17"/>
        <v/>
      </c>
      <c r="AU530" s="436"/>
      <c r="AV530" s="436" t="str">
        <f t="shared" si="20"/>
        <v>Yes</v>
      </c>
      <c r="AW530" s="436"/>
      <c r="AX530" s="155" t="s">
        <v>908</v>
      </c>
      <c r="AY530" s="48"/>
      <c r="AZ530" s="48"/>
      <c r="BA530" s="48"/>
      <c r="BB530" s="436" t="b">
        <f t="shared" si="21"/>
        <v>0</v>
      </c>
      <c r="BC530" s="436"/>
      <c r="BD530" s="48"/>
      <c r="BE530" s="48"/>
      <c r="BF530" s="48"/>
      <c r="BG530" s="48"/>
      <c r="BH530" s="48"/>
      <c r="BI530" s="48"/>
      <c r="BJ530" s="48"/>
      <c r="BK530" s="48"/>
      <c r="BL530" s="48"/>
      <c r="BM530" s="48"/>
      <c r="BN530" s="48"/>
      <c r="BO530" s="48"/>
      <c r="BP530" s="48"/>
      <c r="BQ530" s="48"/>
      <c r="BR530" s="48"/>
      <c r="BS530" s="48"/>
      <c r="BT530" s="48"/>
      <c r="BU530" s="48"/>
    </row>
    <row r="531" spans="1:73" hidden="1">
      <c r="A531" s="48"/>
      <c r="B531" s="48"/>
      <c r="C531" s="70" t="s">
        <v>1448</v>
      </c>
      <c r="D531" s="48"/>
      <c r="E531" s="76"/>
      <c r="F531" s="48"/>
      <c r="G531" s="70"/>
      <c r="H531" s="48"/>
      <c r="I531" s="48"/>
      <c r="J531" s="48"/>
      <c r="K531" s="48"/>
      <c r="L531" s="464">
        <f t="shared" si="22"/>
        <v>144</v>
      </c>
      <c r="M531" s="464"/>
      <c r="N531" s="152" t="s">
        <v>1449</v>
      </c>
      <c r="O531" s="48"/>
      <c r="P531" s="48"/>
      <c r="Q531" s="48"/>
      <c r="R531" s="48"/>
      <c r="S531" s="48"/>
      <c r="T531" s="48"/>
      <c r="U531" s="436" t="str">
        <f t="shared" si="18"/>
        <v/>
      </c>
      <c r="V531" s="436"/>
      <c r="W531" s="436" t="str">
        <f t="shared" si="19"/>
        <v/>
      </c>
      <c r="X531" s="436"/>
      <c r="Y531" s="48"/>
      <c r="Z531" s="70"/>
      <c r="AA531" s="48"/>
      <c r="AB531" s="48"/>
      <c r="AC531" s="48"/>
      <c r="AD531" s="48"/>
      <c r="AE531" s="48"/>
      <c r="AF531" s="48"/>
      <c r="AG531" s="48"/>
      <c r="AH531" s="48"/>
      <c r="AI531" s="48"/>
      <c r="AJ531" s="48"/>
      <c r="AK531" s="48"/>
      <c r="AL531" s="154" t="s">
        <v>1450</v>
      </c>
      <c r="AM531" s="70"/>
      <c r="AN531" s="70"/>
      <c r="AO531" s="70"/>
      <c r="AP531" s="70"/>
      <c r="AQ531" s="70"/>
      <c r="AR531" s="70"/>
      <c r="AS531" s="70"/>
      <c r="AT531" s="436" t="str">
        <f t="shared" si="17"/>
        <v/>
      </c>
      <c r="AU531" s="436"/>
      <c r="AV531" s="436" t="str">
        <f t="shared" si="20"/>
        <v>Yes</v>
      </c>
      <c r="AW531" s="436"/>
      <c r="AX531" s="155" t="s">
        <v>908</v>
      </c>
      <c r="AY531" s="48"/>
      <c r="AZ531" s="48"/>
      <c r="BA531" s="48"/>
      <c r="BB531" s="436" t="b">
        <f t="shared" si="21"/>
        <v>0</v>
      </c>
      <c r="BC531" s="436"/>
      <c r="BD531" s="48"/>
      <c r="BE531" s="48"/>
      <c r="BF531" s="48"/>
      <c r="BG531" s="48"/>
      <c r="BH531" s="48"/>
      <c r="BI531" s="48"/>
      <c r="BJ531" s="48"/>
      <c r="BK531" s="48"/>
      <c r="BL531" s="48"/>
      <c r="BM531" s="48"/>
      <c r="BN531" s="48"/>
      <c r="BO531" s="48"/>
      <c r="BP531" s="48"/>
      <c r="BQ531" s="48"/>
      <c r="BR531" s="48"/>
      <c r="BS531" s="48"/>
      <c r="BT531" s="48"/>
      <c r="BU531" s="48"/>
    </row>
    <row r="532" spans="1:73" hidden="1">
      <c r="A532" s="48"/>
      <c r="B532" s="48"/>
      <c r="C532" s="70" t="s">
        <v>1451</v>
      </c>
      <c r="D532" s="48"/>
      <c r="E532" s="76"/>
      <c r="F532" s="48"/>
      <c r="G532" s="70"/>
      <c r="H532" s="48"/>
      <c r="I532" s="48"/>
      <c r="J532" s="48"/>
      <c r="K532" s="48"/>
      <c r="L532" s="464">
        <f t="shared" si="22"/>
        <v>145</v>
      </c>
      <c r="M532" s="464"/>
      <c r="N532" s="152" t="s">
        <v>1452</v>
      </c>
      <c r="O532" s="48"/>
      <c r="P532" s="48"/>
      <c r="Q532" s="48"/>
      <c r="R532" s="48"/>
      <c r="S532" s="48"/>
      <c r="T532" s="48"/>
      <c r="U532" s="436" t="str">
        <f t="shared" si="18"/>
        <v/>
      </c>
      <c r="V532" s="436"/>
      <c r="W532" s="436" t="str">
        <f t="shared" si="19"/>
        <v/>
      </c>
      <c r="X532" s="436"/>
      <c r="Y532" s="48"/>
      <c r="Z532" s="70"/>
      <c r="AA532" s="48"/>
      <c r="AB532" s="48"/>
      <c r="AC532" s="48"/>
      <c r="AD532" s="48"/>
      <c r="AE532" s="48"/>
      <c r="AF532" s="48"/>
      <c r="AG532" s="48"/>
      <c r="AH532" s="48"/>
      <c r="AI532" s="48"/>
      <c r="AJ532" s="48"/>
      <c r="AK532" s="48"/>
      <c r="AL532" s="157" t="s">
        <v>1453</v>
      </c>
      <c r="AM532" s="70"/>
      <c r="AN532" s="70"/>
      <c r="AO532" s="70"/>
      <c r="AP532" s="70"/>
      <c r="AQ532" s="70"/>
      <c r="AR532" s="70"/>
      <c r="AS532" s="70"/>
      <c r="AT532" s="436" t="str">
        <f t="shared" si="17"/>
        <v/>
      </c>
      <c r="AU532" s="436"/>
      <c r="AV532" s="436" t="str">
        <f t="shared" si="20"/>
        <v>Yes</v>
      </c>
      <c r="AW532" s="436"/>
      <c r="AX532" s="155" t="s">
        <v>908</v>
      </c>
      <c r="AY532" s="48"/>
      <c r="AZ532" s="48"/>
      <c r="BA532" s="48"/>
      <c r="BB532" s="436" t="b">
        <f t="shared" si="21"/>
        <v>0</v>
      </c>
      <c r="BC532" s="436"/>
      <c r="BD532" s="48"/>
      <c r="BE532" s="48"/>
      <c r="BF532" s="48"/>
      <c r="BG532" s="48"/>
      <c r="BH532" s="48"/>
      <c r="BI532" s="48"/>
      <c r="BJ532" s="48"/>
      <c r="BK532" s="48"/>
      <c r="BL532" s="48"/>
      <c r="BM532" s="48"/>
      <c r="BN532" s="48"/>
      <c r="BO532" s="48"/>
      <c r="BP532" s="48"/>
      <c r="BQ532" s="48"/>
      <c r="BR532" s="48"/>
      <c r="BS532" s="48"/>
      <c r="BT532" s="48"/>
      <c r="BU532" s="48"/>
    </row>
    <row r="533" spans="1:73" hidden="1">
      <c r="A533" s="48"/>
      <c r="B533" s="48"/>
      <c r="C533" s="70" t="s">
        <v>1454</v>
      </c>
      <c r="D533" s="48"/>
      <c r="E533" s="76"/>
      <c r="F533" s="48"/>
      <c r="G533" s="70"/>
      <c r="H533" s="48"/>
      <c r="I533" s="48"/>
      <c r="J533" s="48"/>
      <c r="K533" s="48"/>
      <c r="L533" s="464">
        <f t="shared" si="22"/>
        <v>146</v>
      </c>
      <c r="M533" s="464"/>
      <c r="N533" s="152" t="s">
        <v>1455</v>
      </c>
      <c r="O533" s="48"/>
      <c r="P533" s="48"/>
      <c r="Q533" s="48"/>
      <c r="R533" s="48"/>
      <c r="S533" s="48"/>
      <c r="T533" s="48"/>
      <c r="U533" s="436" t="str">
        <f t="shared" si="18"/>
        <v/>
      </c>
      <c r="V533" s="436"/>
      <c r="W533" s="436" t="str">
        <f t="shared" si="19"/>
        <v/>
      </c>
      <c r="X533" s="436"/>
      <c r="Y533" s="48"/>
      <c r="Z533" s="70"/>
      <c r="AA533" s="48"/>
      <c r="AB533" s="48"/>
      <c r="AC533" s="48"/>
      <c r="AD533" s="48"/>
      <c r="AE533" s="48"/>
      <c r="AF533" s="48"/>
      <c r="AG533" s="48"/>
      <c r="AH533" s="48"/>
      <c r="AI533" s="48"/>
      <c r="AJ533" s="48"/>
      <c r="AK533" s="48"/>
      <c r="AL533" s="160" t="s">
        <v>1456</v>
      </c>
      <c r="AM533" s="70"/>
      <c r="AN533" s="70"/>
      <c r="AO533" s="70"/>
      <c r="AP533" s="70"/>
      <c r="AQ533" s="70"/>
      <c r="AR533" s="70"/>
      <c r="AS533" s="70"/>
      <c r="AT533" s="436" t="str">
        <f t="shared" si="17"/>
        <v/>
      </c>
      <c r="AU533" s="436"/>
      <c r="AV533" s="436" t="str">
        <f t="shared" si="20"/>
        <v>Yes</v>
      </c>
      <c r="AW533" s="436"/>
      <c r="AX533" s="155" t="s">
        <v>908</v>
      </c>
      <c r="AY533" s="48"/>
      <c r="AZ533" s="48"/>
      <c r="BA533" s="48"/>
      <c r="BB533" s="436" t="b">
        <f t="shared" si="21"/>
        <v>0</v>
      </c>
      <c r="BC533" s="436"/>
      <c r="BD533" s="48"/>
      <c r="BE533" s="48"/>
      <c r="BF533" s="48"/>
      <c r="BG533" s="48"/>
      <c r="BH533" s="48"/>
      <c r="BI533" s="48"/>
      <c r="BJ533" s="48"/>
      <c r="BK533" s="48"/>
      <c r="BL533" s="48"/>
      <c r="BM533" s="48"/>
      <c r="BN533" s="48"/>
      <c r="BO533" s="48"/>
      <c r="BP533" s="48"/>
      <c r="BQ533" s="48"/>
      <c r="BR533" s="48"/>
      <c r="BS533" s="48"/>
      <c r="BT533" s="48"/>
      <c r="BU533" s="48"/>
    </row>
    <row r="534" spans="1:73" hidden="1">
      <c r="A534" s="48"/>
      <c r="B534" s="48"/>
      <c r="C534" s="70" t="s">
        <v>1457</v>
      </c>
      <c r="D534" s="48"/>
      <c r="E534" s="76"/>
      <c r="F534" s="48"/>
      <c r="G534" s="70"/>
      <c r="H534" s="48"/>
      <c r="I534" s="48"/>
      <c r="J534" s="48"/>
      <c r="K534" s="48"/>
      <c r="L534" s="464">
        <f t="shared" si="22"/>
        <v>147</v>
      </c>
      <c r="M534" s="464"/>
      <c r="N534" s="152" t="s">
        <v>1458</v>
      </c>
      <c r="O534" s="48"/>
      <c r="P534" s="48"/>
      <c r="Q534" s="48"/>
      <c r="R534" s="48"/>
      <c r="S534" s="48"/>
      <c r="T534" s="48"/>
      <c r="U534" s="436" t="str">
        <f t="shared" si="18"/>
        <v/>
      </c>
      <c r="V534" s="436"/>
      <c r="W534" s="436" t="str">
        <f t="shared" si="19"/>
        <v/>
      </c>
      <c r="X534" s="436"/>
      <c r="Y534" s="48"/>
      <c r="Z534" s="70"/>
      <c r="AA534" s="48"/>
      <c r="AB534" s="48"/>
      <c r="AC534" s="48"/>
      <c r="AD534" s="48"/>
      <c r="AE534" s="48"/>
      <c r="AF534" s="48"/>
      <c r="AG534" s="48"/>
      <c r="AH534" s="48"/>
      <c r="AI534" s="48"/>
      <c r="AJ534" s="48"/>
      <c r="AK534" s="48"/>
      <c r="AL534" s="151" t="s">
        <v>1459</v>
      </c>
      <c r="AM534" s="70"/>
      <c r="AN534" s="70"/>
      <c r="AO534" s="70"/>
      <c r="AP534" s="70"/>
      <c r="AQ534" s="70"/>
      <c r="AR534" s="70"/>
      <c r="AS534" s="70"/>
      <c r="AT534" s="436" t="str">
        <f t="shared" si="17"/>
        <v/>
      </c>
      <c r="AU534" s="436"/>
      <c r="AV534" s="436" t="str">
        <f t="shared" si="20"/>
        <v>No</v>
      </c>
      <c r="AW534" s="436"/>
      <c r="AX534" s="156" t="s">
        <v>913</v>
      </c>
      <c r="AY534" s="48"/>
      <c r="AZ534" s="48"/>
      <c r="BA534" s="48"/>
      <c r="BB534" s="436" t="b">
        <f t="shared" si="21"/>
        <v>0</v>
      </c>
      <c r="BC534" s="436"/>
      <c r="BD534" s="48"/>
      <c r="BE534" s="48"/>
      <c r="BF534" s="48"/>
      <c r="BG534" s="48"/>
      <c r="BH534" s="48"/>
      <c r="BI534" s="48"/>
      <c r="BJ534" s="48"/>
      <c r="BK534" s="48"/>
      <c r="BL534" s="48"/>
      <c r="BM534" s="48"/>
      <c r="BN534" s="48"/>
      <c r="BO534" s="48"/>
      <c r="BP534" s="48"/>
      <c r="BQ534" s="48"/>
      <c r="BR534" s="48"/>
      <c r="BS534" s="48"/>
      <c r="BT534" s="48"/>
      <c r="BU534" s="48"/>
    </row>
    <row r="535" spans="1:73" hidden="1">
      <c r="A535" s="48"/>
      <c r="B535" s="48"/>
      <c r="C535" s="70" t="s">
        <v>1460</v>
      </c>
      <c r="D535" s="48"/>
      <c r="E535" s="76"/>
      <c r="F535" s="48"/>
      <c r="G535" s="70"/>
      <c r="H535" s="48"/>
      <c r="I535" s="48"/>
      <c r="J535" s="48"/>
      <c r="K535" s="48"/>
      <c r="L535" s="464">
        <f t="shared" si="22"/>
        <v>148</v>
      </c>
      <c r="M535" s="464"/>
      <c r="N535" s="152" t="s">
        <v>1461</v>
      </c>
      <c r="O535" s="48"/>
      <c r="P535" s="48"/>
      <c r="Q535" s="48"/>
      <c r="R535" s="48"/>
      <c r="S535" s="48"/>
      <c r="T535" s="48"/>
      <c r="U535" s="436" t="str">
        <f t="shared" si="18"/>
        <v/>
      </c>
      <c r="V535" s="436"/>
      <c r="W535" s="436" t="str">
        <f t="shared" si="19"/>
        <v/>
      </c>
      <c r="X535" s="436"/>
      <c r="Y535" s="48"/>
      <c r="Z535" s="70"/>
      <c r="AA535" s="48"/>
      <c r="AB535" s="48"/>
      <c r="AC535" s="48"/>
      <c r="AD535" s="48"/>
      <c r="AE535" s="48"/>
      <c r="AF535" s="48"/>
      <c r="AG535" s="48"/>
      <c r="AH535" s="48"/>
      <c r="AI535" s="48"/>
      <c r="AJ535" s="48"/>
      <c r="AK535" s="48"/>
      <c r="AL535" s="151" t="s">
        <v>1462</v>
      </c>
      <c r="AM535" s="70"/>
      <c r="AN535" s="70"/>
      <c r="AO535" s="70"/>
      <c r="AP535" s="70"/>
      <c r="AQ535" s="70"/>
      <c r="AR535" s="70"/>
      <c r="AS535" s="70"/>
      <c r="AT535" s="436" t="str">
        <f t="shared" si="17"/>
        <v/>
      </c>
      <c r="AU535" s="436"/>
      <c r="AV535" s="436" t="str">
        <f t="shared" si="20"/>
        <v>Yes</v>
      </c>
      <c r="AW535" s="436"/>
      <c r="AX535" s="156" t="s">
        <v>918</v>
      </c>
      <c r="AY535" s="48"/>
      <c r="AZ535" s="48"/>
      <c r="BA535" s="48"/>
      <c r="BB535" s="436" t="b">
        <f t="shared" si="21"/>
        <v>0</v>
      </c>
      <c r="BC535" s="436"/>
      <c r="BD535" s="48"/>
      <c r="BE535" s="48"/>
      <c r="BF535" s="48"/>
      <c r="BG535" s="48"/>
      <c r="BH535" s="48"/>
      <c r="BI535" s="48"/>
      <c r="BJ535" s="48"/>
      <c r="BK535" s="48"/>
      <c r="BL535" s="48"/>
      <c r="BM535" s="48"/>
      <c r="BN535" s="48"/>
      <c r="BO535" s="48"/>
      <c r="BP535" s="48"/>
      <c r="BQ535" s="48"/>
      <c r="BR535" s="48"/>
      <c r="BS535" s="48"/>
      <c r="BT535" s="48"/>
      <c r="BU535" s="48"/>
    </row>
    <row r="536" spans="1:73" hidden="1">
      <c r="A536" s="48"/>
      <c r="B536" s="48"/>
      <c r="C536" s="70" t="s">
        <v>1463</v>
      </c>
      <c r="D536" s="48"/>
      <c r="E536" s="76"/>
      <c r="F536" s="48"/>
      <c r="G536" s="70"/>
      <c r="H536" s="48"/>
      <c r="I536" s="48"/>
      <c r="J536" s="48"/>
      <c r="K536" s="48"/>
      <c r="L536" s="464">
        <f t="shared" si="22"/>
        <v>149</v>
      </c>
      <c r="M536" s="464"/>
      <c r="N536" s="152" t="s">
        <v>1464</v>
      </c>
      <c r="O536" s="48"/>
      <c r="P536" s="48"/>
      <c r="Q536" s="48"/>
      <c r="R536" s="48"/>
      <c r="S536" s="48"/>
      <c r="T536" s="48"/>
      <c r="U536" s="436" t="str">
        <f t="shared" si="18"/>
        <v/>
      </c>
      <c r="V536" s="436"/>
      <c r="W536" s="436" t="str">
        <f t="shared" si="19"/>
        <v/>
      </c>
      <c r="X536" s="436"/>
      <c r="Y536" s="48"/>
      <c r="Z536" s="70"/>
      <c r="AA536" s="48"/>
      <c r="AB536" s="48"/>
      <c r="AC536" s="48"/>
      <c r="AD536" s="48"/>
      <c r="AE536" s="48"/>
      <c r="AF536" s="48"/>
      <c r="AG536" s="48"/>
      <c r="AH536" s="48"/>
      <c r="AI536" s="48"/>
      <c r="AJ536" s="48"/>
      <c r="AK536" s="48"/>
      <c r="AL536" s="151" t="s">
        <v>1465</v>
      </c>
      <c r="AM536" s="70"/>
      <c r="AN536" s="70"/>
      <c r="AO536" s="70"/>
      <c r="AP536" s="70"/>
      <c r="AQ536" s="70"/>
      <c r="AR536" s="70"/>
      <c r="AS536" s="70"/>
      <c r="AT536" s="436" t="str">
        <f t="shared" si="17"/>
        <v/>
      </c>
      <c r="AU536" s="436"/>
      <c r="AV536" s="436" t="str">
        <f t="shared" si="20"/>
        <v>Yes</v>
      </c>
      <c r="AW536" s="436"/>
      <c r="AX536" s="156" t="s">
        <v>918</v>
      </c>
      <c r="AY536" s="48"/>
      <c r="AZ536" s="48"/>
      <c r="BA536" s="48"/>
      <c r="BB536" s="436" t="b">
        <f t="shared" si="21"/>
        <v>0</v>
      </c>
      <c r="BC536" s="436"/>
      <c r="BD536" s="48"/>
      <c r="BE536" s="48"/>
      <c r="BF536" s="48"/>
      <c r="BG536" s="48"/>
      <c r="BH536" s="48"/>
      <c r="BI536" s="48"/>
      <c r="BJ536" s="48"/>
      <c r="BK536" s="48"/>
      <c r="BL536" s="48"/>
      <c r="BM536" s="48"/>
      <c r="BN536" s="48"/>
      <c r="BO536" s="48"/>
      <c r="BP536" s="48"/>
      <c r="BQ536" s="48"/>
      <c r="BR536" s="48"/>
      <c r="BS536" s="48"/>
      <c r="BT536" s="48"/>
      <c r="BU536" s="48"/>
    </row>
    <row r="537" spans="1:73" hidden="1">
      <c r="A537" s="48"/>
      <c r="B537" s="48"/>
      <c r="C537" s="70" t="s">
        <v>1466</v>
      </c>
      <c r="D537" s="48"/>
      <c r="E537" s="76"/>
      <c r="F537" s="48"/>
      <c r="G537" s="70"/>
      <c r="H537" s="48"/>
      <c r="I537" s="48"/>
      <c r="J537" s="48"/>
      <c r="K537" s="48"/>
      <c r="L537" s="464">
        <f t="shared" si="22"/>
        <v>150</v>
      </c>
      <c r="M537" s="464"/>
      <c r="N537" s="152" t="s">
        <v>1467</v>
      </c>
      <c r="O537" s="48"/>
      <c r="P537" s="48"/>
      <c r="Q537" s="48"/>
      <c r="R537" s="48"/>
      <c r="S537" s="48"/>
      <c r="T537" s="48"/>
      <c r="U537" s="436" t="str">
        <f t="shared" si="18"/>
        <v/>
      </c>
      <c r="V537" s="436"/>
      <c r="W537" s="436" t="str">
        <f t="shared" si="19"/>
        <v/>
      </c>
      <c r="X537" s="436"/>
      <c r="Y537" s="48"/>
      <c r="Z537" s="70"/>
      <c r="AA537" s="48"/>
      <c r="AB537" s="48"/>
      <c r="AC537" s="48"/>
      <c r="AD537" s="48"/>
      <c r="AE537" s="48"/>
      <c r="AF537" s="48"/>
      <c r="AG537" s="48"/>
      <c r="AH537" s="48"/>
      <c r="AI537" s="48"/>
      <c r="AJ537" s="48"/>
      <c r="AK537" s="48"/>
      <c r="AL537" s="157" t="s">
        <v>1468</v>
      </c>
      <c r="AM537" s="70"/>
      <c r="AN537" s="70"/>
      <c r="AO537" s="70"/>
      <c r="AP537" s="70"/>
      <c r="AQ537" s="70"/>
      <c r="AR537" s="70"/>
      <c r="AS537" s="70"/>
      <c r="AT537" s="436" t="str">
        <f t="shared" si="17"/>
        <v/>
      </c>
      <c r="AU537" s="436"/>
      <c r="AV537" s="436" t="str">
        <f t="shared" si="20"/>
        <v>Yes</v>
      </c>
      <c r="AW537" s="436"/>
      <c r="AX537" s="155" t="s">
        <v>908</v>
      </c>
      <c r="AY537" s="48"/>
      <c r="AZ537" s="48"/>
      <c r="BA537" s="48"/>
      <c r="BB537" s="436" t="b">
        <f t="shared" si="21"/>
        <v>0</v>
      </c>
      <c r="BC537" s="436"/>
      <c r="BD537" s="48"/>
      <c r="BE537" s="48"/>
      <c r="BF537" s="48"/>
      <c r="BG537" s="48"/>
      <c r="BH537" s="48"/>
      <c r="BI537" s="48"/>
      <c r="BJ537" s="48"/>
      <c r="BK537" s="48"/>
      <c r="BL537" s="48"/>
      <c r="BM537" s="48"/>
      <c r="BN537" s="48"/>
      <c r="BO537" s="48"/>
      <c r="BP537" s="48"/>
      <c r="BQ537" s="48"/>
      <c r="BR537" s="48"/>
      <c r="BS537" s="48"/>
      <c r="BT537" s="48"/>
      <c r="BU537" s="48"/>
    </row>
    <row r="538" spans="1:73" hidden="1">
      <c r="A538" s="48"/>
      <c r="B538" s="48"/>
      <c r="C538" s="70" t="s">
        <v>1469</v>
      </c>
      <c r="D538" s="48"/>
      <c r="E538" s="76"/>
      <c r="F538" s="48"/>
      <c r="G538" s="70"/>
      <c r="H538" s="48"/>
      <c r="I538" s="48"/>
      <c r="J538" s="48"/>
      <c r="K538" s="48"/>
      <c r="L538" s="464">
        <f t="shared" si="22"/>
        <v>151</v>
      </c>
      <c r="M538" s="464"/>
      <c r="N538" s="152" t="s">
        <v>1470</v>
      </c>
      <c r="O538" s="48"/>
      <c r="P538" s="48"/>
      <c r="Q538" s="48"/>
      <c r="R538" s="48"/>
      <c r="S538" s="48"/>
      <c r="T538" s="48"/>
      <c r="U538" s="436" t="str">
        <f t="shared" si="18"/>
        <v/>
      </c>
      <c r="V538" s="436"/>
      <c r="W538" s="436" t="str">
        <f t="shared" si="19"/>
        <v/>
      </c>
      <c r="X538" s="436"/>
      <c r="Y538" s="48"/>
      <c r="Z538" s="70"/>
      <c r="AA538" s="48"/>
      <c r="AB538" s="48"/>
      <c r="AC538" s="48"/>
      <c r="AD538" s="48"/>
      <c r="AE538" s="48"/>
      <c r="AF538" s="48"/>
      <c r="AG538" s="48"/>
      <c r="AH538" s="48"/>
      <c r="AI538" s="48"/>
      <c r="AJ538" s="48"/>
      <c r="AK538" s="48"/>
      <c r="AL538" s="157" t="s">
        <v>1471</v>
      </c>
      <c r="AM538" s="70"/>
      <c r="AN538" s="70"/>
      <c r="AO538" s="70"/>
      <c r="AP538" s="70"/>
      <c r="AQ538" s="70"/>
      <c r="AR538" s="70"/>
      <c r="AS538" s="70"/>
      <c r="AT538" s="436" t="str">
        <f t="shared" si="17"/>
        <v/>
      </c>
      <c r="AU538" s="436"/>
      <c r="AV538" s="436" t="str">
        <f t="shared" si="20"/>
        <v>Yes</v>
      </c>
      <c r="AW538" s="436"/>
      <c r="AX538" s="155" t="s">
        <v>908</v>
      </c>
      <c r="AY538" s="48"/>
      <c r="AZ538" s="48"/>
      <c r="BA538" s="48"/>
      <c r="BB538" s="436" t="b">
        <f t="shared" si="21"/>
        <v>0</v>
      </c>
      <c r="BC538" s="436"/>
      <c r="BD538" s="48"/>
      <c r="BE538" s="48"/>
      <c r="BF538" s="48"/>
      <c r="BG538" s="48"/>
      <c r="BH538" s="48"/>
      <c r="BI538" s="48"/>
      <c r="BJ538" s="48"/>
      <c r="BK538" s="48"/>
      <c r="BL538" s="48"/>
      <c r="BM538" s="48"/>
      <c r="BN538" s="48"/>
      <c r="BO538" s="48"/>
      <c r="BP538" s="48"/>
      <c r="BQ538" s="48"/>
      <c r="BR538" s="48"/>
      <c r="BS538" s="48"/>
      <c r="BT538" s="48"/>
      <c r="BU538" s="48"/>
    </row>
    <row r="539" spans="1:73" hidden="1">
      <c r="A539" s="48"/>
      <c r="B539" s="48"/>
      <c r="C539" s="70" t="s">
        <v>1472</v>
      </c>
      <c r="D539" s="48"/>
      <c r="E539" s="76"/>
      <c r="F539" s="48"/>
      <c r="G539" s="70"/>
      <c r="H539" s="48"/>
      <c r="I539" s="48"/>
      <c r="J539" s="48"/>
      <c r="K539" s="48"/>
      <c r="L539" s="464">
        <f t="shared" si="22"/>
        <v>152</v>
      </c>
      <c r="M539" s="464"/>
      <c r="N539" s="152" t="s">
        <v>1473</v>
      </c>
      <c r="O539" s="48"/>
      <c r="P539" s="48"/>
      <c r="Q539" s="48"/>
      <c r="R539" s="48"/>
      <c r="S539" s="48"/>
      <c r="T539" s="48"/>
      <c r="U539" s="436" t="str">
        <f t="shared" si="18"/>
        <v/>
      </c>
      <c r="V539" s="436"/>
      <c r="W539" s="436" t="str">
        <f t="shared" si="19"/>
        <v/>
      </c>
      <c r="X539" s="436"/>
      <c r="Y539" s="48"/>
      <c r="Z539" s="70"/>
      <c r="AA539" s="48"/>
      <c r="AB539" s="48"/>
      <c r="AC539" s="48"/>
      <c r="AD539" s="48"/>
      <c r="AE539" s="48"/>
      <c r="AF539" s="48"/>
      <c r="AG539" s="48"/>
      <c r="AH539" s="48"/>
      <c r="AI539" s="48"/>
      <c r="AJ539" s="48"/>
      <c r="AK539" s="48"/>
      <c r="AL539" s="151" t="s">
        <v>1474</v>
      </c>
      <c r="AM539" s="70"/>
      <c r="AN539" s="70"/>
      <c r="AO539" s="70"/>
      <c r="AP539" s="70"/>
      <c r="AQ539" s="70"/>
      <c r="AR539" s="70"/>
      <c r="AS539" s="70"/>
      <c r="AT539" s="436" t="str">
        <f t="shared" si="17"/>
        <v/>
      </c>
      <c r="AU539" s="436"/>
      <c r="AV539" s="436" t="str">
        <f t="shared" si="20"/>
        <v>Yes</v>
      </c>
      <c r="AW539" s="436"/>
      <c r="AX539" s="156" t="s">
        <v>918</v>
      </c>
      <c r="AY539" s="48"/>
      <c r="AZ539" s="48"/>
      <c r="BA539" s="48"/>
      <c r="BB539" s="436" t="b">
        <f t="shared" si="21"/>
        <v>0</v>
      </c>
      <c r="BC539" s="436"/>
      <c r="BD539" s="48"/>
      <c r="BE539" s="48"/>
      <c r="BF539" s="48"/>
      <c r="BG539" s="48"/>
      <c r="BH539" s="48"/>
      <c r="BI539" s="48"/>
      <c r="BJ539" s="48"/>
      <c r="BK539" s="48"/>
      <c r="BL539" s="48"/>
      <c r="BM539" s="48"/>
      <c r="BN539" s="48"/>
      <c r="BO539" s="48"/>
      <c r="BP539" s="48"/>
      <c r="BQ539" s="48"/>
      <c r="BR539" s="48"/>
      <c r="BS539" s="48"/>
      <c r="BT539" s="48"/>
      <c r="BU539" s="48"/>
    </row>
    <row r="540" spans="1:73" hidden="1">
      <c r="A540" s="48"/>
      <c r="B540" s="48"/>
      <c r="C540" s="70" t="s">
        <v>1475</v>
      </c>
      <c r="D540" s="48"/>
      <c r="E540" s="76"/>
      <c r="F540" s="48"/>
      <c r="G540" s="70"/>
      <c r="H540" s="48"/>
      <c r="I540" s="48"/>
      <c r="J540" s="48"/>
      <c r="K540" s="48"/>
      <c r="L540" s="464">
        <f t="shared" si="22"/>
        <v>153</v>
      </c>
      <c r="M540" s="464"/>
      <c r="N540" s="152" t="s">
        <v>1476</v>
      </c>
      <c r="O540" s="48"/>
      <c r="P540" s="48"/>
      <c r="Q540" s="48"/>
      <c r="R540" s="48"/>
      <c r="S540" s="48"/>
      <c r="T540" s="48"/>
      <c r="U540" s="436" t="str">
        <f t="shared" si="18"/>
        <v/>
      </c>
      <c r="V540" s="436"/>
      <c r="W540" s="436" t="str">
        <f t="shared" si="19"/>
        <v/>
      </c>
      <c r="X540" s="436"/>
      <c r="Y540" s="48"/>
      <c r="Z540" s="70"/>
      <c r="AA540" s="48"/>
      <c r="AB540" s="48"/>
      <c r="AC540" s="48"/>
      <c r="AD540" s="48"/>
      <c r="AE540" s="48"/>
      <c r="AF540" s="48"/>
      <c r="AG540" s="48"/>
      <c r="AH540" s="48"/>
      <c r="AI540" s="48"/>
      <c r="AJ540" s="48"/>
      <c r="AK540" s="48"/>
      <c r="AL540" s="151" t="s">
        <v>1477</v>
      </c>
      <c r="AM540" s="70"/>
      <c r="AN540" s="70"/>
      <c r="AO540" s="70"/>
      <c r="AP540" s="70"/>
      <c r="AQ540" s="70"/>
      <c r="AR540" s="70"/>
      <c r="AS540" s="70"/>
      <c r="AT540" s="436" t="str">
        <f t="shared" si="17"/>
        <v/>
      </c>
      <c r="AU540" s="436"/>
      <c r="AV540" s="436" t="str">
        <f t="shared" si="20"/>
        <v>No</v>
      </c>
      <c r="AW540" s="436"/>
      <c r="AX540" s="156" t="s">
        <v>913</v>
      </c>
      <c r="AY540" s="48"/>
      <c r="AZ540" s="48"/>
      <c r="BA540" s="48"/>
      <c r="BB540" s="436" t="b">
        <f t="shared" si="21"/>
        <v>0</v>
      </c>
      <c r="BC540" s="436"/>
      <c r="BD540" s="48"/>
      <c r="BE540" s="48"/>
      <c r="BF540" s="48"/>
      <c r="BG540" s="48"/>
      <c r="BH540" s="48"/>
      <c r="BI540" s="48"/>
      <c r="BJ540" s="48"/>
      <c r="BK540" s="48"/>
      <c r="BL540" s="48"/>
      <c r="BM540" s="48"/>
      <c r="BN540" s="48"/>
      <c r="BO540" s="48"/>
      <c r="BP540" s="48"/>
      <c r="BQ540" s="48"/>
      <c r="BR540" s="48"/>
      <c r="BS540" s="48"/>
      <c r="BT540" s="48"/>
      <c r="BU540" s="48"/>
    </row>
    <row r="541" spans="1:73" hidden="1">
      <c r="A541" s="48"/>
      <c r="B541" s="48"/>
      <c r="C541" s="70" t="s">
        <v>1478</v>
      </c>
      <c r="D541" s="48"/>
      <c r="E541" s="76"/>
      <c r="F541" s="48"/>
      <c r="G541" s="70"/>
      <c r="H541" s="48"/>
      <c r="I541" s="48"/>
      <c r="J541" s="48"/>
      <c r="K541" s="48"/>
      <c r="L541" s="464">
        <f t="shared" si="22"/>
        <v>154</v>
      </c>
      <c r="M541" s="464"/>
      <c r="N541" s="152" t="s">
        <v>1479</v>
      </c>
      <c r="O541" s="48"/>
      <c r="P541" s="48"/>
      <c r="Q541" s="48"/>
      <c r="R541" s="48"/>
      <c r="S541" s="48"/>
      <c r="T541" s="48"/>
      <c r="U541" s="436" t="str">
        <f t="shared" si="18"/>
        <v/>
      </c>
      <c r="V541" s="436"/>
      <c r="W541" s="436" t="str">
        <f t="shared" si="19"/>
        <v/>
      </c>
      <c r="X541" s="436"/>
      <c r="Y541" s="48"/>
      <c r="Z541" s="70"/>
      <c r="AA541" s="48"/>
      <c r="AB541" s="48"/>
      <c r="AC541" s="48"/>
      <c r="AD541" s="48"/>
      <c r="AE541" s="48"/>
      <c r="AF541" s="48"/>
      <c r="AG541" s="48"/>
      <c r="AH541" s="48"/>
      <c r="AI541" s="48"/>
      <c r="AJ541" s="48"/>
      <c r="AK541" s="48"/>
      <c r="AL541" s="157" t="s">
        <v>1480</v>
      </c>
      <c r="AM541" s="70"/>
      <c r="AN541" s="70"/>
      <c r="AO541" s="70"/>
      <c r="AP541" s="70"/>
      <c r="AQ541" s="70"/>
      <c r="AR541" s="70"/>
      <c r="AS541" s="70"/>
      <c r="AT541" s="436" t="str">
        <f t="shared" si="17"/>
        <v/>
      </c>
      <c r="AU541" s="436"/>
      <c r="AV541" s="436" t="str">
        <f t="shared" si="20"/>
        <v>Yes</v>
      </c>
      <c r="AW541" s="436"/>
      <c r="AX541" s="155" t="s">
        <v>908</v>
      </c>
      <c r="AY541" s="48"/>
      <c r="AZ541" s="48"/>
      <c r="BA541" s="48"/>
      <c r="BB541" s="436" t="b">
        <f t="shared" si="21"/>
        <v>0</v>
      </c>
      <c r="BC541" s="436"/>
      <c r="BD541" s="48"/>
      <c r="BE541" s="48"/>
      <c r="BF541" s="48"/>
      <c r="BG541" s="48"/>
      <c r="BH541" s="48"/>
      <c r="BI541" s="48"/>
      <c r="BJ541" s="48"/>
      <c r="BK541" s="48"/>
      <c r="BL541" s="48"/>
      <c r="BM541" s="48"/>
      <c r="BN541" s="48"/>
      <c r="BO541" s="48"/>
      <c r="BP541" s="48"/>
      <c r="BQ541" s="48"/>
      <c r="BR541" s="48"/>
      <c r="BS541" s="48"/>
      <c r="BT541" s="48"/>
      <c r="BU541" s="48"/>
    </row>
    <row r="542" spans="1:73" hidden="1">
      <c r="A542" s="48"/>
      <c r="B542" s="48"/>
      <c r="C542" s="70" t="s">
        <v>1481</v>
      </c>
      <c r="D542" s="48"/>
      <c r="E542" s="76"/>
      <c r="F542" s="48"/>
      <c r="G542" s="70"/>
      <c r="H542" s="48"/>
      <c r="I542" s="48"/>
      <c r="J542" s="48"/>
      <c r="K542" s="48"/>
      <c r="L542" s="464">
        <f t="shared" si="22"/>
        <v>155</v>
      </c>
      <c r="M542" s="464"/>
      <c r="N542" s="152" t="s">
        <v>1482</v>
      </c>
      <c r="O542" s="48"/>
      <c r="P542" s="48"/>
      <c r="Q542" s="48"/>
      <c r="R542" s="48"/>
      <c r="S542" s="48"/>
      <c r="T542" s="48"/>
      <c r="U542" s="436" t="str">
        <f t="shared" si="18"/>
        <v/>
      </c>
      <c r="V542" s="436"/>
      <c r="W542" s="436" t="str">
        <f t="shared" si="19"/>
        <v/>
      </c>
      <c r="X542" s="436"/>
      <c r="Y542" s="48"/>
      <c r="Z542" s="70"/>
      <c r="AA542" s="48"/>
      <c r="AB542" s="48"/>
      <c r="AC542" s="48"/>
      <c r="AD542" s="48"/>
      <c r="AE542" s="48"/>
      <c r="AF542" s="48"/>
      <c r="AG542" s="48"/>
      <c r="AH542" s="48"/>
      <c r="AI542" s="48"/>
      <c r="AJ542" s="48"/>
      <c r="AK542" s="48"/>
      <c r="AL542" s="151" t="s">
        <v>1483</v>
      </c>
      <c r="AM542" s="70"/>
      <c r="AN542" s="70"/>
      <c r="AO542" s="70"/>
      <c r="AP542" s="70"/>
      <c r="AQ542" s="70"/>
      <c r="AR542" s="70"/>
      <c r="AS542" s="70"/>
      <c r="AT542" s="436" t="str">
        <f t="shared" si="17"/>
        <v/>
      </c>
      <c r="AU542" s="436"/>
      <c r="AV542" s="436" t="str">
        <f t="shared" si="20"/>
        <v>Yes</v>
      </c>
      <c r="AW542" s="436"/>
      <c r="AX542" s="156" t="s">
        <v>918</v>
      </c>
      <c r="AY542" s="48"/>
      <c r="AZ542" s="48"/>
      <c r="BA542" s="48"/>
      <c r="BB542" s="436" t="b">
        <f t="shared" si="21"/>
        <v>0</v>
      </c>
      <c r="BC542" s="436"/>
      <c r="BD542" s="48"/>
      <c r="BE542" s="48"/>
      <c r="BF542" s="48"/>
      <c r="BG542" s="48"/>
      <c r="BH542" s="48"/>
      <c r="BI542" s="48"/>
      <c r="BJ542" s="48"/>
      <c r="BK542" s="48"/>
      <c r="BL542" s="48"/>
      <c r="BM542" s="48"/>
      <c r="BN542" s="48"/>
      <c r="BO542" s="48"/>
      <c r="BP542" s="48"/>
      <c r="BQ542" s="48"/>
      <c r="BR542" s="48"/>
      <c r="BS542" s="48"/>
      <c r="BT542" s="48"/>
      <c r="BU542" s="48"/>
    </row>
    <row r="543" spans="1:73" hidden="1">
      <c r="A543" s="48"/>
      <c r="B543" s="48"/>
      <c r="C543" s="70" t="s">
        <v>1484</v>
      </c>
      <c r="D543" s="48"/>
      <c r="E543" s="76"/>
      <c r="F543" s="48"/>
      <c r="G543" s="70"/>
      <c r="H543" s="48"/>
      <c r="I543" s="48"/>
      <c r="J543" s="48"/>
      <c r="K543" s="48"/>
      <c r="L543" s="464">
        <f t="shared" si="22"/>
        <v>156</v>
      </c>
      <c r="M543" s="464"/>
      <c r="N543" s="152" t="s">
        <v>1485</v>
      </c>
      <c r="O543" s="48"/>
      <c r="P543" s="48"/>
      <c r="Q543" s="48"/>
      <c r="R543" s="48"/>
      <c r="S543" s="48"/>
      <c r="T543" s="48"/>
      <c r="U543" s="436" t="str">
        <f t="shared" si="18"/>
        <v/>
      </c>
      <c r="V543" s="436"/>
      <c r="W543" s="436" t="str">
        <f t="shared" si="19"/>
        <v/>
      </c>
      <c r="X543" s="436"/>
      <c r="Y543" s="48"/>
      <c r="Z543" s="70"/>
      <c r="AA543" s="48"/>
      <c r="AB543" s="48"/>
      <c r="AC543" s="48"/>
      <c r="AD543" s="48"/>
      <c r="AE543" s="48"/>
      <c r="AF543" s="48"/>
      <c r="AG543" s="48"/>
      <c r="AH543" s="48"/>
      <c r="AI543" s="48"/>
      <c r="AJ543" s="48"/>
      <c r="AK543" s="48"/>
      <c r="AL543" s="154" t="s">
        <v>1486</v>
      </c>
      <c r="AM543" s="70"/>
      <c r="AN543" s="70"/>
      <c r="AO543" s="70"/>
      <c r="AP543" s="70"/>
      <c r="AQ543" s="70"/>
      <c r="AR543" s="70"/>
      <c r="AS543" s="70"/>
      <c r="AT543" s="436" t="str">
        <f t="shared" si="17"/>
        <v/>
      </c>
      <c r="AU543" s="436"/>
      <c r="AV543" s="436" t="str">
        <f t="shared" si="20"/>
        <v>Yes</v>
      </c>
      <c r="AW543" s="436"/>
      <c r="AX543" s="155" t="s">
        <v>908</v>
      </c>
      <c r="AY543" s="48"/>
      <c r="AZ543" s="48"/>
      <c r="BA543" s="48"/>
      <c r="BB543" s="436" t="b">
        <f t="shared" si="21"/>
        <v>0</v>
      </c>
      <c r="BC543" s="436"/>
      <c r="BD543" s="48"/>
      <c r="BE543" s="48"/>
      <c r="BF543" s="48"/>
      <c r="BG543" s="48"/>
      <c r="BH543" s="48"/>
      <c r="BI543" s="48"/>
      <c r="BJ543" s="48"/>
      <c r="BK543" s="48"/>
      <c r="BL543" s="48"/>
      <c r="BM543" s="48"/>
      <c r="BN543" s="48"/>
      <c r="BO543" s="48"/>
      <c r="BP543" s="48"/>
      <c r="BQ543" s="48"/>
      <c r="BR543" s="48"/>
      <c r="BS543" s="48"/>
      <c r="BT543" s="48"/>
      <c r="BU543" s="48"/>
    </row>
    <row r="544" spans="1:73" hidden="1">
      <c r="A544" s="48"/>
      <c r="B544" s="48"/>
      <c r="C544" s="70" t="s">
        <v>1487</v>
      </c>
      <c r="D544" s="48"/>
      <c r="E544" s="76"/>
      <c r="F544" s="48"/>
      <c r="G544" s="70"/>
      <c r="H544" s="48"/>
      <c r="I544" s="48"/>
      <c r="J544" s="48"/>
      <c r="K544" s="48"/>
      <c r="L544" s="464">
        <f t="shared" si="22"/>
        <v>157</v>
      </c>
      <c r="M544" s="464"/>
      <c r="N544" s="152" t="s">
        <v>1488</v>
      </c>
      <c r="O544" s="48"/>
      <c r="P544" s="48"/>
      <c r="Q544" s="48"/>
      <c r="R544" s="48"/>
      <c r="S544" s="48"/>
      <c r="T544" s="48"/>
      <c r="U544" s="436" t="str">
        <f t="shared" si="18"/>
        <v/>
      </c>
      <c r="V544" s="436"/>
      <c r="W544" s="436" t="str">
        <f t="shared" si="19"/>
        <v/>
      </c>
      <c r="X544" s="436"/>
      <c r="Y544" s="48"/>
      <c r="Z544" s="70"/>
      <c r="AA544" s="48"/>
      <c r="AB544" s="48"/>
      <c r="AC544" s="48"/>
      <c r="AD544" s="48"/>
      <c r="AE544" s="48"/>
      <c r="AF544" s="48"/>
      <c r="AG544" s="48"/>
      <c r="AH544" s="48"/>
      <c r="AI544" s="48"/>
      <c r="AJ544" s="48"/>
      <c r="AK544" s="48"/>
      <c r="AL544" s="154" t="s">
        <v>1489</v>
      </c>
      <c r="AM544" s="70"/>
      <c r="AN544" s="70"/>
      <c r="AO544" s="70"/>
      <c r="AP544" s="70"/>
      <c r="AQ544" s="70"/>
      <c r="AR544" s="70"/>
      <c r="AS544" s="70"/>
      <c r="AT544" s="436" t="str">
        <f t="shared" si="17"/>
        <v/>
      </c>
      <c r="AU544" s="436"/>
      <c r="AV544" s="436" t="str">
        <f t="shared" si="20"/>
        <v>Yes</v>
      </c>
      <c r="AW544" s="436"/>
      <c r="AX544" s="155" t="s">
        <v>908</v>
      </c>
      <c r="AY544" s="48"/>
      <c r="AZ544" s="48"/>
      <c r="BA544" s="48"/>
      <c r="BB544" s="436" t="b">
        <f t="shared" si="21"/>
        <v>0</v>
      </c>
      <c r="BC544" s="436"/>
      <c r="BD544" s="48"/>
      <c r="BE544" s="48"/>
      <c r="BF544" s="48"/>
      <c r="BG544" s="48"/>
      <c r="BH544" s="48"/>
      <c r="BI544" s="48"/>
      <c r="BJ544" s="48"/>
      <c r="BK544" s="48"/>
      <c r="BL544" s="48"/>
      <c r="BM544" s="48"/>
      <c r="BN544" s="48"/>
      <c r="BO544" s="48"/>
      <c r="BP544" s="48"/>
      <c r="BQ544" s="48"/>
      <c r="BR544" s="48"/>
      <c r="BS544" s="48"/>
      <c r="BT544" s="48"/>
      <c r="BU544" s="48"/>
    </row>
    <row r="545" spans="1:73" hidden="1">
      <c r="A545" s="48"/>
      <c r="B545" s="48"/>
      <c r="C545" s="70" t="s">
        <v>1490</v>
      </c>
      <c r="D545" s="48"/>
      <c r="E545" s="76"/>
      <c r="F545" s="48"/>
      <c r="G545" s="70"/>
      <c r="H545" s="48"/>
      <c r="I545" s="48"/>
      <c r="J545" s="48"/>
      <c r="K545" s="48"/>
      <c r="L545" s="464">
        <f t="shared" si="22"/>
        <v>158</v>
      </c>
      <c r="M545" s="464"/>
      <c r="N545" s="152" t="s">
        <v>1491</v>
      </c>
      <c r="O545" s="48"/>
      <c r="P545" s="48"/>
      <c r="Q545" s="48"/>
      <c r="R545" s="48"/>
      <c r="S545" s="48"/>
      <c r="T545" s="48"/>
      <c r="U545" s="436" t="str">
        <f t="shared" si="18"/>
        <v/>
      </c>
      <c r="V545" s="436"/>
      <c r="W545" s="436" t="str">
        <f t="shared" si="19"/>
        <v/>
      </c>
      <c r="X545" s="436"/>
      <c r="Y545" s="48"/>
      <c r="Z545" s="70"/>
      <c r="AA545" s="48"/>
      <c r="AB545" s="48"/>
      <c r="AC545" s="48"/>
      <c r="AD545" s="48"/>
      <c r="AE545" s="48"/>
      <c r="AF545" s="48"/>
      <c r="AG545" s="48"/>
      <c r="AH545" s="48"/>
      <c r="AI545" s="48"/>
      <c r="AJ545" s="48"/>
      <c r="AK545" s="48"/>
      <c r="AL545" s="154" t="s">
        <v>1492</v>
      </c>
      <c r="AM545" s="70"/>
      <c r="AN545" s="70"/>
      <c r="AO545" s="70"/>
      <c r="AP545" s="70"/>
      <c r="AQ545" s="70"/>
      <c r="AR545" s="70"/>
      <c r="AS545" s="70"/>
      <c r="AT545" s="436" t="str">
        <f t="shared" si="17"/>
        <v/>
      </c>
      <c r="AU545" s="436"/>
      <c r="AV545" s="436" t="str">
        <f t="shared" si="20"/>
        <v>Yes</v>
      </c>
      <c r="AW545" s="436"/>
      <c r="AX545" s="155" t="s">
        <v>908</v>
      </c>
      <c r="AY545" s="48"/>
      <c r="AZ545" s="48"/>
      <c r="BA545" s="48"/>
      <c r="BB545" s="436" t="b">
        <f t="shared" si="21"/>
        <v>0</v>
      </c>
      <c r="BC545" s="436"/>
      <c r="BD545" s="48"/>
      <c r="BE545" s="48"/>
      <c r="BF545" s="48"/>
      <c r="BG545" s="48"/>
      <c r="BH545" s="48"/>
      <c r="BI545" s="48"/>
      <c r="BJ545" s="48"/>
      <c r="BK545" s="48"/>
      <c r="BL545" s="48"/>
      <c r="BM545" s="48"/>
      <c r="BN545" s="48"/>
      <c r="BO545" s="48"/>
      <c r="BP545" s="48"/>
      <c r="BQ545" s="48"/>
      <c r="BR545" s="48"/>
      <c r="BS545" s="48"/>
      <c r="BT545" s="48"/>
      <c r="BU545" s="48"/>
    </row>
    <row r="546" spans="1:73" hidden="1">
      <c r="A546" s="48"/>
      <c r="B546" s="48"/>
      <c r="C546" s="70" t="s">
        <v>1493</v>
      </c>
      <c r="D546" s="48"/>
      <c r="E546" s="76"/>
      <c r="F546" s="48"/>
      <c r="G546" s="70"/>
      <c r="H546" s="48"/>
      <c r="I546" s="48"/>
      <c r="J546" s="48"/>
      <c r="K546" s="48"/>
      <c r="L546" s="464">
        <f t="shared" si="22"/>
        <v>159</v>
      </c>
      <c r="M546" s="464"/>
      <c r="N546" s="152" t="s">
        <v>1494</v>
      </c>
      <c r="O546" s="48"/>
      <c r="P546" s="48"/>
      <c r="Q546" s="48"/>
      <c r="R546" s="48"/>
      <c r="S546" s="48"/>
      <c r="T546" s="48"/>
      <c r="U546" s="436" t="str">
        <f t="shared" si="18"/>
        <v/>
      </c>
      <c r="V546" s="436"/>
      <c r="W546" s="436" t="str">
        <f t="shared" si="19"/>
        <v/>
      </c>
      <c r="X546" s="436"/>
      <c r="Y546" s="48"/>
      <c r="Z546" s="70"/>
      <c r="AA546" s="48"/>
      <c r="AB546" s="48"/>
      <c r="AC546" s="48"/>
      <c r="AD546" s="48"/>
      <c r="AE546" s="48"/>
      <c r="AF546" s="48"/>
      <c r="AG546" s="48"/>
      <c r="AH546" s="48"/>
      <c r="AI546" s="48"/>
      <c r="AJ546" s="48"/>
      <c r="AK546" s="48"/>
      <c r="AL546" s="157" t="s">
        <v>1495</v>
      </c>
      <c r="AM546" s="70"/>
      <c r="AN546" s="70"/>
      <c r="AO546" s="70"/>
      <c r="AP546" s="70"/>
      <c r="AQ546" s="70"/>
      <c r="AR546" s="70"/>
      <c r="AS546" s="70"/>
      <c r="AT546" s="436" t="str">
        <f t="shared" si="17"/>
        <v/>
      </c>
      <c r="AU546" s="436"/>
      <c r="AV546" s="436" t="str">
        <f t="shared" si="20"/>
        <v>Yes</v>
      </c>
      <c r="AW546" s="436"/>
      <c r="AX546" s="155" t="s">
        <v>908</v>
      </c>
      <c r="AY546" s="48"/>
      <c r="AZ546" s="48"/>
      <c r="BA546" s="48"/>
      <c r="BB546" s="436" t="b">
        <f t="shared" si="21"/>
        <v>0</v>
      </c>
      <c r="BC546" s="436"/>
      <c r="BD546" s="48"/>
      <c r="BE546" s="48"/>
      <c r="BF546" s="48"/>
      <c r="BG546" s="48"/>
      <c r="BH546" s="48"/>
      <c r="BI546" s="48"/>
      <c r="BJ546" s="48"/>
      <c r="BK546" s="48"/>
      <c r="BL546" s="48"/>
      <c r="BM546" s="48"/>
      <c r="BN546" s="48"/>
      <c r="BO546" s="48"/>
      <c r="BP546" s="48"/>
      <c r="BQ546" s="48"/>
      <c r="BR546" s="48"/>
      <c r="BS546" s="48"/>
      <c r="BT546" s="48"/>
      <c r="BU546" s="48"/>
    </row>
    <row r="547" spans="1:73" hidden="1">
      <c r="A547" s="48"/>
      <c r="B547" s="48"/>
      <c r="C547" s="70" t="s">
        <v>1496</v>
      </c>
      <c r="D547" s="48"/>
      <c r="E547" s="76"/>
      <c r="F547" s="48"/>
      <c r="G547" s="70"/>
      <c r="H547" s="48"/>
      <c r="I547" s="48"/>
      <c r="J547" s="48"/>
      <c r="K547" s="48"/>
      <c r="L547" s="464">
        <f t="shared" si="22"/>
        <v>160</v>
      </c>
      <c r="M547" s="464"/>
      <c r="N547" s="152" t="s">
        <v>1497</v>
      </c>
      <c r="O547" s="48"/>
      <c r="P547" s="48"/>
      <c r="Q547" s="48"/>
      <c r="R547" s="48"/>
      <c r="S547" s="48"/>
      <c r="T547" s="48"/>
      <c r="U547" s="436" t="str">
        <f t="shared" si="18"/>
        <v/>
      </c>
      <c r="V547" s="436"/>
      <c r="W547" s="436" t="str">
        <f t="shared" si="19"/>
        <v/>
      </c>
      <c r="X547" s="436"/>
      <c r="Y547" s="48"/>
      <c r="Z547" s="70"/>
      <c r="AA547" s="48"/>
      <c r="AB547" s="48"/>
      <c r="AC547" s="48"/>
      <c r="AD547" s="48"/>
      <c r="AE547" s="48"/>
      <c r="AF547" s="48"/>
      <c r="AG547" s="48"/>
      <c r="AH547" s="48"/>
      <c r="AI547" s="48"/>
      <c r="AJ547" s="48"/>
      <c r="AK547" s="48"/>
      <c r="AL547" s="157" t="s">
        <v>1498</v>
      </c>
      <c r="AM547" s="70"/>
      <c r="AN547" s="70"/>
      <c r="AO547" s="70"/>
      <c r="AP547" s="70"/>
      <c r="AQ547" s="70"/>
      <c r="AR547" s="70"/>
      <c r="AS547" s="70"/>
      <c r="AT547" s="436" t="str">
        <f t="shared" si="17"/>
        <v/>
      </c>
      <c r="AU547" s="436"/>
      <c r="AV547" s="436" t="str">
        <f t="shared" si="20"/>
        <v>Yes</v>
      </c>
      <c r="AW547" s="436"/>
      <c r="AX547" s="155" t="s">
        <v>908</v>
      </c>
      <c r="AY547" s="48"/>
      <c r="AZ547" s="48"/>
      <c r="BA547" s="48"/>
      <c r="BB547" s="436" t="b">
        <f t="shared" si="21"/>
        <v>0</v>
      </c>
      <c r="BC547" s="436"/>
      <c r="BD547" s="48"/>
      <c r="BE547" s="48"/>
      <c r="BF547" s="48"/>
      <c r="BG547" s="48"/>
      <c r="BH547" s="48"/>
      <c r="BI547" s="48"/>
      <c r="BJ547" s="48"/>
      <c r="BK547" s="48"/>
      <c r="BL547" s="48"/>
      <c r="BM547" s="48"/>
      <c r="BN547" s="48"/>
      <c r="BO547" s="48"/>
      <c r="BP547" s="48"/>
      <c r="BQ547" s="48"/>
      <c r="BR547" s="48"/>
      <c r="BS547" s="48"/>
      <c r="BT547" s="48"/>
      <c r="BU547" s="48"/>
    </row>
    <row r="548" spans="1:73" hidden="1">
      <c r="A548" s="48"/>
      <c r="B548" s="48"/>
      <c r="C548" s="70" t="s">
        <v>1499</v>
      </c>
      <c r="D548" s="48"/>
      <c r="E548" s="76"/>
      <c r="F548" s="48"/>
      <c r="G548" s="70"/>
      <c r="H548" s="48"/>
      <c r="I548" s="48"/>
      <c r="J548" s="48"/>
      <c r="K548" s="48"/>
      <c r="L548" s="464">
        <f t="shared" si="22"/>
        <v>161</v>
      </c>
      <c r="M548" s="464"/>
      <c r="N548" s="152" t="s">
        <v>1500</v>
      </c>
      <c r="O548" s="48"/>
      <c r="P548" s="48"/>
      <c r="Q548" s="48"/>
      <c r="R548" s="48"/>
      <c r="S548" s="48"/>
      <c r="T548" s="48"/>
      <c r="U548" s="436" t="str">
        <f t="shared" si="18"/>
        <v/>
      </c>
      <c r="V548" s="436"/>
      <c r="W548" s="436" t="str">
        <f t="shared" si="19"/>
        <v/>
      </c>
      <c r="X548" s="436"/>
      <c r="Y548" s="48"/>
      <c r="Z548" s="70"/>
      <c r="AA548" s="48"/>
      <c r="AB548" s="48"/>
      <c r="AC548" s="48"/>
      <c r="AD548" s="48"/>
      <c r="AE548" s="48"/>
      <c r="AF548" s="48"/>
      <c r="AG548" s="48"/>
      <c r="AH548" s="48"/>
      <c r="AI548" s="48"/>
      <c r="AJ548" s="48"/>
      <c r="AK548" s="48"/>
      <c r="AL548" s="154" t="s">
        <v>1501</v>
      </c>
      <c r="AM548" s="70"/>
      <c r="AN548" s="70"/>
      <c r="AO548" s="70"/>
      <c r="AP548" s="70"/>
      <c r="AQ548" s="70"/>
      <c r="AR548" s="70"/>
      <c r="AS548" s="70"/>
      <c r="AT548" s="436" t="str">
        <f t="shared" si="17"/>
        <v/>
      </c>
      <c r="AU548" s="436"/>
      <c r="AV548" s="436" t="str">
        <f t="shared" si="20"/>
        <v>Yes</v>
      </c>
      <c r="AW548" s="436"/>
      <c r="AX548" s="155" t="s">
        <v>908</v>
      </c>
      <c r="AY548" s="48"/>
      <c r="AZ548" s="48"/>
      <c r="BA548" s="48"/>
      <c r="BB548" s="436" t="b">
        <f t="shared" si="21"/>
        <v>0</v>
      </c>
      <c r="BC548" s="436"/>
      <c r="BD548" s="48"/>
      <c r="BE548" s="48"/>
      <c r="BF548" s="48"/>
      <c r="BG548" s="48"/>
      <c r="BH548" s="48"/>
      <c r="BI548" s="48"/>
      <c r="BJ548" s="48"/>
      <c r="BK548" s="48"/>
      <c r="BL548" s="48"/>
      <c r="BM548" s="48"/>
      <c r="BN548" s="48"/>
      <c r="BO548" s="48"/>
      <c r="BP548" s="48"/>
      <c r="BQ548" s="48"/>
      <c r="BR548" s="48"/>
      <c r="BS548" s="48"/>
      <c r="BT548" s="48"/>
      <c r="BU548" s="48"/>
    </row>
    <row r="549" spans="1:73" hidden="1">
      <c r="A549" s="48"/>
      <c r="B549" s="48"/>
      <c r="C549" s="70" t="s">
        <v>1502</v>
      </c>
      <c r="D549" s="48"/>
      <c r="E549" s="76"/>
      <c r="F549" s="48"/>
      <c r="G549" s="70"/>
      <c r="H549" s="48"/>
      <c r="I549" s="48"/>
      <c r="J549" s="48"/>
      <c r="K549" s="48"/>
      <c r="L549" s="464">
        <f t="shared" si="22"/>
        <v>162</v>
      </c>
      <c r="M549" s="464"/>
      <c r="N549" s="152" t="s">
        <v>1503</v>
      </c>
      <c r="O549" s="48"/>
      <c r="P549" s="48"/>
      <c r="Q549" s="48"/>
      <c r="R549" s="48"/>
      <c r="S549" s="48"/>
      <c r="T549" s="48"/>
      <c r="U549" s="436" t="str">
        <f t="shared" si="18"/>
        <v/>
      </c>
      <c r="V549" s="436"/>
      <c r="W549" s="436" t="str">
        <f t="shared" si="19"/>
        <v/>
      </c>
      <c r="X549" s="436"/>
      <c r="Y549" s="48"/>
      <c r="Z549" s="48"/>
      <c r="AA549" s="48"/>
      <c r="AB549" s="48"/>
      <c r="AC549" s="48"/>
      <c r="AD549" s="48"/>
      <c r="AE549" s="48"/>
      <c r="AF549" s="48"/>
      <c r="AG549" s="48"/>
      <c r="AH549" s="48"/>
      <c r="AI549" s="48"/>
      <c r="AJ549" s="48"/>
      <c r="AK549" s="48"/>
      <c r="AL549" s="151" t="s">
        <v>1504</v>
      </c>
      <c r="AM549" s="70"/>
      <c r="AN549" s="70"/>
      <c r="AO549" s="70"/>
      <c r="AP549" s="70"/>
      <c r="AQ549" s="70"/>
      <c r="AR549" s="70"/>
      <c r="AS549" s="70"/>
      <c r="AT549" s="436" t="str">
        <f t="shared" si="17"/>
        <v/>
      </c>
      <c r="AU549" s="436"/>
      <c r="AV549" s="436" t="str">
        <f t="shared" si="20"/>
        <v>No</v>
      </c>
      <c r="AW549" s="436"/>
      <c r="AX549" s="156" t="s">
        <v>913</v>
      </c>
      <c r="AY549" s="48"/>
      <c r="AZ549" s="48"/>
      <c r="BA549" s="48"/>
      <c r="BB549" s="436" t="b">
        <f t="shared" si="21"/>
        <v>0</v>
      </c>
      <c r="BC549" s="436"/>
      <c r="BD549" s="48"/>
      <c r="BE549" s="48"/>
      <c r="BF549" s="48"/>
      <c r="BG549" s="48"/>
      <c r="BH549" s="48"/>
      <c r="BI549" s="48"/>
      <c r="BJ549" s="48"/>
      <c r="BK549" s="48"/>
      <c r="BL549" s="48"/>
      <c r="BM549" s="48"/>
      <c r="BN549" s="48"/>
      <c r="BO549" s="48"/>
      <c r="BP549" s="48"/>
      <c r="BQ549" s="48"/>
      <c r="BR549" s="48"/>
      <c r="BS549" s="48"/>
      <c r="BT549" s="48"/>
      <c r="BU549" s="48"/>
    </row>
    <row r="550" spans="1:73" hidden="1">
      <c r="A550" s="48"/>
      <c r="B550" s="48"/>
      <c r="C550" s="70" t="s">
        <v>1505</v>
      </c>
      <c r="D550" s="48"/>
      <c r="E550" s="76"/>
      <c r="F550" s="48"/>
      <c r="G550" s="70"/>
      <c r="H550" s="48"/>
      <c r="I550" s="48"/>
      <c r="J550" s="48"/>
      <c r="K550" s="48"/>
      <c r="L550" s="464">
        <f t="shared" si="22"/>
        <v>163</v>
      </c>
      <c r="M550" s="464"/>
      <c r="N550" s="152" t="s">
        <v>1506</v>
      </c>
      <c r="O550" s="48"/>
      <c r="P550" s="48"/>
      <c r="Q550" s="48"/>
      <c r="R550" s="48"/>
      <c r="S550" s="48"/>
      <c r="T550" s="48"/>
      <c r="U550" s="436" t="str">
        <f t="shared" si="18"/>
        <v/>
      </c>
      <c r="V550" s="436"/>
      <c r="W550" s="436" t="str">
        <f t="shared" si="19"/>
        <v/>
      </c>
      <c r="X550" s="436"/>
      <c r="Y550" s="48"/>
      <c r="Z550" s="48"/>
      <c r="AA550" s="48"/>
      <c r="AB550" s="48"/>
      <c r="AC550" s="48"/>
      <c r="AD550" s="48"/>
      <c r="AE550" s="48"/>
      <c r="AF550" s="48"/>
      <c r="AG550" s="48"/>
      <c r="AH550" s="48"/>
      <c r="AI550" s="48"/>
      <c r="AJ550" s="48"/>
      <c r="AK550" s="48"/>
      <c r="AL550" s="151" t="s">
        <v>1507</v>
      </c>
      <c r="AM550" s="70"/>
      <c r="AN550" s="70"/>
      <c r="AO550" s="70"/>
      <c r="AP550" s="70"/>
      <c r="AQ550" s="70"/>
      <c r="AR550" s="70"/>
      <c r="AS550" s="70"/>
      <c r="AT550" s="436" t="str">
        <f t="shared" si="17"/>
        <v/>
      </c>
      <c r="AU550" s="436"/>
      <c r="AV550" s="436" t="str">
        <f t="shared" si="20"/>
        <v>Yes</v>
      </c>
      <c r="AW550" s="436"/>
      <c r="AX550" s="69" t="s">
        <v>1000</v>
      </c>
      <c r="AY550" s="48"/>
      <c r="AZ550" s="48"/>
      <c r="BA550" s="48"/>
      <c r="BB550" s="436" t="b">
        <f t="shared" si="21"/>
        <v>0</v>
      </c>
      <c r="BC550" s="436"/>
      <c r="BD550" s="48"/>
      <c r="BE550" s="48"/>
      <c r="BF550" s="48"/>
      <c r="BG550" s="48"/>
      <c r="BH550" s="48"/>
      <c r="BI550" s="48"/>
      <c r="BJ550" s="48"/>
      <c r="BK550" s="48"/>
      <c r="BL550" s="48"/>
      <c r="BM550" s="48"/>
      <c r="BN550" s="48"/>
      <c r="BO550" s="48"/>
      <c r="BP550" s="48"/>
      <c r="BQ550" s="48"/>
      <c r="BR550" s="48"/>
      <c r="BS550" s="48"/>
      <c r="BT550" s="48"/>
      <c r="BU550" s="48"/>
    </row>
    <row r="551" spans="1:73" hidden="1">
      <c r="A551" s="48"/>
      <c r="B551" s="48"/>
      <c r="C551" s="70" t="s">
        <v>1508</v>
      </c>
      <c r="D551" s="48"/>
      <c r="E551" s="76"/>
      <c r="F551" s="48"/>
      <c r="G551" s="70"/>
      <c r="H551" s="48"/>
      <c r="I551" s="48"/>
      <c r="J551" s="48"/>
      <c r="K551" s="48"/>
      <c r="L551" s="464">
        <f t="shared" si="22"/>
        <v>164</v>
      </c>
      <c r="M551" s="464"/>
      <c r="N551" s="152" t="s">
        <v>1509</v>
      </c>
      <c r="O551" s="48"/>
      <c r="P551" s="48"/>
      <c r="Q551" s="48"/>
      <c r="R551" s="48"/>
      <c r="S551" s="48"/>
      <c r="T551" s="48"/>
      <c r="U551" s="436" t="str">
        <f t="shared" si="18"/>
        <v/>
      </c>
      <c r="V551" s="436"/>
      <c r="W551" s="436" t="str">
        <f t="shared" si="19"/>
        <v/>
      </c>
      <c r="X551" s="436"/>
      <c r="Y551" s="48"/>
      <c r="Z551" s="48"/>
      <c r="AA551" s="48"/>
      <c r="AB551" s="48"/>
      <c r="AC551" s="48"/>
      <c r="AD551" s="48"/>
      <c r="AE551" s="48"/>
      <c r="AF551" s="48"/>
      <c r="AG551" s="48"/>
      <c r="AH551" s="48"/>
      <c r="AI551" s="48"/>
      <c r="AJ551" s="48"/>
      <c r="AK551" s="48"/>
      <c r="AL551" s="157" t="s">
        <v>1510</v>
      </c>
      <c r="AM551" s="70"/>
      <c r="AN551" s="70"/>
      <c r="AO551" s="70"/>
      <c r="AP551" s="70"/>
      <c r="AQ551" s="70"/>
      <c r="AR551" s="70"/>
      <c r="AS551" s="70"/>
      <c r="AT551" s="436" t="str">
        <f t="shared" si="17"/>
        <v/>
      </c>
      <c r="AU551" s="436"/>
      <c r="AV551" s="436" t="str">
        <f t="shared" si="20"/>
        <v>Yes</v>
      </c>
      <c r="AW551" s="436"/>
      <c r="AX551" s="155" t="s">
        <v>908</v>
      </c>
      <c r="AY551" s="48"/>
      <c r="AZ551" s="48"/>
      <c r="BA551" s="48"/>
      <c r="BB551" s="436" t="b">
        <f t="shared" si="21"/>
        <v>0</v>
      </c>
      <c r="BC551" s="436"/>
      <c r="BD551" s="48"/>
      <c r="BE551" s="48"/>
      <c r="BF551" s="48"/>
      <c r="BG551" s="48"/>
      <c r="BH551" s="48"/>
      <c r="BI551" s="48"/>
      <c r="BJ551" s="48"/>
      <c r="BK551" s="48"/>
      <c r="BL551" s="48"/>
      <c r="BM551" s="48"/>
      <c r="BN551" s="48"/>
      <c r="BO551" s="48"/>
      <c r="BP551" s="48"/>
      <c r="BQ551" s="48"/>
      <c r="BR551" s="48"/>
      <c r="BS551" s="48"/>
      <c r="BT551" s="48"/>
      <c r="BU551" s="48"/>
    </row>
    <row r="552" spans="1:73" hidden="1">
      <c r="A552" s="48"/>
      <c r="B552" s="48"/>
      <c r="C552" s="70" t="s">
        <v>1511</v>
      </c>
      <c r="D552" s="48"/>
      <c r="E552" s="76"/>
      <c r="F552" s="48"/>
      <c r="G552" s="70"/>
      <c r="H552" s="48"/>
      <c r="I552" s="48"/>
      <c r="J552" s="48"/>
      <c r="K552" s="48"/>
      <c r="L552" s="464">
        <f t="shared" si="22"/>
        <v>165</v>
      </c>
      <c r="M552" s="464"/>
      <c r="N552" s="152" t="s">
        <v>1512</v>
      </c>
      <c r="O552" s="48"/>
      <c r="P552" s="48"/>
      <c r="Q552" s="48"/>
      <c r="R552" s="48"/>
      <c r="S552" s="48"/>
      <c r="T552" s="48"/>
      <c r="U552" s="436" t="str">
        <f t="shared" si="18"/>
        <v/>
      </c>
      <c r="V552" s="436"/>
      <c r="W552" s="436" t="str">
        <f t="shared" si="19"/>
        <v/>
      </c>
      <c r="X552" s="436"/>
      <c r="Y552" s="48"/>
      <c r="Z552" s="48"/>
      <c r="AA552" s="48"/>
      <c r="AB552" s="48"/>
      <c r="AC552" s="48"/>
      <c r="AD552" s="48"/>
      <c r="AE552" s="48"/>
      <c r="AF552" s="48"/>
      <c r="AG552" s="48"/>
      <c r="AH552" s="48"/>
      <c r="AI552" s="48"/>
      <c r="AJ552" s="48"/>
      <c r="AK552" s="48"/>
      <c r="AL552" s="151" t="s">
        <v>1513</v>
      </c>
      <c r="AM552" s="70"/>
      <c r="AN552" s="70"/>
      <c r="AO552" s="70"/>
      <c r="AP552" s="70"/>
      <c r="AQ552" s="70"/>
      <c r="AR552" s="70"/>
      <c r="AS552" s="70"/>
      <c r="AT552" s="436" t="str">
        <f t="shared" si="17"/>
        <v/>
      </c>
      <c r="AU552" s="436"/>
      <c r="AV552" s="436" t="str">
        <f t="shared" si="20"/>
        <v>No</v>
      </c>
      <c r="AW552" s="436"/>
      <c r="AX552" s="156" t="s">
        <v>913</v>
      </c>
      <c r="AY552" s="48"/>
      <c r="AZ552" s="48"/>
      <c r="BA552" s="48"/>
      <c r="BB552" s="436" t="b">
        <f t="shared" si="21"/>
        <v>0</v>
      </c>
      <c r="BC552" s="436"/>
      <c r="BD552" s="48"/>
      <c r="BE552" s="48"/>
      <c r="BF552" s="48"/>
      <c r="BG552" s="48"/>
      <c r="BH552" s="48"/>
      <c r="BI552" s="48"/>
      <c r="BJ552" s="48"/>
      <c r="BK552" s="48"/>
      <c r="BL552" s="48"/>
      <c r="BM552" s="48"/>
      <c r="BN552" s="48"/>
      <c r="BO552" s="48"/>
      <c r="BP552" s="48"/>
      <c r="BQ552" s="48"/>
      <c r="BR552" s="48"/>
      <c r="BS552" s="48"/>
      <c r="BT552" s="48"/>
      <c r="BU552" s="48"/>
    </row>
    <row r="553" spans="1:73" hidden="1">
      <c r="A553" s="48"/>
      <c r="B553" s="48"/>
      <c r="C553" s="70" t="s">
        <v>1514</v>
      </c>
      <c r="D553" s="48"/>
      <c r="E553" s="76"/>
      <c r="F553" s="48"/>
      <c r="G553" s="70"/>
      <c r="H553" s="48"/>
      <c r="I553" s="48"/>
      <c r="J553" s="48"/>
      <c r="K553" s="48"/>
      <c r="L553" s="464">
        <f t="shared" si="22"/>
        <v>166</v>
      </c>
      <c r="M553" s="464"/>
      <c r="N553" s="152" t="s">
        <v>939</v>
      </c>
      <c r="O553" s="48"/>
      <c r="P553" s="48"/>
      <c r="Q553" s="48"/>
      <c r="R553" s="48"/>
      <c r="S553" s="48"/>
      <c r="T553" s="48"/>
      <c r="U553" s="436" t="str">
        <f t="shared" si="18"/>
        <v/>
      </c>
      <c r="V553" s="436"/>
      <c r="W553" s="436" t="str">
        <f t="shared" si="19"/>
        <v/>
      </c>
      <c r="X553" s="436"/>
      <c r="Y553" s="48"/>
      <c r="Z553" s="48"/>
      <c r="AA553" s="48"/>
      <c r="AB553" s="48"/>
      <c r="AC553" s="48"/>
      <c r="AD553" s="48"/>
      <c r="AE553" s="48"/>
      <c r="AF553" s="48"/>
      <c r="AG553" s="48"/>
      <c r="AH553" s="48"/>
      <c r="AI553" s="48"/>
      <c r="AJ553" s="48"/>
      <c r="AK553" s="48"/>
      <c r="AL553" s="154" t="s">
        <v>1515</v>
      </c>
      <c r="AM553" s="70"/>
      <c r="AN553" s="70"/>
      <c r="AO553" s="70"/>
      <c r="AP553" s="70"/>
      <c r="AQ553" s="70"/>
      <c r="AR553" s="70"/>
      <c r="AS553" s="70"/>
      <c r="AT553" s="436" t="str">
        <f t="shared" si="17"/>
        <v/>
      </c>
      <c r="AU553" s="436"/>
      <c r="AV553" s="436" t="str">
        <f t="shared" si="20"/>
        <v>Yes</v>
      </c>
      <c r="AW553" s="436"/>
      <c r="AX553" s="155" t="s">
        <v>908</v>
      </c>
      <c r="AY553" s="48"/>
      <c r="AZ553" s="48"/>
      <c r="BA553" s="48"/>
      <c r="BB553" s="436" t="b">
        <f t="shared" si="21"/>
        <v>0</v>
      </c>
      <c r="BC553" s="436"/>
      <c r="BD553" s="48"/>
      <c r="BE553" s="48"/>
      <c r="BF553" s="48"/>
      <c r="BG553" s="48"/>
      <c r="BH553" s="48"/>
      <c r="BI553" s="48"/>
      <c r="BJ553" s="48"/>
      <c r="BK553" s="48"/>
      <c r="BL553" s="48"/>
      <c r="BM553" s="48"/>
      <c r="BN553" s="48"/>
      <c r="BO553" s="48"/>
      <c r="BP553" s="48"/>
      <c r="BQ553" s="48"/>
      <c r="BR553" s="48"/>
      <c r="BS553" s="48"/>
      <c r="BT553" s="48"/>
      <c r="BU553" s="48"/>
    </row>
    <row r="554" spans="1:73" hidden="1">
      <c r="A554" s="48"/>
      <c r="B554" s="48"/>
      <c r="C554" s="70" t="s">
        <v>1516</v>
      </c>
      <c r="D554" s="48"/>
      <c r="E554" s="76"/>
      <c r="F554" s="48"/>
      <c r="G554" s="70"/>
      <c r="H554" s="48"/>
      <c r="I554" s="48"/>
      <c r="J554" s="48"/>
      <c r="K554" s="48"/>
      <c r="L554" s="464">
        <f t="shared" si="22"/>
        <v>167</v>
      </c>
      <c r="M554" s="464"/>
      <c r="N554" s="152" t="s">
        <v>1517</v>
      </c>
      <c r="O554" s="48"/>
      <c r="P554" s="48"/>
      <c r="Q554" s="48"/>
      <c r="R554" s="48"/>
      <c r="S554" s="48"/>
      <c r="T554" s="48"/>
      <c r="U554" s="436" t="str">
        <f t="shared" si="18"/>
        <v/>
      </c>
      <c r="V554" s="436"/>
      <c r="W554" s="436" t="str">
        <f t="shared" si="19"/>
        <v/>
      </c>
      <c r="X554" s="436"/>
      <c r="Y554" s="48"/>
      <c r="Z554" s="48"/>
      <c r="AA554" s="48"/>
      <c r="AB554" s="48"/>
      <c r="AC554" s="48"/>
      <c r="AD554" s="48"/>
      <c r="AE554" s="48"/>
      <c r="AF554" s="48"/>
      <c r="AG554" s="48"/>
      <c r="AH554" s="48"/>
      <c r="AI554" s="48"/>
      <c r="AJ554" s="48"/>
      <c r="AK554" s="48"/>
      <c r="AL554" s="151" t="s">
        <v>1518</v>
      </c>
      <c r="AM554" s="70"/>
      <c r="AN554" s="70"/>
      <c r="AO554" s="70"/>
      <c r="AP554" s="70"/>
      <c r="AQ554" s="70"/>
      <c r="AR554" s="70"/>
      <c r="AS554" s="70"/>
      <c r="AT554" s="436" t="str">
        <f t="shared" si="17"/>
        <v/>
      </c>
      <c r="AU554" s="436"/>
      <c r="AV554" s="436" t="str">
        <f t="shared" si="20"/>
        <v>Yes</v>
      </c>
      <c r="AW554" s="436"/>
      <c r="AX554" s="156" t="s">
        <v>918</v>
      </c>
      <c r="AY554" s="48"/>
      <c r="AZ554" s="48"/>
      <c r="BA554" s="48"/>
      <c r="BB554" s="436" t="b">
        <f t="shared" si="21"/>
        <v>0</v>
      </c>
      <c r="BC554" s="436"/>
      <c r="BD554" s="48"/>
      <c r="BE554" s="48"/>
      <c r="BF554" s="48"/>
      <c r="BG554" s="48"/>
      <c r="BH554" s="48"/>
      <c r="BI554" s="48"/>
      <c r="BJ554" s="48"/>
      <c r="BK554" s="48"/>
      <c r="BL554" s="48"/>
      <c r="BM554" s="48"/>
      <c r="BN554" s="48"/>
      <c r="BO554" s="48"/>
      <c r="BP554" s="48"/>
      <c r="BQ554" s="48"/>
      <c r="BR554" s="48"/>
      <c r="BS554" s="48"/>
      <c r="BT554" s="48"/>
      <c r="BU554" s="48"/>
    </row>
    <row r="555" spans="1:73" hidden="1">
      <c r="A555" s="48"/>
      <c r="B555" s="48"/>
      <c r="C555" s="70" t="s">
        <v>1519</v>
      </c>
      <c r="D555" s="48"/>
      <c r="E555" s="76"/>
      <c r="F555" s="48"/>
      <c r="G555" s="70"/>
      <c r="H555" s="48"/>
      <c r="I555" s="48"/>
      <c r="J555" s="48"/>
      <c r="K555" s="48"/>
      <c r="L555" s="464">
        <f t="shared" si="22"/>
        <v>168</v>
      </c>
      <c r="M555" s="464"/>
      <c r="N555" s="152" t="s">
        <v>1520</v>
      </c>
      <c r="O555" s="48"/>
      <c r="P555" s="48"/>
      <c r="Q555" s="48"/>
      <c r="R555" s="48"/>
      <c r="S555" s="48"/>
      <c r="T555" s="48"/>
      <c r="U555" s="436" t="str">
        <f t="shared" si="18"/>
        <v/>
      </c>
      <c r="V555" s="436"/>
      <c r="W555" s="436" t="str">
        <f t="shared" si="19"/>
        <v/>
      </c>
      <c r="X555" s="436"/>
      <c r="Y555" s="48"/>
      <c r="Z555" s="48"/>
      <c r="AA555" s="48"/>
      <c r="AB555" s="48"/>
      <c r="AC555" s="48"/>
      <c r="AD555" s="48"/>
      <c r="AE555" s="48"/>
      <c r="AF555" s="48"/>
      <c r="AG555" s="48"/>
      <c r="AH555" s="48"/>
      <c r="AI555" s="48"/>
      <c r="AJ555" s="48"/>
      <c r="AK555" s="48"/>
      <c r="AL555" s="151" t="s">
        <v>1521</v>
      </c>
      <c r="AM555" s="70"/>
      <c r="AN555" s="70"/>
      <c r="AO555" s="70"/>
      <c r="AP555" s="70"/>
      <c r="AQ555" s="70"/>
      <c r="AR555" s="70"/>
      <c r="AS555" s="70"/>
      <c r="AT555" s="436" t="str">
        <f t="shared" si="17"/>
        <v/>
      </c>
      <c r="AU555" s="436"/>
      <c r="AV555" s="436" t="str">
        <f t="shared" si="20"/>
        <v>Yes</v>
      </c>
      <c r="AW555" s="436"/>
      <c r="AX555" s="156" t="s">
        <v>918</v>
      </c>
      <c r="AY555" s="48"/>
      <c r="AZ555" s="48"/>
      <c r="BA555" s="48"/>
      <c r="BB555" s="436" t="b">
        <f t="shared" si="21"/>
        <v>0</v>
      </c>
      <c r="BC555" s="436"/>
      <c r="BD555" s="48"/>
      <c r="BE555" s="48"/>
      <c r="BF555" s="48"/>
      <c r="BG555" s="48"/>
      <c r="BH555" s="48"/>
      <c r="BI555" s="48"/>
      <c r="BJ555" s="48"/>
      <c r="BK555" s="48"/>
      <c r="BL555" s="48"/>
      <c r="BM555" s="48"/>
      <c r="BN555" s="48"/>
      <c r="BO555" s="48"/>
      <c r="BP555" s="48"/>
      <c r="BQ555" s="48"/>
      <c r="BR555" s="48"/>
      <c r="BS555" s="48"/>
      <c r="BT555" s="48"/>
      <c r="BU555" s="48"/>
    </row>
    <row r="556" spans="1:73" hidden="1">
      <c r="A556" s="48"/>
      <c r="B556" s="48"/>
      <c r="C556" s="70" t="s">
        <v>1522</v>
      </c>
      <c r="D556" s="48"/>
      <c r="E556" s="76"/>
      <c r="F556" s="48"/>
      <c r="G556" s="70"/>
      <c r="H556" s="48"/>
      <c r="I556" s="48"/>
      <c r="J556" s="48"/>
      <c r="K556" s="48"/>
      <c r="L556" s="464">
        <f t="shared" si="22"/>
        <v>169</v>
      </c>
      <c r="M556" s="464"/>
      <c r="N556" s="152" t="s">
        <v>1523</v>
      </c>
      <c r="O556" s="48"/>
      <c r="P556" s="48"/>
      <c r="Q556" s="48"/>
      <c r="R556" s="48"/>
      <c r="S556" s="48"/>
      <c r="T556" s="48"/>
      <c r="U556" s="436" t="str">
        <f t="shared" si="18"/>
        <v/>
      </c>
      <c r="V556" s="436"/>
      <c r="W556" s="436" t="str">
        <f t="shared" si="19"/>
        <v/>
      </c>
      <c r="X556" s="436"/>
      <c r="Y556" s="48"/>
      <c r="Z556" s="48"/>
      <c r="AA556" s="48"/>
      <c r="AB556" s="48"/>
      <c r="AC556" s="48"/>
      <c r="AD556" s="48"/>
      <c r="AE556" s="48"/>
      <c r="AF556" s="48"/>
      <c r="AG556" s="48"/>
      <c r="AH556" s="48"/>
      <c r="AI556" s="48"/>
      <c r="AJ556" s="48"/>
      <c r="AK556" s="48"/>
      <c r="AL556" s="157" t="s">
        <v>1524</v>
      </c>
      <c r="AM556" s="70"/>
      <c r="AN556" s="70"/>
      <c r="AO556" s="70"/>
      <c r="AP556" s="70"/>
      <c r="AQ556" s="70"/>
      <c r="AR556" s="70"/>
      <c r="AS556" s="70"/>
      <c r="AT556" s="436" t="str">
        <f t="shared" si="17"/>
        <v/>
      </c>
      <c r="AU556" s="436"/>
      <c r="AV556" s="436" t="str">
        <f t="shared" si="20"/>
        <v>Yes</v>
      </c>
      <c r="AW556" s="436"/>
      <c r="AX556" s="155" t="s">
        <v>1000</v>
      </c>
      <c r="AY556" s="48"/>
      <c r="AZ556" s="48"/>
      <c r="BA556" s="48"/>
      <c r="BB556" s="436" t="b">
        <f t="shared" si="21"/>
        <v>0</v>
      </c>
      <c r="BC556" s="436"/>
      <c r="BD556" s="48"/>
      <c r="BE556" s="48"/>
      <c r="BF556" s="48"/>
      <c r="BG556" s="48"/>
      <c r="BH556" s="48"/>
      <c r="BI556" s="48"/>
      <c r="BJ556" s="48"/>
      <c r="BK556" s="48"/>
      <c r="BL556" s="48"/>
      <c r="BM556" s="48"/>
      <c r="BN556" s="48"/>
      <c r="BO556" s="48"/>
      <c r="BP556" s="48"/>
      <c r="BQ556" s="48"/>
      <c r="BR556" s="48"/>
      <c r="BS556" s="48"/>
      <c r="BT556" s="48"/>
      <c r="BU556" s="48"/>
    </row>
    <row r="557" spans="1:73" hidden="1">
      <c r="A557" s="48"/>
      <c r="B557" s="48"/>
      <c r="C557" s="70" t="s">
        <v>1525</v>
      </c>
      <c r="D557" s="48"/>
      <c r="E557" s="76"/>
      <c r="F557" s="48"/>
      <c r="G557" s="70"/>
      <c r="H557" s="48"/>
      <c r="I557" s="48"/>
      <c r="J557" s="48"/>
      <c r="K557" s="48"/>
      <c r="L557" s="464">
        <f t="shared" si="22"/>
        <v>170</v>
      </c>
      <c r="M557" s="464"/>
      <c r="N557" s="152" t="s">
        <v>1526</v>
      </c>
      <c r="O557" s="48"/>
      <c r="P557" s="48"/>
      <c r="Q557" s="48"/>
      <c r="R557" s="48"/>
      <c r="S557" s="48"/>
      <c r="T557" s="48"/>
      <c r="U557" s="436" t="str">
        <f t="shared" si="18"/>
        <v/>
      </c>
      <c r="V557" s="436"/>
      <c r="W557" s="436" t="str">
        <f t="shared" si="19"/>
        <v/>
      </c>
      <c r="X557" s="436"/>
      <c r="Y557" s="48"/>
      <c r="Z557" s="48"/>
      <c r="AA557" s="48"/>
      <c r="AB557" s="48"/>
      <c r="AC557" s="48"/>
      <c r="AD557" s="48"/>
      <c r="AE557" s="48"/>
      <c r="AF557" s="48"/>
      <c r="AG557" s="48"/>
      <c r="AH557" s="48"/>
      <c r="AI557" s="48"/>
      <c r="AJ557" s="48"/>
      <c r="AK557" s="48"/>
      <c r="AL557" s="157" t="s">
        <v>1527</v>
      </c>
      <c r="AM557" s="70"/>
      <c r="AN557" s="70"/>
      <c r="AO557" s="70"/>
      <c r="AP557" s="70"/>
      <c r="AQ557" s="70"/>
      <c r="AR557" s="70"/>
      <c r="AS557" s="70"/>
      <c r="AT557" s="436" t="str">
        <f t="shared" si="17"/>
        <v/>
      </c>
      <c r="AU557" s="436"/>
      <c r="AV557" s="436" t="str">
        <f t="shared" si="20"/>
        <v>Yes</v>
      </c>
      <c r="AW557" s="436"/>
      <c r="AX557" s="155" t="s">
        <v>908</v>
      </c>
      <c r="AY557" s="48"/>
      <c r="AZ557" s="48"/>
      <c r="BA557" s="48"/>
      <c r="BB557" s="436" t="b">
        <f t="shared" si="21"/>
        <v>0</v>
      </c>
      <c r="BC557" s="436"/>
      <c r="BD557" s="48"/>
      <c r="BE557" s="48"/>
      <c r="BF557" s="48"/>
      <c r="BG557" s="48"/>
      <c r="BH557" s="48"/>
      <c r="BI557" s="48"/>
      <c r="BJ557" s="48"/>
      <c r="BK557" s="48"/>
      <c r="BL557" s="48"/>
      <c r="BM557" s="48"/>
      <c r="BN557" s="48"/>
      <c r="BO557" s="48"/>
      <c r="BP557" s="48"/>
      <c r="BQ557" s="48"/>
      <c r="BR557" s="48"/>
      <c r="BS557" s="48"/>
      <c r="BT557" s="48"/>
      <c r="BU557" s="48"/>
    </row>
    <row r="558" spans="1:73" hidden="1">
      <c r="A558" s="48"/>
      <c r="B558" s="48"/>
      <c r="C558" s="70" t="s">
        <v>1528</v>
      </c>
      <c r="D558" s="48"/>
      <c r="E558" s="76"/>
      <c r="F558" s="48"/>
      <c r="G558" s="70"/>
      <c r="H558" s="48"/>
      <c r="I558" s="48"/>
      <c r="J558" s="48"/>
      <c r="K558" s="48"/>
      <c r="L558" s="464">
        <f t="shared" si="22"/>
        <v>171</v>
      </c>
      <c r="M558" s="464"/>
      <c r="N558" s="152" t="s">
        <v>1529</v>
      </c>
      <c r="O558" s="48"/>
      <c r="P558" s="48"/>
      <c r="Q558" s="48"/>
      <c r="R558" s="48"/>
      <c r="S558" s="48"/>
      <c r="T558" s="48"/>
      <c r="U558" s="436" t="str">
        <f t="shared" si="18"/>
        <v/>
      </c>
      <c r="V558" s="436"/>
      <c r="W558" s="436" t="str">
        <f t="shared" si="19"/>
        <v/>
      </c>
      <c r="X558" s="436"/>
      <c r="Y558" s="48"/>
      <c r="Z558" s="48"/>
      <c r="AA558" s="48"/>
      <c r="AB558" s="48"/>
      <c r="AC558" s="48"/>
      <c r="AD558" s="48"/>
      <c r="AE558" s="48"/>
      <c r="AF558" s="48"/>
      <c r="AG558" s="48"/>
      <c r="AH558" s="48"/>
      <c r="AI558" s="48"/>
      <c r="AJ558" s="48"/>
      <c r="AK558" s="48"/>
      <c r="AL558" s="151" t="s">
        <v>1530</v>
      </c>
      <c r="AM558" s="70"/>
      <c r="AN558" s="70"/>
      <c r="AO558" s="70"/>
      <c r="AP558" s="70"/>
      <c r="AQ558" s="70"/>
      <c r="AR558" s="70"/>
      <c r="AS558" s="70"/>
      <c r="AT558" s="436" t="str">
        <f t="shared" si="17"/>
        <v/>
      </c>
      <c r="AU558" s="436"/>
      <c r="AV558" s="436" t="str">
        <f t="shared" si="20"/>
        <v>Yes</v>
      </c>
      <c r="AW558" s="436"/>
      <c r="AX558" s="156" t="s">
        <v>908</v>
      </c>
      <c r="AY558" s="48"/>
      <c r="AZ558" s="48"/>
      <c r="BA558" s="48"/>
      <c r="BB558" s="436" t="b">
        <f t="shared" si="21"/>
        <v>0</v>
      </c>
      <c r="BC558" s="436"/>
      <c r="BD558" s="48"/>
      <c r="BE558" s="48"/>
      <c r="BF558" s="48"/>
      <c r="BG558" s="48"/>
      <c r="BH558" s="48"/>
      <c r="BI558" s="48"/>
      <c r="BJ558" s="48"/>
      <c r="BK558" s="48"/>
      <c r="BL558" s="48"/>
      <c r="BM558" s="48"/>
      <c r="BN558" s="48"/>
      <c r="BO558" s="48"/>
      <c r="BP558" s="48"/>
      <c r="BQ558" s="48"/>
      <c r="BR558" s="48"/>
      <c r="BS558" s="48"/>
      <c r="BT558" s="48"/>
      <c r="BU558" s="48"/>
    </row>
    <row r="559" spans="1:73" hidden="1">
      <c r="A559" s="48"/>
      <c r="B559" s="48"/>
      <c r="C559" s="70" t="s">
        <v>1531</v>
      </c>
      <c r="D559" s="48"/>
      <c r="E559" s="76"/>
      <c r="F559" s="48"/>
      <c r="G559" s="70"/>
      <c r="H559" s="48"/>
      <c r="I559" s="48"/>
      <c r="J559" s="48"/>
      <c r="K559" s="48"/>
      <c r="L559" s="464">
        <f t="shared" si="22"/>
        <v>172</v>
      </c>
      <c r="M559" s="464"/>
      <c r="N559" s="152" t="s">
        <v>1532</v>
      </c>
      <c r="O559" s="48"/>
      <c r="P559" s="48"/>
      <c r="Q559" s="48"/>
      <c r="R559" s="48"/>
      <c r="S559" s="48"/>
      <c r="T559" s="48"/>
      <c r="U559" s="436" t="str">
        <f t="shared" si="18"/>
        <v/>
      </c>
      <c r="V559" s="436"/>
      <c r="W559" s="436" t="str">
        <f t="shared" si="19"/>
        <v/>
      </c>
      <c r="X559" s="436"/>
      <c r="Y559" s="48"/>
      <c r="Z559" s="48"/>
      <c r="AA559" s="48"/>
      <c r="AB559" s="48"/>
      <c r="AC559" s="48"/>
      <c r="AD559" s="48"/>
      <c r="AE559" s="48"/>
      <c r="AF559" s="48"/>
      <c r="AG559" s="48"/>
      <c r="AH559" s="48"/>
      <c r="AI559" s="48"/>
      <c r="AJ559" s="48"/>
      <c r="AK559" s="48"/>
      <c r="AL559" s="151" t="s">
        <v>1533</v>
      </c>
      <c r="AM559" s="70"/>
      <c r="AN559" s="70"/>
      <c r="AO559" s="70"/>
      <c r="AP559" s="70"/>
      <c r="AQ559" s="70"/>
      <c r="AR559" s="70"/>
      <c r="AS559" s="70"/>
      <c r="AT559" s="436" t="str">
        <f t="shared" si="17"/>
        <v/>
      </c>
      <c r="AU559" s="436"/>
      <c r="AV559" s="436" t="str">
        <f t="shared" si="20"/>
        <v>Yes</v>
      </c>
      <c r="AW559" s="436"/>
      <c r="AX559" s="156" t="s">
        <v>918</v>
      </c>
      <c r="AY559" s="48"/>
      <c r="AZ559" s="48"/>
      <c r="BA559" s="48"/>
      <c r="BB559" s="436" t="b">
        <f t="shared" si="21"/>
        <v>0</v>
      </c>
      <c r="BC559" s="436"/>
      <c r="BD559" s="48"/>
      <c r="BE559" s="48"/>
      <c r="BF559" s="48"/>
      <c r="BG559" s="48"/>
      <c r="BH559" s="48"/>
      <c r="BI559" s="48"/>
      <c r="BJ559" s="48"/>
      <c r="BK559" s="48"/>
      <c r="BL559" s="48"/>
      <c r="BM559" s="48"/>
      <c r="BN559" s="48"/>
      <c r="BO559" s="48"/>
      <c r="BP559" s="48"/>
      <c r="BQ559" s="48"/>
      <c r="BR559" s="48"/>
      <c r="BS559" s="48"/>
      <c r="BT559" s="48"/>
      <c r="BU559" s="48"/>
    </row>
    <row r="560" spans="1:73" hidden="1">
      <c r="A560" s="48"/>
      <c r="B560" s="48"/>
      <c r="C560" s="70" t="s">
        <v>1534</v>
      </c>
      <c r="D560" s="48"/>
      <c r="E560" s="76"/>
      <c r="F560" s="48"/>
      <c r="G560" s="70"/>
      <c r="H560" s="48"/>
      <c r="I560" s="48"/>
      <c r="J560" s="48"/>
      <c r="K560" s="48"/>
      <c r="L560" s="464">
        <f t="shared" si="22"/>
        <v>173</v>
      </c>
      <c r="M560" s="464"/>
      <c r="N560" s="152" t="s">
        <v>1535</v>
      </c>
      <c r="O560" s="48"/>
      <c r="P560" s="48"/>
      <c r="Q560" s="48"/>
      <c r="R560" s="48"/>
      <c r="S560" s="48"/>
      <c r="T560" s="48"/>
      <c r="U560" s="436" t="str">
        <f t="shared" si="18"/>
        <v/>
      </c>
      <c r="V560" s="436"/>
      <c r="W560" s="436" t="str">
        <f t="shared" si="19"/>
        <v/>
      </c>
      <c r="X560" s="436"/>
      <c r="Y560" s="48"/>
      <c r="Z560" s="48"/>
      <c r="AA560" s="48"/>
      <c r="AB560" s="48"/>
      <c r="AC560" s="48"/>
      <c r="AD560" s="48"/>
      <c r="AE560" s="48"/>
      <c r="AF560" s="48"/>
      <c r="AG560" s="48"/>
      <c r="AH560" s="48"/>
      <c r="AI560" s="48"/>
      <c r="AJ560" s="48"/>
      <c r="AK560" s="48"/>
      <c r="AL560" s="151" t="s">
        <v>1536</v>
      </c>
      <c r="AM560" s="70"/>
      <c r="AN560" s="70"/>
      <c r="AO560" s="70"/>
      <c r="AP560" s="70"/>
      <c r="AQ560" s="70"/>
      <c r="AR560" s="70"/>
      <c r="AS560" s="70"/>
      <c r="AT560" s="436" t="str">
        <f t="shared" si="17"/>
        <v/>
      </c>
      <c r="AU560" s="436"/>
      <c r="AV560" s="436" t="str">
        <f t="shared" si="20"/>
        <v>Yes</v>
      </c>
      <c r="AW560" s="436"/>
      <c r="AX560" s="156" t="s">
        <v>918</v>
      </c>
      <c r="AY560" s="48"/>
      <c r="AZ560" s="48"/>
      <c r="BA560" s="48"/>
      <c r="BB560" s="436" t="b">
        <f t="shared" si="21"/>
        <v>0</v>
      </c>
      <c r="BC560" s="436"/>
      <c r="BD560" s="48"/>
      <c r="BE560" s="48"/>
      <c r="BF560" s="48"/>
      <c r="BG560" s="48"/>
      <c r="BH560" s="48"/>
      <c r="BI560" s="48"/>
      <c r="BJ560" s="48"/>
      <c r="BK560" s="48"/>
      <c r="BL560" s="48"/>
      <c r="BM560" s="48"/>
      <c r="BN560" s="48"/>
      <c r="BO560" s="48"/>
      <c r="BP560" s="48"/>
      <c r="BQ560" s="48"/>
      <c r="BR560" s="48"/>
      <c r="BS560" s="48"/>
      <c r="BT560" s="48"/>
      <c r="BU560" s="48"/>
    </row>
    <row r="561" spans="1:73" hidden="1">
      <c r="A561" s="48"/>
      <c r="B561" s="48"/>
      <c r="C561" s="70" t="s">
        <v>1537</v>
      </c>
      <c r="D561" s="48"/>
      <c r="E561" s="76"/>
      <c r="F561" s="48"/>
      <c r="G561" s="70"/>
      <c r="H561" s="48"/>
      <c r="I561" s="48"/>
      <c r="J561" s="48"/>
      <c r="K561" s="48"/>
      <c r="L561" s="464">
        <f t="shared" si="22"/>
        <v>174</v>
      </c>
      <c r="M561" s="464"/>
      <c r="N561" s="152" t="s">
        <v>1538</v>
      </c>
      <c r="O561" s="48"/>
      <c r="P561" s="48"/>
      <c r="Q561" s="48"/>
      <c r="R561" s="48"/>
      <c r="S561" s="48"/>
      <c r="T561" s="48"/>
      <c r="U561" s="436" t="str">
        <f t="shared" si="18"/>
        <v/>
      </c>
      <c r="V561" s="436"/>
      <c r="W561" s="436" t="str">
        <f t="shared" si="19"/>
        <v/>
      </c>
      <c r="X561" s="436"/>
      <c r="Y561" s="48"/>
      <c r="Z561" s="48"/>
      <c r="AA561" s="48"/>
      <c r="AB561" s="48"/>
      <c r="AC561" s="48"/>
      <c r="AD561" s="48"/>
      <c r="AE561" s="48"/>
      <c r="AF561" s="48"/>
      <c r="AG561" s="48"/>
      <c r="AH561" s="48"/>
      <c r="AI561" s="48"/>
      <c r="AJ561" s="48"/>
      <c r="AK561" s="48"/>
      <c r="AL561" s="157" t="s">
        <v>1539</v>
      </c>
      <c r="AM561" s="70"/>
      <c r="AN561" s="70"/>
      <c r="AO561" s="70"/>
      <c r="AP561" s="70"/>
      <c r="AQ561" s="70"/>
      <c r="AR561" s="70"/>
      <c r="AS561" s="70"/>
      <c r="AT561" s="436" t="str">
        <f t="shared" si="17"/>
        <v/>
      </c>
      <c r="AU561" s="436"/>
      <c r="AV561" s="436" t="str">
        <f t="shared" si="20"/>
        <v>Yes</v>
      </c>
      <c r="AW561" s="436"/>
      <c r="AX561" s="155" t="s">
        <v>908</v>
      </c>
      <c r="AY561" s="48"/>
      <c r="AZ561" s="48"/>
      <c r="BA561" s="48"/>
      <c r="BB561" s="436" t="b">
        <f t="shared" si="21"/>
        <v>0</v>
      </c>
      <c r="BC561" s="436"/>
      <c r="BD561" s="48"/>
      <c r="BE561" s="48"/>
      <c r="BF561" s="48"/>
      <c r="BG561" s="48"/>
      <c r="BH561" s="48"/>
      <c r="BI561" s="48"/>
      <c r="BJ561" s="48"/>
      <c r="BK561" s="48"/>
      <c r="BL561" s="48"/>
      <c r="BM561" s="48"/>
      <c r="BN561" s="48"/>
      <c r="BO561" s="48"/>
      <c r="BP561" s="48"/>
      <c r="BQ561" s="48"/>
      <c r="BR561" s="48"/>
      <c r="BS561" s="48"/>
      <c r="BT561" s="48"/>
      <c r="BU561" s="48"/>
    </row>
    <row r="562" spans="1:73" hidden="1">
      <c r="A562" s="48"/>
      <c r="B562" s="48"/>
      <c r="C562" s="70" t="s">
        <v>1540</v>
      </c>
      <c r="D562" s="48"/>
      <c r="E562" s="76"/>
      <c r="F562" s="48"/>
      <c r="G562" s="70"/>
      <c r="H562" s="48"/>
      <c r="I562" s="48"/>
      <c r="J562" s="48"/>
      <c r="K562" s="48"/>
      <c r="L562" s="464">
        <f t="shared" si="22"/>
        <v>175</v>
      </c>
      <c r="M562" s="464"/>
      <c r="N562" s="152" t="s">
        <v>1541</v>
      </c>
      <c r="O562" s="48"/>
      <c r="P562" s="48"/>
      <c r="Q562" s="48"/>
      <c r="R562" s="48"/>
      <c r="S562" s="48"/>
      <c r="T562" s="48"/>
      <c r="U562" s="436" t="str">
        <f t="shared" si="18"/>
        <v/>
      </c>
      <c r="V562" s="436"/>
      <c r="W562" s="436" t="str">
        <f t="shared" si="19"/>
        <v/>
      </c>
      <c r="X562" s="436"/>
      <c r="Y562" s="48"/>
      <c r="Z562" s="48"/>
      <c r="AA562" s="48"/>
      <c r="AB562" s="48"/>
      <c r="AC562" s="48"/>
      <c r="AD562" s="48"/>
      <c r="AE562" s="48"/>
      <c r="AF562" s="48"/>
      <c r="AG562" s="48"/>
      <c r="AH562" s="48"/>
      <c r="AI562" s="48"/>
      <c r="AJ562" s="48"/>
      <c r="AK562" s="48"/>
      <c r="AL562" s="151" t="s">
        <v>1046</v>
      </c>
      <c r="AM562" s="70"/>
      <c r="AN562" s="70"/>
      <c r="AO562" s="70"/>
      <c r="AP562" s="70"/>
      <c r="AQ562" s="70"/>
      <c r="AR562" s="70"/>
      <c r="AS562" s="70"/>
      <c r="AT562" s="436" t="str">
        <f t="shared" si="17"/>
        <v/>
      </c>
      <c r="AU562" s="436"/>
      <c r="AV562" s="436" t="str">
        <f t="shared" si="20"/>
        <v>Yes</v>
      </c>
      <c r="AW562" s="436"/>
      <c r="AX562" s="156" t="s">
        <v>918</v>
      </c>
      <c r="AY562" s="48"/>
      <c r="AZ562" s="48"/>
      <c r="BA562" s="48"/>
      <c r="BB562" s="436" t="b">
        <f t="shared" si="21"/>
        <v>0</v>
      </c>
      <c r="BC562" s="436"/>
      <c r="BD562" s="48"/>
      <c r="BE562" s="48"/>
      <c r="BF562" s="48"/>
      <c r="BG562" s="48"/>
      <c r="BH562" s="48"/>
      <c r="BI562" s="48"/>
      <c r="BJ562" s="48"/>
      <c r="BK562" s="48"/>
      <c r="BL562" s="48"/>
      <c r="BM562" s="48"/>
      <c r="BN562" s="48"/>
      <c r="BO562" s="48"/>
      <c r="BP562" s="48"/>
      <c r="BQ562" s="48"/>
      <c r="BR562" s="48"/>
      <c r="BS562" s="48"/>
      <c r="BT562" s="48"/>
      <c r="BU562" s="48"/>
    </row>
    <row r="563" spans="1:73" hidden="1">
      <c r="A563" s="48"/>
      <c r="B563" s="48"/>
      <c r="C563" s="70" t="s">
        <v>1542</v>
      </c>
      <c r="D563" s="48"/>
      <c r="E563" s="76"/>
      <c r="F563" s="48"/>
      <c r="G563" s="70"/>
      <c r="H563" s="48"/>
      <c r="I563" s="48"/>
      <c r="J563" s="48"/>
      <c r="K563" s="48"/>
      <c r="L563" s="464">
        <f t="shared" si="22"/>
        <v>176</v>
      </c>
      <c r="M563" s="464"/>
      <c r="N563" s="152" t="s">
        <v>1543</v>
      </c>
      <c r="O563" s="48"/>
      <c r="P563" s="48"/>
      <c r="Q563" s="48"/>
      <c r="R563" s="48"/>
      <c r="S563" s="48"/>
      <c r="T563" s="48"/>
      <c r="U563" s="436" t="str">
        <f t="shared" si="18"/>
        <v/>
      </c>
      <c r="V563" s="436"/>
      <c r="W563" s="436" t="str">
        <f t="shared" si="19"/>
        <v/>
      </c>
      <c r="X563" s="436"/>
      <c r="Y563" s="48"/>
      <c r="Z563" s="48"/>
      <c r="AA563" s="48"/>
      <c r="AB563" s="48"/>
      <c r="AC563" s="48"/>
      <c r="AD563" s="48"/>
      <c r="AE563" s="48"/>
      <c r="AF563" s="48"/>
      <c r="AG563" s="48"/>
      <c r="AH563" s="48"/>
      <c r="AI563" s="48"/>
      <c r="AJ563" s="48"/>
      <c r="AK563" s="48"/>
      <c r="AL563" s="151" t="s">
        <v>1544</v>
      </c>
      <c r="AM563" s="70"/>
      <c r="AN563" s="70"/>
      <c r="AO563" s="70"/>
      <c r="AP563" s="70"/>
      <c r="AQ563" s="70"/>
      <c r="AR563" s="70"/>
      <c r="AS563" s="70"/>
      <c r="AT563" s="436" t="str">
        <f t="shared" si="17"/>
        <v/>
      </c>
      <c r="AU563" s="436"/>
      <c r="AV563" s="436" t="str">
        <f t="shared" si="20"/>
        <v>Yes</v>
      </c>
      <c r="AW563" s="436"/>
      <c r="AX563" s="156" t="s">
        <v>918</v>
      </c>
      <c r="AY563" s="48"/>
      <c r="AZ563" s="48"/>
      <c r="BA563" s="48"/>
      <c r="BB563" s="436" t="b">
        <f t="shared" si="21"/>
        <v>0</v>
      </c>
      <c r="BC563" s="436"/>
      <c r="BD563" s="48"/>
      <c r="BE563" s="48"/>
      <c r="BF563" s="48"/>
      <c r="BG563" s="48"/>
      <c r="BH563" s="48"/>
      <c r="BI563" s="48"/>
      <c r="BJ563" s="48"/>
      <c r="BK563" s="48"/>
      <c r="BL563" s="48"/>
      <c r="BM563" s="48"/>
      <c r="BN563" s="48"/>
      <c r="BO563" s="48"/>
      <c r="BP563" s="48"/>
      <c r="BQ563" s="48"/>
      <c r="BR563" s="48"/>
      <c r="BS563" s="48"/>
      <c r="BT563" s="48"/>
      <c r="BU563" s="48"/>
    </row>
    <row r="564" spans="1:73" hidden="1">
      <c r="A564" s="48"/>
      <c r="B564" s="48"/>
      <c r="C564" s="70" t="s">
        <v>1545</v>
      </c>
      <c r="D564" s="48"/>
      <c r="E564" s="76"/>
      <c r="F564" s="48"/>
      <c r="G564" s="70"/>
      <c r="H564" s="48"/>
      <c r="I564" s="48"/>
      <c r="J564" s="48"/>
      <c r="K564" s="48"/>
      <c r="L564" s="464">
        <f t="shared" si="22"/>
        <v>177</v>
      </c>
      <c r="M564" s="464"/>
      <c r="N564" s="152" t="s">
        <v>1546</v>
      </c>
      <c r="O564" s="48"/>
      <c r="P564" s="48"/>
      <c r="Q564" s="48"/>
      <c r="R564" s="48"/>
      <c r="S564" s="48"/>
      <c r="T564" s="48"/>
      <c r="U564" s="436" t="str">
        <f t="shared" si="18"/>
        <v/>
      </c>
      <c r="V564" s="436"/>
      <c r="W564" s="436" t="str">
        <f t="shared" si="19"/>
        <v/>
      </c>
      <c r="X564" s="436"/>
      <c r="Y564" s="48"/>
      <c r="Z564" s="48"/>
      <c r="AA564" s="48"/>
      <c r="AB564" s="48"/>
      <c r="AC564" s="48"/>
      <c r="AD564" s="48"/>
      <c r="AE564" s="48"/>
      <c r="AF564" s="48"/>
      <c r="AG564" s="48"/>
      <c r="AH564" s="48"/>
      <c r="AI564" s="48"/>
      <c r="AJ564" s="48"/>
      <c r="AK564" s="48"/>
      <c r="AL564" s="151" t="s">
        <v>1547</v>
      </c>
      <c r="AM564" s="70"/>
      <c r="AN564" s="70"/>
      <c r="AO564" s="70"/>
      <c r="AP564" s="70"/>
      <c r="AQ564" s="70"/>
      <c r="AR564" s="70"/>
      <c r="AS564" s="70"/>
      <c r="AT564" s="436" t="str">
        <f t="shared" si="17"/>
        <v/>
      </c>
      <c r="AU564" s="436"/>
      <c r="AV564" s="436" t="str">
        <f t="shared" si="20"/>
        <v>Yes</v>
      </c>
      <c r="AW564" s="436"/>
      <c r="AX564" s="156" t="s">
        <v>918</v>
      </c>
      <c r="AY564" s="48"/>
      <c r="AZ564" s="48"/>
      <c r="BA564" s="48"/>
      <c r="BB564" s="436" t="b">
        <f t="shared" si="21"/>
        <v>0</v>
      </c>
      <c r="BC564" s="436"/>
      <c r="BD564" s="48"/>
      <c r="BE564" s="48"/>
      <c r="BF564" s="48"/>
      <c r="BG564" s="48"/>
      <c r="BH564" s="48"/>
      <c r="BI564" s="48"/>
      <c r="BJ564" s="48"/>
      <c r="BK564" s="48"/>
      <c r="BL564" s="48"/>
      <c r="BM564" s="48"/>
      <c r="BN564" s="48"/>
      <c r="BO564" s="48"/>
      <c r="BP564" s="48"/>
      <c r="BQ564" s="48"/>
      <c r="BR564" s="48"/>
      <c r="BS564" s="48"/>
      <c r="BT564" s="48"/>
      <c r="BU564" s="48"/>
    </row>
    <row r="565" spans="1:73" hidden="1">
      <c r="A565" s="48"/>
      <c r="B565" s="48"/>
      <c r="C565" s="70" t="s">
        <v>1548</v>
      </c>
      <c r="D565" s="48"/>
      <c r="E565" s="76"/>
      <c r="F565" s="48"/>
      <c r="G565" s="70"/>
      <c r="H565" s="48"/>
      <c r="I565" s="48"/>
      <c r="J565" s="48"/>
      <c r="K565" s="48"/>
      <c r="L565" s="464">
        <f t="shared" si="22"/>
        <v>178</v>
      </c>
      <c r="M565" s="464"/>
      <c r="N565" s="152" t="s">
        <v>1549</v>
      </c>
      <c r="O565" s="48"/>
      <c r="P565" s="48"/>
      <c r="Q565" s="48"/>
      <c r="R565" s="48"/>
      <c r="S565" s="48"/>
      <c r="T565" s="48"/>
      <c r="U565" s="436" t="str">
        <f t="shared" si="18"/>
        <v/>
      </c>
      <c r="V565" s="436"/>
      <c r="W565" s="436" t="str">
        <f t="shared" si="19"/>
        <v/>
      </c>
      <c r="X565" s="436"/>
      <c r="Y565" s="48"/>
      <c r="Z565" s="48"/>
      <c r="AA565" s="48"/>
      <c r="AB565" s="48"/>
      <c r="AC565" s="48"/>
      <c r="AD565" s="48"/>
      <c r="AE565" s="48"/>
      <c r="AF565" s="48"/>
      <c r="AG565" s="48"/>
      <c r="AH565" s="48"/>
      <c r="AI565" s="48"/>
      <c r="AJ565" s="48"/>
      <c r="AK565" s="48"/>
      <c r="AL565" s="157" t="s">
        <v>1550</v>
      </c>
      <c r="AM565" s="70"/>
      <c r="AN565" s="70"/>
      <c r="AO565" s="70"/>
      <c r="AP565" s="70"/>
      <c r="AQ565" s="70"/>
      <c r="AR565" s="70"/>
      <c r="AS565" s="70"/>
      <c r="AT565" s="436" t="str">
        <f t="shared" si="17"/>
        <v/>
      </c>
      <c r="AU565" s="436"/>
      <c r="AV565" s="436" t="str">
        <f t="shared" si="20"/>
        <v>Yes</v>
      </c>
      <c r="AW565" s="436"/>
      <c r="AX565" s="155" t="s">
        <v>908</v>
      </c>
      <c r="AY565" s="48"/>
      <c r="AZ565" s="48"/>
      <c r="BA565" s="48"/>
      <c r="BB565" s="436" t="b">
        <f t="shared" si="21"/>
        <v>0</v>
      </c>
      <c r="BC565" s="436"/>
      <c r="BD565" s="48"/>
      <c r="BE565" s="48"/>
      <c r="BF565" s="48"/>
      <c r="BG565" s="48"/>
      <c r="BH565" s="48"/>
      <c r="BI565" s="48"/>
      <c r="BJ565" s="48"/>
      <c r="BK565" s="48"/>
      <c r="BL565" s="48"/>
      <c r="BM565" s="48"/>
      <c r="BN565" s="48"/>
      <c r="BO565" s="48"/>
      <c r="BP565" s="48"/>
      <c r="BQ565" s="48"/>
      <c r="BR565" s="48"/>
      <c r="BS565" s="48"/>
      <c r="BT565" s="48"/>
      <c r="BU565" s="48"/>
    </row>
    <row r="566" spans="1:73" hidden="1">
      <c r="A566" s="48"/>
      <c r="B566" s="48"/>
      <c r="C566" s="70" t="s">
        <v>1551</v>
      </c>
      <c r="D566" s="48"/>
      <c r="E566" s="76"/>
      <c r="F566" s="48"/>
      <c r="G566" s="70"/>
      <c r="H566" s="48"/>
      <c r="I566" s="48"/>
      <c r="J566" s="48"/>
      <c r="K566" s="48"/>
      <c r="L566" s="464">
        <f t="shared" si="22"/>
        <v>179</v>
      </c>
      <c r="M566" s="464"/>
      <c r="N566" s="152" t="s">
        <v>1552</v>
      </c>
      <c r="O566" s="48"/>
      <c r="P566" s="48"/>
      <c r="Q566" s="48"/>
      <c r="R566" s="48"/>
      <c r="S566" s="48"/>
      <c r="T566" s="48"/>
      <c r="U566" s="436" t="str">
        <f t="shared" si="18"/>
        <v/>
      </c>
      <c r="V566" s="436"/>
      <c r="W566" s="436" t="str">
        <f t="shared" si="19"/>
        <v/>
      </c>
      <c r="X566" s="436"/>
      <c r="Y566" s="48"/>
      <c r="Z566" s="48"/>
      <c r="AA566" s="48"/>
      <c r="AB566" s="48"/>
      <c r="AC566" s="48"/>
      <c r="AD566" s="48"/>
      <c r="AE566" s="48"/>
      <c r="AF566" s="48"/>
      <c r="AG566" s="48"/>
      <c r="AH566" s="48"/>
      <c r="AI566" s="48"/>
      <c r="AJ566" s="48"/>
      <c r="AK566" s="48"/>
      <c r="AL566" s="151" t="s">
        <v>1553</v>
      </c>
      <c r="AM566" s="70"/>
      <c r="AN566" s="70"/>
      <c r="AO566" s="70"/>
      <c r="AP566" s="70"/>
      <c r="AQ566" s="70"/>
      <c r="AR566" s="70"/>
      <c r="AS566" s="70"/>
      <c r="AT566" s="436" t="str">
        <f t="shared" si="17"/>
        <v/>
      </c>
      <c r="AU566" s="436"/>
      <c r="AV566" s="436" t="str">
        <f t="shared" si="20"/>
        <v>No</v>
      </c>
      <c r="AW566" s="436"/>
      <c r="AX566" s="156" t="s">
        <v>913</v>
      </c>
      <c r="AY566" s="48"/>
      <c r="AZ566" s="48"/>
      <c r="BA566" s="48"/>
      <c r="BB566" s="436" t="b">
        <f t="shared" si="21"/>
        <v>0</v>
      </c>
      <c r="BC566" s="436"/>
      <c r="BD566" s="48"/>
      <c r="BE566" s="48"/>
      <c r="BF566" s="48"/>
      <c r="BG566" s="48"/>
      <c r="BH566" s="48"/>
      <c r="BI566" s="48"/>
      <c r="BJ566" s="48"/>
      <c r="BK566" s="48"/>
      <c r="BL566" s="48"/>
      <c r="BM566" s="48"/>
      <c r="BN566" s="48"/>
      <c r="BO566" s="48"/>
      <c r="BP566" s="48"/>
      <c r="BQ566" s="48"/>
      <c r="BR566" s="48"/>
      <c r="BS566" s="48"/>
      <c r="BT566" s="48"/>
      <c r="BU566" s="48"/>
    </row>
    <row r="567" spans="1:73" hidden="1">
      <c r="A567" s="48"/>
      <c r="B567" s="48"/>
      <c r="C567" s="70" t="s">
        <v>1554</v>
      </c>
      <c r="D567" s="48"/>
      <c r="E567" s="76"/>
      <c r="F567" s="48"/>
      <c r="G567" s="70"/>
      <c r="H567" s="48"/>
      <c r="I567" s="48"/>
      <c r="J567" s="48"/>
      <c r="K567" s="48"/>
      <c r="L567" s="464">
        <f t="shared" si="22"/>
        <v>180</v>
      </c>
      <c r="M567" s="464"/>
      <c r="N567" s="152" t="s">
        <v>1555</v>
      </c>
      <c r="O567" s="48"/>
      <c r="P567" s="48"/>
      <c r="Q567" s="48"/>
      <c r="R567" s="48"/>
      <c r="S567" s="48"/>
      <c r="T567" s="48"/>
      <c r="U567" s="436" t="str">
        <f t="shared" si="18"/>
        <v/>
      </c>
      <c r="V567" s="436"/>
      <c r="W567" s="436" t="str">
        <f t="shared" si="19"/>
        <v/>
      </c>
      <c r="X567" s="436"/>
      <c r="Y567" s="48"/>
      <c r="Z567" s="48"/>
      <c r="AA567" s="48"/>
      <c r="AB567" s="48"/>
      <c r="AC567" s="48"/>
      <c r="AD567" s="48"/>
      <c r="AE567" s="48"/>
      <c r="AF567" s="48"/>
      <c r="AG567" s="48"/>
      <c r="AH567" s="48"/>
      <c r="AI567" s="48"/>
      <c r="AJ567" s="48"/>
      <c r="AK567" s="48"/>
      <c r="AL567" s="151" t="s">
        <v>1556</v>
      </c>
      <c r="AM567" s="70"/>
      <c r="AN567" s="70"/>
      <c r="AO567" s="70"/>
      <c r="AP567" s="70"/>
      <c r="AQ567" s="70"/>
      <c r="AR567" s="70"/>
      <c r="AS567" s="70"/>
      <c r="AT567" s="436" t="str">
        <f t="shared" si="17"/>
        <v/>
      </c>
      <c r="AU567" s="436"/>
      <c r="AV567" s="436" t="str">
        <f t="shared" si="20"/>
        <v>Yes</v>
      </c>
      <c r="AW567" s="436"/>
      <c r="AX567" s="156" t="s">
        <v>918</v>
      </c>
      <c r="AY567" s="48"/>
      <c r="AZ567" s="48"/>
      <c r="BA567" s="48"/>
      <c r="BB567" s="436" t="b">
        <f t="shared" si="21"/>
        <v>0</v>
      </c>
      <c r="BC567" s="436"/>
      <c r="BD567" s="48"/>
      <c r="BE567" s="48"/>
      <c r="BF567" s="48"/>
      <c r="BG567" s="48"/>
      <c r="BH567" s="48"/>
      <c r="BI567" s="48"/>
      <c r="BJ567" s="48"/>
      <c r="BK567" s="48"/>
      <c r="BL567" s="48"/>
      <c r="BM567" s="48"/>
      <c r="BN567" s="48"/>
      <c r="BO567" s="48"/>
      <c r="BP567" s="48"/>
      <c r="BQ567" s="48"/>
      <c r="BR567" s="48"/>
      <c r="BS567" s="48"/>
      <c r="BT567" s="48"/>
      <c r="BU567" s="48"/>
    </row>
    <row r="568" spans="1:73" hidden="1">
      <c r="A568" s="48"/>
      <c r="B568" s="48"/>
      <c r="C568" s="70" t="s">
        <v>1557</v>
      </c>
      <c r="D568" s="48"/>
      <c r="E568" s="76"/>
      <c r="F568" s="48"/>
      <c r="G568" s="70"/>
      <c r="H568" s="48"/>
      <c r="I568" s="48"/>
      <c r="J568" s="48"/>
      <c r="K568" s="48"/>
      <c r="L568" s="464">
        <f t="shared" si="22"/>
        <v>181</v>
      </c>
      <c r="M568" s="464"/>
      <c r="N568" s="152" t="s">
        <v>1558</v>
      </c>
      <c r="O568" s="48"/>
      <c r="P568" s="48"/>
      <c r="Q568" s="48"/>
      <c r="R568" s="48"/>
      <c r="S568" s="48"/>
      <c r="T568" s="48"/>
      <c r="U568" s="436" t="str">
        <f t="shared" si="18"/>
        <v/>
      </c>
      <c r="V568" s="436"/>
      <c r="W568" s="436" t="str">
        <f t="shared" si="19"/>
        <v/>
      </c>
      <c r="X568" s="436"/>
      <c r="Y568" s="48"/>
      <c r="Z568" s="48"/>
      <c r="AA568" s="48"/>
      <c r="AB568" s="48"/>
      <c r="AC568" s="48"/>
      <c r="AD568" s="48"/>
      <c r="AE568" s="48"/>
      <c r="AF568" s="48"/>
      <c r="AG568" s="48"/>
      <c r="AH568" s="48"/>
      <c r="AI568" s="48"/>
      <c r="AJ568" s="48"/>
      <c r="AK568" s="48"/>
      <c r="AL568" s="157" t="s">
        <v>1559</v>
      </c>
      <c r="AM568" s="70"/>
      <c r="AN568" s="70"/>
      <c r="AO568" s="70"/>
      <c r="AP568" s="70"/>
      <c r="AQ568" s="70"/>
      <c r="AR568" s="70"/>
      <c r="AS568" s="70"/>
      <c r="AT568" s="436" t="str">
        <f t="shared" si="17"/>
        <v/>
      </c>
      <c r="AU568" s="436"/>
      <c r="AV568" s="436" t="str">
        <f t="shared" si="20"/>
        <v>Yes</v>
      </c>
      <c r="AW568" s="436"/>
      <c r="AX568" s="155" t="s">
        <v>908</v>
      </c>
      <c r="AY568" s="48"/>
      <c r="AZ568" s="48"/>
      <c r="BA568" s="48"/>
      <c r="BB568" s="436" t="b">
        <f t="shared" si="21"/>
        <v>0</v>
      </c>
      <c r="BC568" s="436"/>
      <c r="BD568" s="48"/>
      <c r="BE568" s="48"/>
      <c r="BF568" s="48"/>
      <c r="BG568" s="48"/>
      <c r="BH568" s="48"/>
      <c r="BI568" s="48"/>
      <c r="BJ568" s="48"/>
      <c r="BK568" s="48"/>
      <c r="BL568" s="48"/>
      <c r="BM568" s="48"/>
      <c r="BN568" s="48"/>
      <c r="BO568" s="48"/>
      <c r="BP568" s="48"/>
      <c r="BQ568" s="48"/>
      <c r="BR568" s="48"/>
      <c r="BS568" s="48"/>
      <c r="BT568" s="48"/>
      <c r="BU568" s="48"/>
    </row>
    <row r="569" spans="1:73" hidden="1">
      <c r="A569" s="48"/>
      <c r="B569" s="48"/>
      <c r="C569" s="70" t="s">
        <v>1560</v>
      </c>
      <c r="D569" s="48"/>
      <c r="E569" s="76"/>
      <c r="F569" s="48"/>
      <c r="G569" s="70"/>
      <c r="H569" s="48"/>
      <c r="I569" s="48"/>
      <c r="J569" s="48"/>
      <c r="K569" s="48"/>
      <c r="L569" s="464">
        <f t="shared" si="22"/>
        <v>182</v>
      </c>
      <c r="M569" s="464"/>
      <c r="N569" s="152" t="s">
        <v>1561</v>
      </c>
      <c r="O569" s="48"/>
      <c r="P569" s="48"/>
      <c r="Q569" s="48"/>
      <c r="R569" s="48"/>
      <c r="S569" s="48"/>
      <c r="T569" s="48"/>
      <c r="U569" s="436" t="str">
        <f t="shared" si="18"/>
        <v/>
      </c>
      <c r="V569" s="436"/>
      <c r="W569" s="436" t="str">
        <f t="shared" si="19"/>
        <v/>
      </c>
      <c r="X569" s="436"/>
      <c r="Y569" s="48"/>
      <c r="Z569" s="48"/>
      <c r="AA569" s="48"/>
      <c r="AB569" s="48"/>
      <c r="AC569" s="48"/>
      <c r="AD569" s="48"/>
      <c r="AE569" s="48"/>
      <c r="AF569" s="48"/>
      <c r="AG569" s="48"/>
      <c r="AH569" s="48"/>
      <c r="AI569" s="48"/>
      <c r="AJ569" s="48"/>
      <c r="AK569" s="48"/>
      <c r="AL569" s="151" t="s">
        <v>1562</v>
      </c>
      <c r="AM569" s="70"/>
      <c r="AN569" s="70"/>
      <c r="AO569" s="70"/>
      <c r="AP569" s="70"/>
      <c r="AQ569" s="70"/>
      <c r="AR569" s="70"/>
      <c r="AS569" s="70"/>
      <c r="AT569" s="436" t="str">
        <f t="shared" si="17"/>
        <v/>
      </c>
      <c r="AU569" s="436"/>
      <c r="AV569" s="436" t="str">
        <f t="shared" si="20"/>
        <v>Yes</v>
      </c>
      <c r="AW569" s="436"/>
      <c r="AX569" s="156" t="s">
        <v>918</v>
      </c>
      <c r="AY569" s="48"/>
      <c r="AZ569" s="48"/>
      <c r="BA569" s="48"/>
      <c r="BB569" s="436" t="b">
        <f t="shared" si="21"/>
        <v>0</v>
      </c>
      <c r="BC569" s="436"/>
      <c r="BD569" s="48"/>
      <c r="BE569" s="48"/>
      <c r="BF569" s="48"/>
      <c r="BG569" s="48"/>
      <c r="BH569" s="48"/>
      <c r="BI569" s="48"/>
      <c r="BJ569" s="48"/>
      <c r="BK569" s="48"/>
      <c r="BL569" s="48"/>
      <c r="BM569" s="48"/>
      <c r="BN569" s="48"/>
      <c r="BO569" s="48"/>
      <c r="BP569" s="48"/>
      <c r="BQ569" s="48"/>
      <c r="BR569" s="48"/>
      <c r="BS569" s="48"/>
      <c r="BT569" s="48"/>
      <c r="BU569" s="48"/>
    </row>
    <row r="570" spans="1:73" hidden="1">
      <c r="A570" s="48"/>
      <c r="B570" s="48"/>
      <c r="C570" s="70" t="s">
        <v>1563</v>
      </c>
      <c r="D570" s="48"/>
      <c r="E570" s="76"/>
      <c r="F570" s="48"/>
      <c r="G570" s="70"/>
      <c r="H570" s="48"/>
      <c r="I570" s="48"/>
      <c r="J570" s="48"/>
      <c r="K570" s="48"/>
      <c r="L570" s="464">
        <f t="shared" si="22"/>
        <v>183</v>
      </c>
      <c r="M570" s="464"/>
      <c r="N570" s="152" t="s">
        <v>1564</v>
      </c>
      <c r="O570" s="48"/>
      <c r="P570" s="48"/>
      <c r="Q570" s="48"/>
      <c r="R570" s="48"/>
      <c r="S570" s="48"/>
      <c r="T570" s="48"/>
      <c r="U570" s="436" t="str">
        <f t="shared" si="18"/>
        <v/>
      </c>
      <c r="V570" s="436"/>
      <c r="W570" s="436" t="str">
        <f t="shared" si="19"/>
        <v/>
      </c>
      <c r="X570" s="436"/>
      <c r="Y570" s="48"/>
      <c r="Z570" s="48"/>
      <c r="AA570" s="48"/>
      <c r="AB570" s="48"/>
      <c r="AC570" s="48"/>
      <c r="AD570" s="48"/>
      <c r="AE570" s="48"/>
      <c r="AF570" s="48"/>
      <c r="AG570" s="48"/>
      <c r="AH570" s="48"/>
      <c r="AI570" s="48"/>
      <c r="AJ570" s="48"/>
      <c r="AK570" s="48"/>
      <c r="AL570" s="157" t="s">
        <v>1565</v>
      </c>
      <c r="AM570" s="70"/>
      <c r="AN570" s="70"/>
      <c r="AO570" s="70"/>
      <c r="AP570" s="70"/>
      <c r="AQ570" s="70"/>
      <c r="AR570" s="70"/>
      <c r="AS570" s="70"/>
      <c r="AT570" s="436" t="str">
        <f t="shared" si="17"/>
        <v/>
      </c>
      <c r="AU570" s="436"/>
      <c r="AV570" s="436" t="str">
        <f t="shared" si="20"/>
        <v>Yes</v>
      </c>
      <c r="AW570" s="436"/>
      <c r="AX570" s="155" t="s">
        <v>908</v>
      </c>
      <c r="AY570" s="48"/>
      <c r="AZ570" s="48"/>
      <c r="BA570" s="48"/>
      <c r="BB570" s="436" t="b">
        <f t="shared" si="21"/>
        <v>0</v>
      </c>
      <c r="BC570" s="436"/>
      <c r="BD570" s="48"/>
      <c r="BE570" s="48"/>
      <c r="BF570" s="48"/>
      <c r="BG570" s="48"/>
      <c r="BH570" s="48"/>
      <c r="BI570" s="48"/>
      <c r="BJ570" s="48"/>
      <c r="BK570" s="48"/>
      <c r="BL570" s="48"/>
      <c r="BM570" s="48"/>
      <c r="BN570" s="48"/>
      <c r="BO570" s="48"/>
      <c r="BP570" s="48"/>
      <c r="BQ570" s="48"/>
      <c r="BR570" s="48"/>
      <c r="BS570" s="48"/>
      <c r="BT570" s="48"/>
      <c r="BU570" s="48"/>
    </row>
    <row r="571" spans="1:73" hidden="1">
      <c r="A571" s="48"/>
      <c r="B571" s="48"/>
      <c r="C571" s="70" t="s">
        <v>1566</v>
      </c>
      <c r="D571" s="48"/>
      <c r="E571" s="76"/>
      <c r="F571" s="48"/>
      <c r="G571" s="70"/>
      <c r="H571" s="48"/>
      <c r="I571" s="48"/>
      <c r="J571" s="48"/>
      <c r="K571" s="48"/>
      <c r="L571" s="464">
        <f t="shared" si="22"/>
        <v>184</v>
      </c>
      <c r="M571" s="464"/>
      <c r="N571" s="152" t="s">
        <v>1567</v>
      </c>
      <c r="O571" s="48"/>
      <c r="P571" s="48"/>
      <c r="Q571" s="48"/>
      <c r="R571" s="48"/>
      <c r="S571" s="48"/>
      <c r="T571" s="48"/>
      <c r="U571" s="436" t="str">
        <f t="shared" si="18"/>
        <v/>
      </c>
      <c r="V571" s="436"/>
      <c r="W571" s="436" t="str">
        <f t="shared" si="19"/>
        <v/>
      </c>
      <c r="X571" s="436"/>
      <c r="Y571" s="48"/>
      <c r="Z571" s="48"/>
      <c r="AA571" s="48"/>
      <c r="AB571" s="48"/>
      <c r="AC571" s="48"/>
      <c r="AD571" s="48"/>
      <c r="AE571" s="48"/>
      <c r="AF571" s="48"/>
      <c r="AG571" s="48"/>
      <c r="AH571" s="48"/>
      <c r="AI571" s="48"/>
      <c r="AJ571" s="48"/>
      <c r="AK571" s="48"/>
      <c r="AL571" s="157" t="s">
        <v>1568</v>
      </c>
      <c r="AM571" s="70"/>
      <c r="AN571" s="70"/>
      <c r="AO571" s="70"/>
      <c r="AP571" s="70"/>
      <c r="AQ571" s="70"/>
      <c r="AR571" s="70"/>
      <c r="AS571" s="70"/>
      <c r="AT571" s="436" t="str">
        <f t="shared" si="17"/>
        <v/>
      </c>
      <c r="AU571" s="436"/>
      <c r="AV571" s="436" t="str">
        <f t="shared" si="20"/>
        <v>Yes</v>
      </c>
      <c r="AW571" s="436"/>
      <c r="AX571" s="155" t="s">
        <v>908</v>
      </c>
      <c r="AY571" s="48"/>
      <c r="AZ571" s="48"/>
      <c r="BA571" s="48"/>
      <c r="BB571" s="436" t="b">
        <f t="shared" si="21"/>
        <v>0</v>
      </c>
      <c r="BC571" s="436"/>
      <c r="BD571" s="48"/>
      <c r="BE571" s="48"/>
      <c r="BF571" s="48"/>
      <c r="BG571" s="48"/>
      <c r="BH571" s="48"/>
      <c r="BI571" s="48"/>
      <c r="BJ571" s="48"/>
      <c r="BK571" s="48"/>
      <c r="BL571" s="48"/>
      <c r="BM571" s="48"/>
      <c r="BN571" s="48"/>
      <c r="BO571" s="48"/>
      <c r="BP571" s="48"/>
      <c r="BQ571" s="48"/>
      <c r="BR571" s="48"/>
      <c r="BS571" s="48"/>
      <c r="BT571" s="48"/>
      <c r="BU571" s="48"/>
    </row>
    <row r="572" spans="1:73" hidden="1">
      <c r="A572" s="48"/>
      <c r="B572" s="48"/>
      <c r="C572" s="70" t="s">
        <v>1569</v>
      </c>
      <c r="D572" s="48"/>
      <c r="E572" s="76"/>
      <c r="F572" s="48"/>
      <c r="G572" s="70"/>
      <c r="H572" s="48"/>
      <c r="I572" s="48"/>
      <c r="J572" s="48"/>
      <c r="K572" s="48"/>
      <c r="L572" s="464">
        <f t="shared" si="22"/>
        <v>185</v>
      </c>
      <c r="M572" s="464"/>
      <c r="N572" s="152" t="s">
        <v>1570</v>
      </c>
      <c r="O572" s="48"/>
      <c r="P572" s="48"/>
      <c r="Q572" s="48"/>
      <c r="R572" s="48"/>
      <c r="S572" s="48"/>
      <c r="T572" s="48"/>
      <c r="U572" s="436" t="str">
        <f t="shared" si="18"/>
        <v/>
      </c>
      <c r="V572" s="436"/>
      <c r="W572" s="436" t="str">
        <f t="shared" si="19"/>
        <v/>
      </c>
      <c r="X572" s="436"/>
      <c r="Y572" s="48"/>
      <c r="Z572" s="48"/>
      <c r="AA572" s="48"/>
      <c r="AB572" s="48"/>
      <c r="AC572" s="48"/>
      <c r="AD572" s="48"/>
      <c r="AE572" s="48"/>
      <c r="AF572" s="48"/>
      <c r="AG572" s="48"/>
      <c r="AH572" s="48"/>
      <c r="AI572" s="48"/>
      <c r="AJ572" s="48"/>
      <c r="AK572" s="48"/>
      <c r="AL572" s="157" t="s">
        <v>1571</v>
      </c>
      <c r="AM572" s="70"/>
      <c r="AN572" s="70"/>
      <c r="AO572" s="70"/>
      <c r="AP572" s="70"/>
      <c r="AQ572" s="70"/>
      <c r="AR572" s="70"/>
      <c r="AS572" s="70"/>
      <c r="AT572" s="436" t="str">
        <f t="shared" si="17"/>
        <v/>
      </c>
      <c r="AU572" s="436"/>
      <c r="AV572" s="436" t="str">
        <f t="shared" si="20"/>
        <v>Yes</v>
      </c>
      <c r="AW572" s="436"/>
      <c r="AX572" s="155" t="s">
        <v>908</v>
      </c>
      <c r="AY572" s="48"/>
      <c r="AZ572" s="48"/>
      <c r="BA572" s="48"/>
      <c r="BB572" s="436" t="b">
        <f t="shared" si="21"/>
        <v>0</v>
      </c>
      <c r="BC572" s="436"/>
      <c r="BD572" s="48"/>
      <c r="BE572" s="48"/>
      <c r="BF572" s="48"/>
      <c r="BG572" s="48"/>
      <c r="BH572" s="48"/>
      <c r="BI572" s="48"/>
      <c r="BJ572" s="48"/>
      <c r="BK572" s="48"/>
      <c r="BL572" s="48"/>
      <c r="BM572" s="48"/>
      <c r="BN572" s="48"/>
      <c r="BO572" s="48"/>
      <c r="BP572" s="48"/>
      <c r="BQ572" s="48"/>
      <c r="BR572" s="48"/>
      <c r="BS572" s="48"/>
      <c r="BT572" s="48"/>
      <c r="BU572" s="48"/>
    </row>
    <row r="573" spans="1:73" hidden="1">
      <c r="A573" s="48"/>
      <c r="B573" s="48"/>
      <c r="C573" s="70" t="s">
        <v>1572</v>
      </c>
      <c r="D573" s="48"/>
      <c r="E573" s="76"/>
      <c r="F573" s="48"/>
      <c r="G573" s="70"/>
      <c r="H573" s="48"/>
      <c r="I573" s="48"/>
      <c r="J573" s="48"/>
      <c r="K573" s="48"/>
      <c r="L573" s="464">
        <f t="shared" si="22"/>
        <v>186</v>
      </c>
      <c r="M573" s="464"/>
      <c r="N573" s="152" t="s">
        <v>1573</v>
      </c>
      <c r="O573" s="48"/>
      <c r="P573" s="48"/>
      <c r="Q573" s="48"/>
      <c r="R573" s="48"/>
      <c r="S573" s="48"/>
      <c r="T573" s="48"/>
      <c r="U573" s="436" t="str">
        <f t="shared" si="18"/>
        <v/>
      </c>
      <c r="V573" s="436"/>
      <c r="W573" s="436" t="str">
        <f t="shared" si="19"/>
        <v/>
      </c>
      <c r="X573" s="436"/>
      <c r="Y573" s="48"/>
      <c r="Z573" s="48"/>
      <c r="AA573" s="48"/>
      <c r="AB573" s="48"/>
      <c r="AC573" s="48"/>
      <c r="AD573" s="48"/>
      <c r="AE573" s="48"/>
      <c r="AF573" s="48"/>
      <c r="AG573" s="48"/>
      <c r="AH573" s="48"/>
      <c r="AI573" s="48"/>
      <c r="AJ573" s="48"/>
      <c r="AK573" s="48"/>
      <c r="AL573" s="151" t="s">
        <v>1142</v>
      </c>
      <c r="AM573" s="70"/>
      <c r="AN573" s="70"/>
      <c r="AO573" s="70"/>
      <c r="AP573" s="70"/>
      <c r="AQ573" s="70"/>
      <c r="AR573" s="70"/>
      <c r="AS573" s="70"/>
      <c r="AT573" s="436" t="str">
        <f t="shared" si="17"/>
        <v/>
      </c>
      <c r="AU573" s="436"/>
      <c r="AV573" s="436" t="str">
        <f t="shared" si="20"/>
        <v>Yes</v>
      </c>
      <c r="AW573" s="436"/>
      <c r="AX573" s="156" t="s">
        <v>918</v>
      </c>
      <c r="AY573" s="48"/>
      <c r="AZ573" s="48"/>
      <c r="BA573" s="48"/>
      <c r="BB573" s="436" t="b">
        <f t="shared" si="21"/>
        <v>0</v>
      </c>
      <c r="BC573" s="436"/>
      <c r="BD573" s="48"/>
      <c r="BE573" s="48"/>
      <c r="BF573" s="48"/>
      <c r="BG573" s="48"/>
      <c r="BH573" s="48"/>
      <c r="BI573" s="48"/>
      <c r="BJ573" s="48"/>
      <c r="BK573" s="48"/>
      <c r="BL573" s="48"/>
      <c r="BM573" s="48"/>
      <c r="BN573" s="48"/>
      <c r="BO573" s="48"/>
      <c r="BP573" s="48"/>
      <c r="BQ573" s="48"/>
      <c r="BR573" s="48"/>
      <c r="BS573" s="48"/>
      <c r="BT573" s="48"/>
      <c r="BU573" s="48"/>
    </row>
    <row r="574" spans="1:73" hidden="1">
      <c r="A574" s="48"/>
      <c r="B574" s="48"/>
      <c r="C574" s="70" t="s">
        <v>1574</v>
      </c>
      <c r="D574" s="48"/>
      <c r="E574" s="76"/>
      <c r="F574" s="48"/>
      <c r="G574" s="70"/>
      <c r="H574" s="48"/>
      <c r="I574" s="48"/>
      <c r="J574" s="48"/>
      <c r="K574" s="48"/>
      <c r="L574" s="464">
        <f t="shared" si="22"/>
        <v>187</v>
      </c>
      <c r="M574" s="464"/>
      <c r="N574" s="152" t="s">
        <v>1575</v>
      </c>
      <c r="O574" s="48"/>
      <c r="P574" s="48"/>
      <c r="Q574" s="48"/>
      <c r="R574" s="48"/>
      <c r="S574" s="48"/>
      <c r="T574" s="48"/>
      <c r="U574" s="436" t="str">
        <f t="shared" si="18"/>
        <v/>
      </c>
      <c r="V574" s="436"/>
      <c r="W574" s="436" t="str">
        <f t="shared" si="19"/>
        <v/>
      </c>
      <c r="X574" s="436"/>
      <c r="Y574" s="48"/>
      <c r="Z574" s="48"/>
      <c r="AA574" s="48"/>
      <c r="AB574" s="48"/>
      <c r="AC574" s="48"/>
      <c r="AD574" s="48"/>
      <c r="AE574" s="48"/>
      <c r="AF574" s="48"/>
      <c r="AG574" s="48"/>
      <c r="AH574" s="48"/>
      <c r="AI574" s="48"/>
      <c r="AJ574" s="48"/>
      <c r="AK574" s="48"/>
      <c r="AL574" s="157" t="s">
        <v>1576</v>
      </c>
      <c r="AM574" s="70"/>
      <c r="AN574" s="70"/>
      <c r="AO574" s="70"/>
      <c r="AP574" s="70"/>
      <c r="AQ574" s="70"/>
      <c r="AR574" s="70"/>
      <c r="AS574" s="70"/>
      <c r="AT574" s="436" t="str">
        <f t="shared" si="17"/>
        <v/>
      </c>
      <c r="AU574" s="436"/>
      <c r="AV574" s="436" t="str">
        <f t="shared" si="20"/>
        <v>Yes</v>
      </c>
      <c r="AW574" s="436"/>
      <c r="AX574" s="155" t="s">
        <v>918</v>
      </c>
      <c r="AY574" s="48"/>
      <c r="AZ574" s="48"/>
      <c r="BA574" s="48"/>
      <c r="BB574" s="436" t="b">
        <f t="shared" si="21"/>
        <v>0</v>
      </c>
      <c r="BC574" s="436"/>
      <c r="BD574" s="48"/>
      <c r="BE574" s="48"/>
      <c r="BF574" s="48"/>
      <c r="BG574" s="48"/>
      <c r="BH574" s="48"/>
      <c r="BI574" s="48"/>
      <c r="BJ574" s="48"/>
      <c r="BK574" s="48"/>
      <c r="BL574" s="48"/>
      <c r="BM574" s="48"/>
      <c r="BN574" s="48"/>
      <c r="BO574" s="48"/>
      <c r="BP574" s="48"/>
      <c r="BQ574" s="48"/>
      <c r="BR574" s="48"/>
      <c r="BS574" s="48"/>
      <c r="BT574" s="48"/>
      <c r="BU574" s="48"/>
    </row>
    <row r="575" spans="1:73" hidden="1">
      <c r="A575" s="48"/>
      <c r="B575" s="48"/>
      <c r="C575" s="70" t="s">
        <v>1577</v>
      </c>
      <c r="D575" s="48"/>
      <c r="E575" s="76"/>
      <c r="F575" s="48"/>
      <c r="G575" s="70"/>
      <c r="H575" s="48"/>
      <c r="I575" s="48"/>
      <c r="J575" s="48"/>
      <c r="K575" s="48"/>
      <c r="L575" s="464">
        <f t="shared" si="22"/>
        <v>188</v>
      </c>
      <c r="M575" s="464"/>
      <c r="N575" s="152" t="s">
        <v>1578</v>
      </c>
      <c r="O575" s="48"/>
      <c r="P575" s="48"/>
      <c r="Q575" s="48"/>
      <c r="R575" s="48"/>
      <c r="S575" s="48"/>
      <c r="T575" s="48"/>
      <c r="U575" s="436" t="str">
        <f t="shared" si="18"/>
        <v/>
      </c>
      <c r="V575" s="436"/>
      <c r="W575" s="436" t="str">
        <f t="shared" si="19"/>
        <v/>
      </c>
      <c r="X575" s="436"/>
      <c r="Y575" s="48"/>
      <c r="Z575" s="48"/>
      <c r="AA575" s="48"/>
      <c r="AB575" s="48"/>
      <c r="AC575" s="48"/>
      <c r="AD575" s="48"/>
      <c r="AE575" s="48"/>
      <c r="AF575" s="48"/>
      <c r="AG575" s="48"/>
      <c r="AH575" s="48"/>
      <c r="AI575" s="48"/>
      <c r="AJ575" s="48"/>
      <c r="AK575" s="48"/>
      <c r="AL575" s="151" t="s">
        <v>1579</v>
      </c>
      <c r="AM575" s="70"/>
      <c r="AN575" s="70"/>
      <c r="AO575" s="70"/>
      <c r="AP575" s="70"/>
      <c r="AQ575" s="70"/>
      <c r="AR575" s="70"/>
      <c r="AS575" s="70"/>
      <c r="AT575" s="436" t="str">
        <f t="shared" si="17"/>
        <v/>
      </c>
      <c r="AU575" s="436"/>
      <c r="AV575" s="436" t="str">
        <f t="shared" si="20"/>
        <v>Yes</v>
      </c>
      <c r="AW575" s="436"/>
      <c r="AX575" s="69" t="s">
        <v>931</v>
      </c>
      <c r="AY575" s="48"/>
      <c r="AZ575" s="48"/>
      <c r="BA575" s="48"/>
      <c r="BB575" s="436" t="b">
        <f t="shared" si="21"/>
        <v>0</v>
      </c>
      <c r="BC575" s="436"/>
      <c r="BD575" s="48"/>
      <c r="BE575" s="48"/>
      <c r="BF575" s="48"/>
      <c r="BG575" s="48"/>
      <c r="BH575" s="48"/>
      <c r="BI575" s="48"/>
      <c r="BJ575" s="48"/>
      <c r="BK575" s="48"/>
      <c r="BL575" s="48"/>
      <c r="BM575" s="48"/>
      <c r="BN575" s="48"/>
      <c r="BO575" s="48"/>
      <c r="BP575" s="48"/>
      <c r="BQ575" s="48"/>
      <c r="BR575" s="48"/>
      <c r="BS575" s="48"/>
      <c r="BT575" s="48"/>
      <c r="BU575" s="48"/>
    </row>
    <row r="576" spans="1:73" hidden="1">
      <c r="A576" s="48"/>
      <c r="B576" s="48"/>
      <c r="C576" s="70" t="s">
        <v>1580</v>
      </c>
      <c r="D576" s="48"/>
      <c r="E576" s="76"/>
      <c r="F576" s="48"/>
      <c r="G576" s="70"/>
      <c r="H576" s="48"/>
      <c r="I576" s="48"/>
      <c r="J576" s="48"/>
      <c r="K576" s="48"/>
      <c r="L576" s="464">
        <f t="shared" si="22"/>
        <v>189</v>
      </c>
      <c r="M576" s="464"/>
      <c r="N576" s="152" t="s">
        <v>1581</v>
      </c>
      <c r="O576" s="48"/>
      <c r="P576" s="48"/>
      <c r="Q576" s="48"/>
      <c r="R576" s="48"/>
      <c r="S576" s="48"/>
      <c r="T576" s="48"/>
      <c r="U576" s="436" t="str">
        <f t="shared" si="18"/>
        <v/>
      </c>
      <c r="V576" s="436"/>
      <c r="W576" s="436" t="str">
        <f t="shared" si="19"/>
        <v/>
      </c>
      <c r="X576" s="436"/>
      <c r="Y576" s="48"/>
      <c r="Z576" s="48"/>
      <c r="AA576" s="48"/>
      <c r="AB576" s="48"/>
      <c r="AC576" s="48"/>
      <c r="AD576" s="48"/>
      <c r="AE576" s="48"/>
      <c r="AF576" s="48"/>
      <c r="AG576" s="48"/>
      <c r="AH576" s="48"/>
      <c r="AI576" s="48"/>
      <c r="AJ576" s="48"/>
      <c r="AK576" s="48"/>
      <c r="AL576" s="151" t="s">
        <v>1582</v>
      </c>
      <c r="AM576" s="70"/>
      <c r="AN576" s="70"/>
      <c r="AO576" s="70"/>
      <c r="AP576" s="70"/>
      <c r="AQ576" s="70"/>
      <c r="AR576" s="70"/>
      <c r="AS576" s="70"/>
      <c r="AT576" s="436" t="str">
        <f t="shared" si="17"/>
        <v/>
      </c>
      <c r="AU576" s="436"/>
      <c r="AV576" s="436" t="str">
        <f t="shared" si="20"/>
        <v>Yes</v>
      </c>
      <c r="AW576" s="436"/>
      <c r="AX576" s="156" t="s">
        <v>918</v>
      </c>
      <c r="AY576" s="48"/>
      <c r="AZ576" s="48"/>
      <c r="BA576" s="48"/>
      <c r="BB576" s="436" t="b">
        <f t="shared" si="21"/>
        <v>0</v>
      </c>
      <c r="BC576" s="436"/>
      <c r="BD576" s="48"/>
      <c r="BE576" s="48"/>
      <c r="BF576" s="48"/>
      <c r="BG576" s="48"/>
      <c r="BH576" s="48"/>
      <c r="BI576" s="48"/>
      <c r="BJ576" s="48"/>
      <c r="BK576" s="48"/>
      <c r="BL576" s="48"/>
      <c r="BM576" s="48"/>
      <c r="BN576" s="48"/>
      <c r="BO576" s="48"/>
      <c r="BP576" s="48"/>
      <c r="BQ576" s="48"/>
      <c r="BR576" s="48"/>
      <c r="BS576" s="48"/>
      <c r="BT576" s="48"/>
      <c r="BU576" s="48"/>
    </row>
    <row r="577" spans="1:73" hidden="1">
      <c r="A577" s="48"/>
      <c r="B577" s="48"/>
      <c r="C577" s="70" t="s">
        <v>1583</v>
      </c>
      <c r="D577" s="48"/>
      <c r="E577" s="76"/>
      <c r="F577" s="48"/>
      <c r="G577" s="70"/>
      <c r="H577" s="48"/>
      <c r="I577" s="48"/>
      <c r="J577" s="48"/>
      <c r="K577" s="48"/>
      <c r="L577" s="464">
        <f t="shared" si="22"/>
        <v>190</v>
      </c>
      <c r="M577" s="464"/>
      <c r="N577" s="152" t="s">
        <v>1584</v>
      </c>
      <c r="O577" s="48"/>
      <c r="P577" s="48"/>
      <c r="Q577" s="48"/>
      <c r="R577" s="48"/>
      <c r="S577" s="48"/>
      <c r="T577" s="48"/>
      <c r="U577" s="436" t="str">
        <f t="shared" si="18"/>
        <v/>
      </c>
      <c r="V577" s="436"/>
      <c r="W577" s="436" t="str">
        <f t="shared" si="19"/>
        <v/>
      </c>
      <c r="X577" s="436"/>
      <c r="Y577" s="48"/>
      <c r="Z577" s="48"/>
      <c r="AA577" s="48"/>
      <c r="AB577" s="48"/>
      <c r="AC577" s="48"/>
      <c r="AD577" s="48"/>
      <c r="AE577" s="48"/>
      <c r="AF577" s="48"/>
      <c r="AG577" s="48"/>
      <c r="AH577" s="48"/>
      <c r="AI577" s="48"/>
      <c r="AJ577" s="48"/>
      <c r="AK577" s="48"/>
      <c r="AL577" s="157" t="s">
        <v>1585</v>
      </c>
      <c r="AM577" s="70"/>
      <c r="AN577" s="70"/>
      <c r="AO577" s="70"/>
      <c r="AP577" s="70"/>
      <c r="AQ577" s="70"/>
      <c r="AR577" s="70"/>
      <c r="AS577" s="70"/>
      <c r="AT577" s="436" t="str">
        <f t="shared" si="17"/>
        <v/>
      </c>
      <c r="AU577" s="436"/>
      <c r="AV577" s="436" t="str">
        <f t="shared" si="20"/>
        <v>Yes</v>
      </c>
      <c r="AW577" s="436"/>
      <c r="AX577" s="155" t="s">
        <v>908</v>
      </c>
      <c r="AY577" s="48"/>
      <c r="AZ577" s="48"/>
      <c r="BA577" s="48"/>
      <c r="BB577" s="436" t="b">
        <f t="shared" si="21"/>
        <v>0</v>
      </c>
      <c r="BC577" s="436"/>
      <c r="BD577" s="48"/>
      <c r="BE577" s="48"/>
      <c r="BF577" s="48"/>
      <c r="BG577" s="48"/>
      <c r="BH577" s="48"/>
      <c r="BI577" s="48"/>
      <c r="BJ577" s="48"/>
      <c r="BK577" s="48"/>
      <c r="BL577" s="48"/>
      <c r="BM577" s="48"/>
      <c r="BN577" s="48"/>
      <c r="BO577" s="48"/>
      <c r="BP577" s="48"/>
      <c r="BQ577" s="48"/>
      <c r="BR577" s="48"/>
      <c r="BS577" s="48"/>
      <c r="BT577" s="48"/>
      <c r="BU577" s="48"/>
    </row>
    <row r="578" spans="1:73" hidden="1">
      <c r="A578" s="48"/>
      <c r="B578" s="48"/>
      <c r="C578" s="70" t="s">
        <v>1586</v>
      </c>
      <c r="D578" s="48"/>
      <c r="E578" s="76"/>
      <c r="F578" s="48"/>
      <c r="G578" s="70"/>
      <c r="H578" s="48"/>
      <c r="I578" s="48"/>
      <c r="J578" s="48"/>
      <c r="K578" s="48"/>
      <c r="L578" s="464">
        <f t="shared" si="22"/>
        <v>191</v>
      </c>
      <c r="M578" s="464"/>
      <c r="N578" s="152" t="s">
        <v>1587</v>
      </c>
      <c r="O578" s="48"/>
      <c r="P578" s="48"/>
      <c r="Q578" s="48"/>
      <c r="R578" s="48"/>
      <c r="S578" s="48"/>
      <c r="T578" s="48"/>
      <c r="U578" s="436" t="str">
        <f t="shared" si="18"/>
        <v/>
      </c>
      <c r="V578" s="436"/>
      <c r="W578" s="436" t="str">
        <f t="shared" si="19"/>
        <v/>
      </c>
      <c r="X578" s="436"/>
      <c r="Y578" s="48"/>
      <c r="Z578" s="48"/>
      <c r="AA578" s="48"/>
      <c r="AB578" s="48"/>
      <c r="AC578" s="48"/>
      <c r="AD578" s="48"/>
      <c r="AE578" s="48"/>
      <c r="AF578" s="48"/>
      <c r="AG578" s="48"/>
      <c r="AH578" s="48"/>
      <c r="AI578" s="48"/>
      <c r="AJ578" s="48"/>
      <c r="AK578" s="48"/>
      <c r="AL578" s="157" t="s">
        <v>1588</v>
      </c>
      <c r="AM578" s="70"/>
      <c r="AN578" s="70"/>
      <c r="AO578" s="70"/>
      <c r="AP578" s="70"/>
      <c r="AQ578" s="70"/>
      <c r="AR578" s="70"/>
      <c r="AS578" s="70"/>
      <c r="AT578" s="436" t="str">
        <f t="shared" si="17"/>
        <v/>
      </c>
      <c r="AU578" s="436"/>
      <c r="AV578" s="436" t="str">
        <f t="shared" si="20"/>
        <v>Yes</v>
      </c>
      <c r="AW578" s="436"/>
      <c r="AX578" s="155" t="s">
        <v>1000</v>
      </c>
      <c r="AY578" s="48"/>
      <c r="AZ578" s="48"/>
      <c r="BA578" s="48"/>
      <c r="BB578" s="436" t="b">
        <f t="shared" si="21"/>
        <v>0</v>
      </c>
      <c r="BC578" s="436"/>
      <c r="BD578" s="48"/>
      <c r="BE578" s="48"/>
      <c r="BF578" s="48"/>
      <c r="BG578" s="48"/>
      <c r="BH578" s="48"/>
      <c r="BI578" s="48"/>
      <c r="BJ578" s="48"/>
      <c r="BK578" s="48"/>
      <c r="BL578" s="48"/>
      <c r="BM578" s="48"/>
      <c r="BN578" s="48"/>
      <c r="BO578" s="48"/>
      <c r="BP578" s="48"/>
      <c r="BQ578" s="48"/>
      <c r="BR578" s="48"/>
      <c r="BS578" s="48"/>
      <c r="BT578" s="48"/>
      <c r="BU578" s="48"/>
    </row>
    <row r="579" spans="1:73" hidden="1">
      <c r="A579" s="48"/>
      <c r="B579" s="48"/>
      <c r="C579" s="70" t="s">
        <v>1589</v>
      </c>
      <c r="D579" s="48"/>
      <c r="E579" s="76"/>
      <c r="F579" s="48"/>
      <c r="G579" s="70"/>
      <c r="H579" s="48"/>
      <c r="I579" s="48"/>
      <c r="J579" s="48"/>
      <c r="K579" s="48"/>
      <c r="L579" s="464">
        <f t="shared" si="22"/>
        <v>192</v>
      </c>
      <c r="M579" s="464"/>
      <c r="N579" s="152" t="s">
        <v>1590</v>
      </c>
      <c r="O579" s="48"/>
      <c r="P579" s="48"/>
      <c r="Q579" s="48"/>
      <c r="R579" s="48"/>
      <c r="S579" s="48"/>
      <c r="T579" s="48"/>
      <c r="U579" s="436" t="str">
        <f t="shared" si="18"/>
        <v/>
      </c>
      <c r="V579" s="436"/>
      <c r="W579" s="436" t="str">
        <f t="shared" si="19"/>
        <v/>
      </c>
      <c r="X579" s="436"/>
      <c r="Y579" s="48"/>
      <c r="Z579" s="48"/>
      <c r="AA579" s="48"/>
      <c r="AB579" s="48"/>
      <c r="AC579" s="48"/>
      <c r="AD579" s="48"/>
      <c r="AE579" s="48"/>
      <c r="AF579" s="48"/>
      <c r="AG579" s="48"/>
      <c r="AH579" s="48"/>
      <c r="AI579" s="48"/>
      <c r="AJ579" s="48"/>
      <c r="AK579" s="48"/>
      <c r="AL579" s="157" t="s">
        <v>1591</v>
      </c>
      <c r="AM579" s="70"/>
      <c r="AN579" s="70"/>
      <c r="AO579" s="70"/>
      <c r="AP579" s="70"/>
      <c r="AQ579" s="70"/>
      <c r="AR579" s="70"/>
      <c r="AS579" s="70"/>
      <c r="AT579" s="436" t="str">
        <f t="shared" si="17"/>
        <v/>
      </c>
      <c r="AU579" s="436"/>
      <c r="AV579" s="436" t="str">
        <f t="shared" si="20"/>
        <v>Yes</v>
      </c>
      <c r="AW579" s="436"/>
      <c r="AX579" s="155" t="s">
        <v>908</v>
      </c>
      <c r="AY579" s="48"/>
      <c r="AZ579" s="48"/>
      <c r="BA579" s="48"/>
      <c r="BB579" s="436" t="b">
        <f t="shared" si="21"/>
        <v>0</v>
      </c>
      <c r="BC579" s="436"/>
      <c r="BD579" s="48"/>
      <c r="BE579" s="48"/>
      <c r="BF579" s="48"/>
      <c r="BG579" s="48"/>
      <c r="BH579" s="48"/>
      <c r="BI579" s="48"/>
      <c r="BJ579" s="48"/>
      <c r="BK579" s="48"/>
      <c r="BL579" s="48"/>
      <c r="BM579" s="48"/>
      <c r="BN579" s="48"/>
      <c r="BO579" s="48"/>
      <c r="BP579" s="48"/>
      <c r="BQ579" s="48"/>
      <c r="BR579" s="48"/>
      <c r="BS579" s="48"/>
      <c r="BT579" s="48"/>
      <c r="BU579" s="48"/>
    </row>
    <row r="580" spans="1:73" hidden="1">
      <c r="A580" s="48"/>
      <c r="B580" s="48"/>
      <c r="C580" s="70" t="s">
        <v>1592</v>
      </c>
      <c r="D580" s="48"/>
      <c r="E580" s="76"/>
      <c r="F580" s="48"/>
      <c r="G580" s="70"/>
      <c r="H580" s="48"/>
      <c r="I580" s="48"/>
      <c r="J580" s="48"/>
      <c r="K580" s="48"/>
      <c r="L580" s="464">
        <f t="shared" si="22"/>
        <v>193</v>
      </c>
      <c r="M580" s="464"/>
      <c r="N580" s="152" t="s">
        <v>1593</v>
      </c>
      <c r="O580" s="48"/>
      <c r="P580" s="48"/>
      <c r="Q580" s="48"/>
      <c r="R580" s="48"/>
      <c r="S580" s="48"/>
      <c r="T580" s="48"/>
      <c r="U580" s="436" t="str">
        <f t="shared" si="18"/>
        <v/>
      </c>
      <c r="V580" s="436"/>
      <c r="W580" s="436" t="str">
        <f t="shared" si="19"/>
        <v/>
      </c>
      <c r="X580" s="436"/>
      <c r="Y580" s="48"/>
      <c r="Z580" s="48"/>
      <c r="AA580" s="48"/>
      <c r="AB580" s="48"/>
      <c r="AC580" s="48"/>
      <c r="AD580" s="48"/>
      <c r="AE580" s="48"/>
      <c r="AF580" s="48"/>
      <c r="AG580" s="48"/>
      <c r="AH580" s="48"/>
      <c r="AI580" s="48"/>
      <c r="AJ580" s="48"/>
      <c r="AK580" s="48"/>
      <c r="AL580" s="151" t="s">
        <v>1594</v>
      </c>
      <c r="AM580" s="70"/>
      <c r="AN580" s="70"/>
      <c r="AO580" s="70"/>
      <c r="AP580" s="70"/>
      <c r="AQ580" s="70"/>
      <c r="AR580" s="70"/>
      <c r="AS580" s="70"/>
      <c r="AT580" s="436" t="str">
        <f t="shared" ref="AT580:AT643" si="23">IF($AL580=$Q$380,"Yes","")</f>
        <v/>
      </c>
      <c r="AU580" s="436"/>
      <c r="AV580" s="436" t="str">
        <f t="shared" si="20"/>
        <v>Yes</v>
      </c>
      <c r="AW580" s="436"/>
      <c r="AX580" s="69" t="s">
        <v>1000</v>
      </c>
      <c r="AY580" s="48"/>
      <c r="AZ580" s="48"/>
      <c r="BA580" s="48"/>
      <c r="BB580" s="436" t="b">
        <f t="shared" si="21"/>
        <v>0</v>
      </c>
      <c r="BC580" s="436"/>
      <c r="BD580" s="48"/>
      <c r="BE580" s="48"/>
      <c r="BF580" s="48"/>
      <c r="BG580" s="48"/>
      <c r="BH580" s="48"/>
      <c r="BI580" s="48"/>
      <c r="BJ580" s="48"/>
      <c r="BK580" s="48"/>
      <c r="BL580" s="48"/>
      <c r="BM580" s="48"/>
      <c r="BN580" s="48"/>
      <c r="BO580" s="48"/>
      <c r="BP580" s="48"/>
      <c r="BQ580" s="48"/>
      <c r="BR580" s="48"/>
      <c r="BS580" s="48"/>
      <c r="BT580" s="48"/>
      <c r="BU580" s="48"/>
    </row>
    <row r="581" spans="1:73" hidden="1">
      <c r="A581" s="48"/>
      <c r="B581" s="48"/>
      <c r="C581" s="70" t="s">
        <v>1595</v>
      </c>
      <c r="D581" s="48"/>
      <c r="E581" s="76"/>
      <c r="F581" s="48"/>
      <c r="G581" s="70"/>
      <c r="H581" s="48"/>
      <c r="I581" s="48"/>
      <c r="J581" s="48"/>
      <c r="K581" s="48"/>
      <c r="L581" s="464">
        <f t="shared" si="22"/>
        <v>194</v>
      </c>
      <c r="M581" s="464"/>
      <c r="N581" s="152" t="s">
        <v>1596</v>
      </c>
      <c r="O581" s="48"/>
      <c r="P581" s="48"/>
      <c r="Q581" s="48"/>
      <c r="R581" s="48"/>
      <c r="S581" s="48"/>
      <c r="T581" s="48"/>
      <c r="U581" s="436" t="str">
        <f t="shared" ref="U581:U644" si="24">IF(N581=Q$380,"Yes","")</f>
        <v/>
      </c>
      <c r="V581" s="436"/>
      <c r="W581" s="436" t="str">
        <f t="shared" ref="W581:W644" si="25">IF(N581=Q$382,"Yes","")</f>
        <v/>
      </c>
      <c r="X581" s="436"/>
      <c r="Y581" s="48"/>
      <c r="Z581" s="48"/>
      <c r="AA581" s="48"/>
      <c r="AB581" s="48"/>
      <c r="AC581" s="48"/>
      <c r="AD581" s="48"/>
      <c r="AE581" s="48"/>
      <c r="AF581" s="48"/>
      <c r="AG581" s="48"/>
      <c r="AH581" s="48"/>
      <c r="AI581" s="48"/>
      <c r="AJ581" s="48"/>
      <c r="AK581" s="48"/>
      <c r="AL581" s="151" t="s">
        <v>1597</v>
      </c>
      <c r="AM581" s="70"/>
      <c r="AN581" s="70"/>
      <c r="AO581" s="70"/>
      <c r="AP581" s="70"/>
      <c r="AQ581" s="70"/>
      <c r="AR581" s="70"/>
      <c r="AS581" s="70"/>
      <c r="AT581" s="436" t="str">
        <f t="shared" si="23"/>
        <v/>
      </c>
      <c r="AU581" s="436"/>
      <c r="AV581" s="436" t="str">
        <f t="shared" ref="AV581:AV644" si="26">IF(AX581="90.1-2001","No","Yes")</f>
        <v>Yes</v>
      </c>
      <c r="AW581" s="436"/>
      <c r="AX581" s="156" t="s">
        <v>918</v>
      </c>
      <c r="AY581" s="48"/>
      <c r="AZ581" s="48"/>
      <c r="BA581" s="48"/>
      <c r="BB581" s="436" t="b">
        <f t="shared" ref="BB581:BB644" si="27">AND(AT581="Yes",AV581="Yes")</f>
        <v>0</v>
      </c>
      <c r="BC581" s="436"/>
      <c r="BD581" s="48"/>
      <c r="BE581" s="48"/>
      <c r="BF581" s="48"/>
      <c r="BG581" s="48"/>
      <c r="BH581" s="48"/>
      <c r="BI581" s="48"/>
      <c r="BJ581" s="48"/>
      <c r="BK581" s="48"/>
      <c r="BL581" s="48"/>
      <c r="BM581" s="48"/>
      <c r="BN581" s="48"/>
      <c r="BO581" s="48"/>
      <c r="BP581" s="48"/>
      <c r="BQ581" s="48"/>
      <c r="BR581" s="48"/>
      <c r="BS581" s="48"/>
      <c r="BT581" s="48"/>
      <c r="BU581" s="48"/>
    </row>
    <row r="582" spans="1:73" hidden="1">
      <c r="A582" s="48"/>
      <c r="B582" s="48"/>
      <c r="C582" s="70" t="s">
        <v>1598</v>
      </c>
      <c r="D582" s="48"/>
      <c r="E582" s="76"/>
      <c r="F582" s="48"/>
      <c r="G582" s="70"/>
      <c r="H582" s="48"/>
      <c r="I582" s="48"/>
      <c r="J582" s="48"/>
      <c r="K582" s="48"/>
      <c r="L582" s="464">
        <f t="shared" ref="L582:L645" si="28">L581+1</f>
        <v>195</v>
      </c>
      <c r="M582" s="464"/>
      <c r="N582" s="152" t="s">
        <v>1599</v>
      </c>
      <c r="O582" s="48"/>
      <c r="P582" s="48"/>
      <c r="Q582" s="48"/>
      <c r="R582" s="48"/>
      <c r="S582" s="48"/>
      <c r="T582" s="48"/>
      <c r="U582" s="436" t="str">
        <f t="shared" si="24"/>
        <v/>
      </c>
      <c r="V582" s="436"/>
      <c r="W582" s="436" t="str">
        <f t="shared" si="25"/>
        <v/>
      </c>
      <c r="X582" s="436"/>
      <c r="Y582" s="48"/>
      <c r="Z582" s="48"/>
      <c r="AA582" s="48"/>
      <c r="AB582" s="48"/>
      <c r="AC582" s="48"/>
      <c r="AD582" s="48"/>
      <c r="AE582" s="48"/>
      <c r="AF582" s="48"/>
      <c r="AG582" s="48"/>
      <c r="AH582" s="48"/>
      <c r="AI582" s="48"/>
      <c r="AJ582" s="48"/>
      <c r="AK582" s="48"/>
      <c r="AL582" s="151" t="s">
        <v>1600</v>
      </c>
      <c r="AM582" s="70"/>
      <c r="AN582" s="70"/>
      <c r="AO582" s="70"/>
      <c r="AP582" s="70"/>
      <c r="AQ582" s="70"/>
      <c r="AR582" s="70"/>
      <c r="AS582" s="70"/>
      <c r="AT582" s="436" t="str">
        <f t="shared" si="23"/>
        <v/>
      </c>
      <c r="AU582" s="436"/>
      <c r="AV582" s="436" t="str">
        <f t="shared" si="26"/>
        <v>Yes</v>
      </c>
      <c r="AW582" s="436"/>
      <c r="AX582" s="156" t="s">
        <v>918</v>
      </c>
      <c r="AY582" s="48"/>
      <c r="AZ582" s="48"/>
      <c r="BA582" s="48"/>
      <c r="BB582" s="436" t="b">
        <f t="shared" si="27"/>
        <v>0</v>
      </c>
      <c r="BC582" s="436"/>
      <c r="BD582" s="48"/>
      <c r="BE582" s="48"/>
      <c r="BF582" s="48"/>
      <c r="BG582" s="48"/>
      <c r="BH582" s="48"/>
      <c r="BI582" s="48"/>
      <c r="BJ582" s="48"/>
      <c r="BK582" s="48"/>
      <c r="BL582" s="48"/>
      <c r="BM582" s="48"/>
      <c r="BN582" s="48"/>
      <c r="BO582" s="48"/>
      <c r="BP582" s="48"/>
      <c r="BQ582" s="48"/>
      <c r="BR582" s="48"/>
      <c r="BS582" s="48"/>
      <c r="BT582" s="48"/>
      <c r="BU582" s="48"/>
    </row>
    <row r="583" spans="1:73" hidden="1">
      <c r="A583" s="48"/>
      <c r="B583" s="48"/>
      <c r="C583" s="70" t="s">
        <v>1601</v>
      </c>
      <c r="D583" s="48"/>
      <c r="E583" s="76"/>
      <c r="F583" s="48"/>
      <c r="G583" s="70"/>
      <c r="H583" s="48"/>
      <c r="I583" s="48"/>
      <c r="J583" s="48"/>
      <c r="K583" s="48"/>
      <c r="L583" s="464">
        <f t="shared" si="28"/>
        <v>196</v>
      </c>
      <c r="M583" s="464"/>
      <c r="N583" s="152" t="s">
        <v>1602</v>
      </c>
      <c r="O583" s="48"/>
      <c r="P583" s="48"/>
      <c r="Q583" s="48"/>
      <c r="R583" s="48"/>
      <c r="S583" s="48"/>
      <c r="T583" s="48"/>
      <c r="U583" s="436" t="str">
        <f t="shared" si="24"/>
        <v/>
      </c>
      <c r="V583" s="436"/>
      <c r="W583" s="436" t="str">
        <f t="shared" si="25"/>
        <v/>
      </c>
      <c r="X583" s="436"/>
      <c r="Y583" s="48"/>
      <c r="Z583" s="48"/>
      <c r="AA583" s="48"/>
      <c r="AB583" s="48"/>
      <c r="AC583" s="48"/>
      <c r="AD583" s="48"/>
      <c r="AE583" s="48"/>
      <c r="AF583" s="48"/>
      <c r="AG583" s="48"/>
      <c r="AH583" s="48"/>
      <c r="AI583" s="48"/>
      <c r="AJ583" s="48"/>
      <c r="AK583" s="48"/>
      <c r="AL583" s="151" t="s">
        <v>1603</v>
      </c>
      <c r="AM583" s="70"/>
      <c r="AN583" s="70"/>
      <c r="AO583" s="70"/>
      <c r="AP583" s="70"/>
      <c r="AQ583" s="70"/>
      <c r="AR583" s="70"/>
      <c r="AS583" s="70"/>
      <c r="AT583" s="436" t="str">
        <f t="shared" si="23"/>
        <v/>
      </c>
      <c r="AU583" s="436"/>
      <c r="AV583" s="436" t="str">
        <f t="shared" si="26"/>
        <v>Yes</v>
      </c>
      <c r="AW583" s="436"/>
      <c r="AX583" s="69" t="s">
        <v>1000</v>
      </c>
      <c r="AY583" s="48"/>
      <c r="AZ583" s="48"/>
      <c r="BA583" s="48"/>
      <c r="BB583" s="436" t="b">
        <f t="shared" si="27"/>
        <v>0</v>
      </c>
      <c r="BC583" s="436"/>
      <c r="BD583" s="48"/>
      <c r="BE583" s="48"/>
      <c r="BF583" s="48"/>
      <c r="BG583" s="48"/>
      <c r="BH583" s="48"/>
      <c r="BI583" s="48"/>
      <c r="BJ583" s="48"/>
      <c r="BK583" s="48"/>
      <c r="BL583" s="48"/>
      <c r="BM583" s="48"/>
      <c r="BN583" s="48"/>
      <c r="BO583" s="48"/>
      <c r="BP583" s="48"/>
      <c r="BQ583" s="48"/>
      <c r="BR583" s="48"/>
      <c r="BS583" s="48"/>
      <c r="BT583" s="48"/>
      <c r="BU583" s="48"/>
    </row>
    <row r="584" spans="1:73" hidden="1">
      <c r="A584" s="48"/>
      <c r="B584" s="48"/>
      <c r="C584" s="70" t="s">
        <v>1604</v>
      </c>
      <c r="D584" s="48"/>
      <c r="E584" s="76"/>
      <c r="F584" s="48"/>
      <c r="G584" s="70"/>
      <c r="H584" s="48"/>
      <c r="I584" s="48"/>
      <c r="J584" s="48"/>
      <c r="K584" s="48"/>
      <c r="L584" s="464">
        <f t="shared" si="28"/>
        <v>197</v>
      </c>
      <c r="M584" s="464"/>
      <c r="N584" s="152" t="s">
        <v>1605</v>
      </c>
      <c r="O584" s="48"/>
      <c r="P584" s="48"/>
      <c r="Q584" s="48"/>
      <c r="R584" s="48"/>
      <c r="S584" s="48"/>
      <c r="T584" s="48"/>
      <c r="U584" s="436" t="str">
        <f t="shared" si="24"/>
        <v/>
      </c>
      <c r="V584" s="436"/>
      <c r="W584" s="436" t="str">
        <f t="shared" si="25"/>
        <v/>
      </c>
      <c r="X584" s="436"/>
      <c r="Y584" s="48"/>
      <c r="Z584" s="48"/>
      <c r="AA584" s="48"/>
      <c r="AB584" s="48"/>
      <c r="AC584" s="48"/>
      <c r="AD584" s="48"/>
      <c r="AE584" s="48"/>
      <c r="AF584" s="48"/>
      <c r="AG584" s="48"/>
      <c r="AH584" s="48"/>
      <c r="AI584" s="48"/>
      <c r="AJ584" s="48"/>
      <c r="AK584" s="48"/>
      <c r="AL584" s="151" t="s">
        <v>1606</v>
      </c>
      <c r="AM584" s="70"/>
      <c r="AN584" s="70"/>
      <c r="AO584" s="70"/>
      <c r="AP584" s="70"/>
      <c r="AQ584" s="70"/>
      <c r="AR584" s="70"/>
      <c r="AS584" s="70"/>
      <c r="AT584" s="436" t="str">
        <f t="shared" si="23"/>
        <v/>
      </c>
      <c r="AU584" s="436"/>
      <c r="AV584" s="436" t="str">
        <f t="shared" si="26"/>
        <v>No</v>
      </c>
      <c r="AW584" s="436"/>
      <c r="AX584" s="156" t="s">
        <v>913</v>
      </c>
      <c r="AY584" s="48"/>
      <c r="AZ584" s="48"/>
      <c r="BA584" s="48"/>
      <c r="BB584" s="436" t="b">
        <f t="shared" si="27"/>
        <v>0</v>
      </c>
      <c r="BC584" s="436"/>
      <c r="BD584" s="48"/>
      <c r="BE584" s="48"/>
      <c r="BF584" s="48"/>
      <c r="BG584" s="48"/>
      <c r="BH584" s="48"/>
      <c r="BI584" s="48"/>
      <c r="BJ584" s="48"/>
      <c r="BK584" s="48"/>
      <c r="BL584" s="48"/>
      <c r="BM584" s="48"/>
      <c r="BN584" s="48"/>
      <c r="BO584" s="48"/>
      <c r="BP584" s="48"/>
      <c r="BQ584" s="48"/>
      <c r="BR584" s="48"/>
      <c r="BS584" s="48"/>
      <c r="BT584" s="48"/>
      <c r="BU584" s="48"/>
    </row>
    <row r="585" spans="1:73" hidden="1">
      <c r="A585" s="48"/>
      <c r="B585" s="48"/>
      <c r="C585" s="70" t="s">
        <v>1607</v>
      </c>
      <c r="D585" s="48"/>
      <c r="E585" s="76"/>
      <c r="F585" s="48"/>
      <c r="G585" s="70"/>
      <c r="H585" s="48"/>
      <c r="I585" s="48"/>
      <c r="J585" s="48"/>
      <c r="K585" s="48"/>
      <c r="L585" s="464">
        <f t="shared" si="28"/>
        <v>198</v>
      </c>
      <c r="M585" s="464"/>
      <c r="N585" s="152" t="s">
        <v>1608</v>
      </c>
      <c r="O585" s="48"/>
      <c r="P585" s="48"/>
      <c r="Q585" s="48"/>
      <c r="R585" s="48"/>
      <c r="S585" s="48"/>
      <c r="T585" s="48"/>
      <c r="U585" s="436" t="str">
        <f t="shared" si="24"/>
        <v/>
      </c>
      <c r="V585" s="436"/>
      <c r="W585" s="436" t="str">
        <f t="shared" si="25"/>
        <v/>
      </c>
      <c r="X585" s="436"/>
      <c r="Y585" s="48"/>
      <c r="Z585" s="48"/>
      <c r="AA585" s="48"/>
      <c r="AB585" s="48"/>
      <c r="AC585" s="48"/>
      <c r="AD585" s="48"/>
      <c r="AE585" s="48"/>
      <c r="AF585" s="48"/>
      <c r="AG585" s="48"/>
      <c r="AH585" s="48"/>
      <c r="AI585" s="48"/>
      <c r="AJ585" s="48"/>
      <c r="AK585" s="48"/>
      <c r="AL585" s="151" t="s">
        <v>1609</v>
      </c>
      <c r="AM585" s="70"/>
      <c r="AN585" s="70"/>
      <c r="AO585" s="70"/>
      <c r="AP585" s="70"/>
      <c r="AQ585" s="70"/>
      <c r="AR585" s="70"/>
      <c r="AS585" s="70"/>
      <c r="AT585" s="436" t="str">
        <f t="shared" si="23"/>
        <v/>
      </c>
      <c r="AU585" s="436"/>
      <c r="AV585" s="436" t="str">
        <f t="shared" si="26"/>
        <v>Yes</v>
      </c>
      <c r="AW585" s="436"/>
      <c r="AX585" s="156" t="s">
        <v>908</v>
      </c>
      <c r="AY585" s="48"/>
      <c r="AZ585" s="48"/>
      <c r="BA585" s="48"/>
      <c r="BB585" s="436" t="b">
        <f t="shared" si="27"/>
        <v>0</v>
      </c>
      <c r="BC585" s="436"/>
      <c r="BD585" s="48"/>
      <c r="BE585" s="48"/>
      <c r="BF585" s="48"/>
      <c r="BG585" s="48"/>
      <c r="BH585" s="48"/>
      <c r="BI585" s="48"/>
      <c r="BJ585" s="48"/>
      <c r="BK585" s="48"/>
      <c r="BL585" s="48"/>
      <c r="BM585" s="48"/>
      <c r="BN585" s="48"/>
      <c r="BO585" s="48"/>
      <c r="BP585" s="48"/>
      <c r="BQ585" s="48"/>
      <c r="BR585" s="48"/>
      <c r="BS585" s="48"/>
      <c r="BT585" s="48"/>
      <c r="BU585" s="48"/>
    </row>
    <row r="586" spans="1:73" hidden="1">
      <c r="A586" s="48"/>
      <c r="B586" s="48"/>
      <c r="C586" s="70" t="s">
        <v>1610</v>
      </c>
      <c r="D586" s="48"/>
      <c r="E586" s="76"/>
      <c r="F586" s="48"/>
      <c r="G586" s="70"/>
      <c r="H586" s="48"/>
      <c r="I586" s="48"/>
      <c r="J586" s="48"/>
      <c r="K586" s="48"/>
      <c r="L586" s="464">
        <f t="shared" si="28"/>
        <v>199</v>
      </c>
      <c r="M586" s="464"/>
      <c r="N586" s="152" t="s">
        <v>1611</v>
      </c>
      <c r="O586" s="48"/>
      <c r="P586" s="48"/>
      <c r="Q586" s="48"/>
      <c r="R586" s="48"/>
      <c r="S586" s="48"/>
      <c r="T586" s="48"/>
      <c r="U586" s="436" t="str">
        <f t="shared" si="24"/>
        <v/>
      </c>
      <c r="V586" s="436"/>
      <c r="W586" s="436" t="str">
        <f t="shared" si="25"/>
        <v/>
      </c>
      <c r="X586" s="436"/>
      <c r="Y586" s="48"/>
      <c r="Z586" s="48"/>
      <c r="AA586" s="48"/>
      <c r="AB586" s="48"/>
      <c r="AC586" s="48"/>
      <c r="AD586" s="48"/>
      <c r="AE586" s="48"/>
      <c r="AF586" s="48"/>
      <c r="AG586" s="48"/>
      <c r="AH586" s="48"/>
      <c r="AI586" s="48"/>
      <c r="AJ586" s="48"/>
      <c r="AK586" s="48"/>
      <c r="AL586" s="151" t="s">
        <v>1612</v>
      </c>
      <c r="AM586" s="70"/>
      <c r="AN586" s="70"/>
      <c r="AO586" s="70"/>
      <c r="AP586" s="70"/>
      <c r="AQ586" s="70"/>
      <c r="AR586" s="70"/>
      <c r="AS586" s="70"/>
      <c r="AT586" s="436" t="str">
        <f t="shared" si="23"/>
        <v/>
      </c>
      <c r="AU586" s="436"/>
      <c r="AV586" s="436" t="str">
        <f t="shared" si="26"/>
        <v>Yes</v>
      </c>
      <c r="AW586" s="436"/>
      <c r="AX586" s="155" t="s">
        <v>908</v>
      </c>
      <c r="AY586" s="48"/>
      <c r="AZ586" s="48"/>
      <c r="BA586" s="48"/>
      <c r="BB586" s="436" t="b">
        <f t="shared" si="27"/>
        <v>0</v>
      </c>
      <c r="BC586" s="436"/>
      <c r="BD586" s="48"/>
      <c r="BE586" s="48"/>
      <c r="BF586" s="48"/>
      <c r="BG586" s="48"/>
      <c r="BH586" s="48"/>
      <c r="BI586" s="48"/>
      <c r="BJ586" s="48"/>
      <c r="BK586" s="48"/>
      <c r="BL586" s="48"/>
      <c r="BM586" s="48"/>
      <c r="BN586" s="48"/>
      <c r="BO586" s="48"/>
      <c r="BP586" s="48"/>
      <c r="BQ586" s="48"/>
      <c r="BR586" s="48"/>
      <c r="BS586" s="48"/>
      <c r="BT586" s="48"/>
      <c r="BU586" s="48"/>
    </row>
    <row r="587" spans="1:73" hidden="1">
      <c r="A587" s="48"/>
      <c r="B587" s="48"/>
      <c r="C587" s="70" t="s">
        <v>1613</v>
      </c>
      <c r="D587" s="48"/>
      <c r="E587" s="76"/>
      <c r="F587" s="48"/>
      <c r="G587" s="70"/>
      <c r="H587" s="48"/>
      <c r="I587" s="48"/>
      <c r="J587" s="48"/>
      <c r="K587" s="48"/>
      <c r="L587" s="464">
        <f t="shared" si="28"/>
        <v>200</v>
      </c>
      <c r="M587" s="464"/>
      <c r="N587" s="152" t="s">
        <v>1614</v>
      </c>
      <c r="O587" s="48"/>
      <c r="P587" s="48"/>
      <c r="Q587" s="48"/>
      <c r="R587" s="48"/>
      <c r="S587" s="48"/>
      <c r="T587" s="48"/>
      <c r="U587" s="436" t="str">
        <f t="shared" si="24"/>
        <v/>
      </c>
      <c r="V587" s="436"/>
      <c r="W587" s="436" t="str">
        <f t="shared" si="25"/>
        <v/>
      </c>
      <c r="X587" s="436"/>
      <c r="Y587" s="48"/>
      <c r="Z587" s="48"/>
      <c r="AA587" s="48"/>
      <c r="AB587" s="48"/>
      <c r="AC587" s="48"/>
      <c r="AD587" s="48"/>
      <c r="AE587" s="48"/>
      <c r="AF587" s="48"/>
      <c r="AG587" s="48"/>
      <c r="AH587" s="48"/>
      <c r="AI587" s="48"/>
      <c r="AJ587" s="48"/>
      <c r="AK587" s="48"/>
      <c r="AL587" s="157" t="s">
        <v>1615</v>
      </c>
      <c r="AM587" s="70"/>
      <c r="AN587" s="70"/>
      <c r="AO587" s="70"/>
      <c r="AP587" s="70"/>
      <c r="AQ587" s="70"/>
      <c r="AR587" s="70"/>
      <c r="AS587" s="70"/>
      <c r="AT587" s="436" t="str">
        <f t="shared" si="23"/>
        <v/>
      </c>
      <c r="AU587" s="436"/>
      <c r="AV587" s="436" t="str">
        <f t="shared" si="26"/>
        <v>Yes</v>
      </c>
      <c r="AW587" s="436"/>
      <c r="AX587" s="155" t="s">
        <v>908</v>
      </c>
      <c r="AY587" s="48"/>
      <c r="AZ587" s="48"/>
      <c r="BA587" s="48"/>
      <c r="BB587" s="436" t="b">
        <f t="shared" si="27"/>
        <v>0</v>
      </c>
      <c r="BC587" s="436"/>
      <c r="BD587" s="48"/>
      <c r="BE587" s="48"/>
      <c r="BF587" s="48"/>
      <c r="BG587" s="48"/>
      <c r="BH587" s="48"/>
      <c r="BI587" s="48"/>
      <c r="BJ587" s="48"/>
      <c r="BK587" s="48"/>
      <c r="BL587" s="48"/>
      <c r="BM587" s="48"/>
      <c r="BN587" s="48"/>
      <c r="BO587" s="48"/>
      <c r="BP587" s="48"/>
      <c r="BQ587" s="48"/>
      <c r="BR587" s="48"/>
      <c r="BS587" s="48"/>
      <c r="BT587" s="48"/>
      <c r="BU587" s="48"/>
    </row>
    <row r="588" spans="1:73" hidden="1">
      <c r="A588" s="48"/>
      <c r="B588" s="48"/>
      <c r="C588" s="70" t="s">
        <v>1616</v>
      </c>
      <c r="D588" s="48"/>
      <c r="E588" s="76"/>
      <c r="F588" s="48"/>
      <c r="G588" s="70"/>
      <c r="H588" s="48"/>
      <c r="I588" s="48"/>
      <c r="J588" s="48"/>
      <c r="K588" s="48"/>
      <c r="L588" s="464">
        <f t="shared" si="28"/>
        <v>201</v>
      </c>
      <c r="M588" s="464"/>
      <c r="N588" s="152" t="s">
        <v>1617</v>
      </c>
      <c r="O588" s="48"/>
      <c r="P588" s="48"/>
      <c r="Q588" s="48"/>
      <c r="R588" s="48"/>
      <c r="S588" s="48"/>
      <c r="T588" s="48"/>
      <c r="U588" s="436" t="str">
        <f t="shared" si="24"/>
        <v/>
      </c>
      <c r="V588" s="436"/>
      <c r="W588" s="436" t="str">
        <f t="shared" si="25"/>
        <v/>
      </c>
      <c r="X588" s="436"/>
      <c r="Y588" s="48"/>
      <c r="Z588" s="48"/>
      <c r="AA588" s="48"/>
      <c r="AB588" s="48"/>
      <c r="AC588" s="48"/>
      <c r="AD588" s="48"/>
      <c r="AE588" s="48"/>
      <c r="AF588" s="48"/>
      <c r="AG588" s="48"/>
      <c r="AH588" s="48"/>
      <c r="AI588" s="48"/>
      <c r="AJ588" s="48"/>
      <c r="AK588" s="48"/>
      <c r="AL588" s="157" t="s">
        <v>1618</v>
      </c>
      <c r="AM588" s="70"/>
      <c r="AN588" s="70"/>
      <c r="AO588" s="70"/>
      <c r="AP588" s="70"/>
      <c r="AQ588" s="70"/>
      <c r="AR588" s="70"/>
      <c r="AS588" s="70"/>
      <c r="AT588" s="436" t="str">
        <f t="shared" si="23"/>
        <v/>
      </c>
      <c r="AU588" s="436"/>
      <c r="AV588" s="436" t="str">
        <f t="shared" si="26"/>
        <v>Yes</v>
      </c>
      <c r="AW588" s="436"/>
      <c r="AX588" s="155" t="s">
        <v>908</v>
      </c>
      <c r="AY588" s="48"/>
      <c r="AZ588" s="48"/>
      <c r="BA588" s="48"/>
      <c r="BB588" s="436" t="b">
        <f t="shared" si="27"/>
        <v>0</v>
      </c>
      <c r="BC588" s="436"/>
      <c r="BD588" s="48"/>
      <c r="BE588" s="48"/>
      <c r="BF588" s="48"/>
      <c r="BG588" s="48"/>
      <c r="BH588" s="48"/>
      <c r="BI588" s="48"/>
      <c r="BJ588" s="48"/>
      <c r="BK588" s="48"/>
      <c r="BL588" s="48"/>
      <c r="BM588" s="48"/>
      <c r="BN588" s="48"/>
      <c r="BO588" s="48"/>
      <c r="BP588" s="48"/>
      <c r="BQ588" s="48"/>
      <c r="BR588" s="48"/>
      <c r="BS588" s="48"/>
      <c r="BT588" s="48"/>
      <c r="BU588" s="48"/>
    </row>
    <row r="589" spans="1:73" hidden="1">
      <c r="A589" s="48"/>
      <c r="B589" s="48"/>
      <c r="C589" s="70" t="s">
        <v>1619</v>
      </c>
      <c r="D589" s="48"/>
      <c r="E589" s="76"/>
      <c r="F589" s="48"/>
      <c r="G589" s="70"/>
      <c r="H589" s="48"/>
      <c r="I589" s="48"/>
      <c r="J589" s="48"/>
      <c r="K589" s="48"/>
      <c r="L589" s="464">
        <f t="shared" si="28"/>
        <v>202</v>
      </c>
      <c r="M589" s="464"/>
      <c r="N589" s="152" t="s">
        <v>1620</v>
      </c>
      <c r="O589" s="48"/>
      <c r="P589" s="48"/>
      <c r="Q589" s="48"/>
      <c r="R589" s="48"/>
      <c r="S589" s="48"/>
      <c r="T589" s="48"/>
      <c r="U589" s="436" t="str">
        <f t="shared" si="24"/>
        <v/>
      </c>
      <c r="V589" s="436"/>
      <c r="W589" s="436" t="str">
        <f t="shared" si="25"/>
        <v/>
      </c>
      <c r="X589" s="436"/>
      <c r="Y589" s="48"/>
      <c r="Z589" s="48"/>
      <c r="AA589" s="48"/>
      <c r="AB589" s="48"/>
      <c r="AC589" s="48"/>
      <c r="AD589" s="48"/>
      <c r="AE589" s="48"/>
      <c r="AF589" s="48"/>
      <c r="AG589" s="48"/>
      <c r="AH589" s="48"/>
      <c r="AI589" s="48"/>
      <c r="AJ589" s="48"/>
      <c r="AK589" s="48"/>
      <c r="AL589" s="151" t="s">
        <v>1621</v>
      </c>
      <c r="AM589" s="70"/>
      <c r="AN589" s="70"/>
      <c r="AO589" s="70"/>
      <c r="AP589" s="70"/>
      <c r="AQ589" s="70"/>
      <c r="AR589" s="70"/>
      <c r="AS589" s="70"/>
      <c r="AT589" s="436" t="str">
        <f t="shared" si="23"/>
        <v/>
      </c>
      <c r="AU589" s="436"/>
      <c r="AV589" s="436" t="str">
        <f t="shared" si="26"/>
        <v>Yes</v>
      </c>
      <c r="AW589" s="436"/>
      <c r="AX589" s="156" t="s">
        <v>918</v>
      </c>
      <c r="AY589" s="48"/>
      <c r="AZ589" s="48"/>
      <c r="BA589" s="48"/>
      <c r="BB589" s="436" t="b">
        <f t="shared" si="27"/>
        <v>0</v>
      </c>
      <c r="BC589" s="436"/>
      <c r="BD589" s="48"/>
      <c r="BE589" s="48"/>
      <c r="BF589" s="48"/>
      <c r="BG589" s="48"/>
      <c r="BH589" s="48"/>
      <c r="BI589" s="48"/>
      <c r="BJ589" s="48"/>
      <c r="BK589" s="48"/>
      <c r="BL589" s="48"/>
      <c r="BM589" s="48"/>
      <c r="BN589" s="48"/>
      <c r="BO589" s="48"/>
      <c r="BP589" s="48"/>
      <c r="BQ589" s="48"/>
      <c r="BR589" s="48"/>
      <c r="BS589" s="48"/>
      <c r="BT589" s="48"/>
      <c r="BU589" s="48"/>
    </row>
    <row r="590" spans="1:73" hidden="1">
      <c r="A590" s="48"/>
      <c r="B590" s="48"/>
      <c r="C590" s="70" t="s">
        <v>1622</v>
      </c>
      <c r="D590" s="48"/>
      <c r="E590" s="76"/>
      <c r="F590" s="48"/>
      <c r="G590" s="70"/>
      <c r="H590" s="48"/>
      <c r="I590" s="48"/>
      <c r="J590" s="48"/>
      <c r="K590" s="48"/>
      <c r="L590" s="464">
        <f t="shared" si="28"/>
        <v>203</v>
      </c>
      <c r="M590" s="464"/>
      <c r="N590" s="152" t="s">
        <v>1623</v>
      </c>
      <c r="O590" s="48"/>
      <c r="P590" s="48"/>
      <c r="Q590" s="48"/>
      <c r="R590" s="48"/>
      <c r="S590" s="48"/>
      <c r="T590" s="48"/>
      <c r="U590" s="436" t="str">
        <f t="shared" si="24"/>
        <v/>
      </c>
      <c r="V590" s="436"/>
      <c r="W590" s="436" t="str">
        <f t="shared" si="25"/>
        <v/>
      </c>
      <c r="X590" s="436"/>
      <c r="Y590" s="48"/>
      <c r="Z590" s="48"/>
      <c r="AA590" s="48"/>
      <c r="AB590" s="48"/>
      <c r="AC590" s="48"/>
      <c r="AD590" s="48"/>
      <c r="AE590" s="48"/>
      <c r="AF590" s="48"/>
      <c r="AG590" s="48"/>
      <c r="AH590" s="48"/>
      <c r="AI590" s="48"/>
      <c r="AJ590" s="48"/>
      <c r="AK590" s="48"/>
      <c r="AL590" s="151" t="s">
        <v>1624</v>
      </c>
      <c r="AM590" s="70"/>
      <c r="AN590" s="70"/>
      <c r="AO590" s="70"/>
      <c r="AP590" s="70"/>
      <c r="AQ590" s="70"/>
      <c r="AR590" s="70"/>
      <c r="AS590" s="70"/>
      <c r="AT590" s="436" t="str">
        <f t="shared" si="23"/>
        <v/>
      </c>
      <c r="AU590" s="436"/>
      <c r="AV590" s="436" t="str">
        <f t="shared" si="26"/>
        <v>Yes</v>
      </c>
      <c r="AW590" s="436"/>
      <c r="AX590" s="69" t="s">
        <v>1000</v>
      </c>
      <c r="AY590" s="48"/>
      <c r="AZ590" s="48"/>
      <c r="BA590" s="48"/>
      <c r="BB590" s="436" t="b">
        <f t="shared" si="27"/>
        <v>0</v>
      </c>
      <c r="BC590" s="436"/>
      <c r="BD590" s="48"/>
      <c r="BE590" s="48"/>
      <c r="BF590" s="48"/>
      <c r="BG590" s="48"/>
      <c r="BH590" s="48"/>
      <c r="BI590" s="48"/>
      <c r="BJ590" s="48"/>
      <c r="BK590" s="48"/>
      <c r="BL590" s="48"/>
      <c r="BM590" s="48"/>
      <c r="BN590" s="48"/>
      <c r="BO590" s="48"/>
      <c r="BP590" s="48"/>
      <c r="BQ590" s="48"/>
      <c r="BR590" s="48"/>
      <c r="BS590" s="48"/>
      <c r="BT590" s="48"/>
      <c r="BU590" s="48"/>
    </row>
    <row r="591" spans="1:73" hidden="1">
      <c r="A591" s="48"/>
      <c r="B591" s="48"/>
      <c r="C591" s="70" t="s">
        <v>1625</v>
      </c>
      <c r="D591" s="48"/>
      <c r="E591" s="76"/>
      <c r="F591" s="48"/>
      <c r="G591" s="70"/>
      <c r="H591" s="48"/>
      <c r="I591" s="48"/>
      <c r="J591" s="48"/>
      <c r="K591" s="48"/>
      <c r="L591" s="464">
        <f t="shared" si="28"/>
        <v>204</v>
      </c>
      <c r="M591" s="464"/>
      <c r="N591" s="152" t="s">
        <v>1626</v>
      </c>
      <c r="O591" s="48"/>
      <c r="P591" s="48"/>
      <c r="Q591" s="48"/>
      <c r="R591" s="48"/>
      <c r="S591" s="48"/>
      <c r="T591" s="48"/>
      <c r="U591" s="436" t="str">
        <f t="shared" si="24"/>
        <v/>
      </c>
      <c r="V591" s="436"/>
      <c r="W591" s="436" t="str">
        <f t="shared" si="25"/>
        <v/>
      </c>
      <c r="X591" s="436"/>
      <c r="Y591" s="48"/>
      <c r="Z591" s="48"/>
      <c r="AA591" s="48"/>
      <c r="AB591" s="48"/>
      <c r="AC591" s="48"/>
      <c r="AD591" s="48"/>
      <c r="AE591" s="48"/>
      <c r="AF591" s="48"/>
      <c r="AG591" s="48"/>
      <c r="AH591" s="48"/>
      <c r="AI591" s="48"/>
      <c r="AJ591" s="48"/>
      <c r="AK591" s="48"/>
      <c r="AL591" s="160" t="s">
        <v>1627</v>
      </c>
      <c r="AM591" s="70"/>
      <c r="AN591" s="70"/>
      <c r="AO591" s="70"/>
      <c r="AP591" s="70"/>
      <c r="AQ591" s="70"/>
      <c r="AR591" s="70"/>
      <c r="AS591" s="70"/>
      <c r="AT591" s="436" t="str">
        <f t="shared" si="23"/>
        <v/>
      </c>
      <c r="AU591" s="436"/>
      <c r="AV591" s="436" t="str">
        <f t="shared" si="26"/>
        <v>Yes</v>
      </c>
      <c r="AW591" s="436"/>
      <c r="AX591" s="155" t="s">
        <v>908</v>
      </c>
      <c r="AY591" s="48"/>
      <c r="AZ591" s="48"/>
      <c r="BA591" s="48"/>
      <c r="BB591" s="436" t="b">
        <f t="shared" si="27"/>
        <v>0</v>
      </c>
      <c r="BC591" s="436"/>
      <c r="BD591" s="48"/>
      <c r="BE591" s="48"/>
      <c r="BF591" s="48"/>
      <c r="BG591" s="48"/>
      <c r="BH591" s="48"/>
      <c r="BI591" s="48"/>
      <c r="BJ591" s="48"/>
      <c r="BK591" s="48"/>
      <c r="BL591" s="48"/>
      <c r="BM591" s="48"/>
      <c r="BN591" s="48"/>
      <c r="BO591" s="48"/>
      <c r="BP591" s="48"/>
      <c r="BQ591" s="48"/>
      <c r="BR591" s="48"/>
      <c r="BS591" s="48"/>
      <c r="BT591" s="48"/>
      <c r="BU591" s="48"/>
    </row>
    <row r="592" spans="1:73" hidden="1">
      <c r="A592" s="48"/>
      <c r="B592" s="48"/>
      <c r="C592" s="70" t="s">
        <v>1628</v>
      </c>
      <c r="D592" s="48"/>
      <c r="E592" s="76"/>
      <c r="F592" s="48"/>
      <c r="G592" s="70"/>
      <c r="H592" s="48"/>
      <c r="I592" s="48"/>
      <c r="J592" s="48"/>
      <c r="K592" s="48"/>
      <c r="L592" s="464">
        <f t="shared" si="28"/>
        <v>205</v>
      </c>
      <c r="M592" s="464"/>
      <c r="N592" s="152" t="s">
        <v>1629</v>
      </c>
      <c r="O592" s="48"/>
      <c r="P592" s="48"/>
      <c r="Q592" s="48"/>
      <c r="R592" s="48"/>
      <c r="S592" s="48"/>
      <c r="T592" s="48"/>
      <c r="U592" s="436" t="str">
        <f t="shared" si="24"/>
        <v/>
      </c>
      <c r="V592" s="436"/>
      <c r="W592" s="436" t="str">
        <f t="shared" si="25"/>
        <v/>
      </c>
      <c r="X592" s="436"/>
      <c r="Y592" s="48"/>
      <c r="Z592" s="48"/>
      <c r="AA592" s="48"/>
      <c r="AB592" s="48"/>
      <c r="AC592" s="48"/>
      <c r="AD592" s="48"/>
      <c r="AE592" s="48"/>
      <c r="AF592" s="48"/>
      <c r="AG592" s="48"/>
      <c r="AH592" s="48"/>
      <c r="AI592" s="48"/>
      <c r="AJ592" s="48"/>
      <c r="AK592" s="48"/>
      <c r="AL592" s="154" t="s">
        <v>1630</v>
      </c>
      <c r="AM592" s="70"/>
      <c r="AN592" s="70"/>
      <c r="AO592" s="70"/>
      <c r="AP592" s="70"/>
      <c r="AQ592" s="70"/>
      <c r="AR592" s="70"/>
      <c r="AS592" s="70"/>
      <c r="AT592" s="436" t="str">
        <f t="shared" si="23"/>
        <v/>
      </c>
      <c r="AU592" s="436"/>
      <c r="AV592" s="436" t="str">
        <f t="shared" si="26"/>
        <v>Yes</v>
      </c>
      <c r="AW592" s="436"/>
      <c r="AX592" s="155" t="s">
        <v>908</v>
      </c>
      <c r="AY592" s="48"/>
      <c r="AZ592" s="48"/>
      <c r="BA592" s="48"/>
      <c r="BB592" s="436" t="b">
        <f t="shared" si="27"/>
        <v>0</v>
      </c>
      <c r="BC592" s="436"/>
      <c r="BD592" s="48"/>
      <c r="BE592" s="48"/>
      <c r="BF592" s="48"/>
      <c r="BG592" s="48"/>
      <c r="BH592" s="48"/>
      <c r="BI592" s="48"/>
      <c r="BJ592" s="48"/>
      <c r="BK592" s="48"/>
      <c r="BL592" s="48"/>
      <c r="BM592" s="48"/>
      <c r="BN592" s="48"/>
      <c r="BO592" s="48"/>
      <c r="BP592" s="48"/>
      <c r="BQ592" s="48"/>
      <c r="BR592" s="48"/>
      <c r="BS592" s="48"/>
      <c r="BT592" s="48"/>
      <c r="BU592" s="48"/>
    </row>
    <row r="593" spans="1:73" hidden="1">
      <c r="A593" s="48"/>
      <c r="B593" s="48"/>
      <c r="C593" s="70" t="s">
        <v>1631</v>
      </c>
      <c r="D593" s="48"/>
      <c r="E593" s="76"/>
      <c r="F593" s="48"/>
      <c r="G593" s="70"/>
      <c r="H593" s="48"/>
      <c r="I593" s="48"/>
      <c r="J593" s="48"/>
      <c r="K593" s="48"/>
      <c r="L593" s="464">
        <f t="shared" si="28"/>
        <v>206</v>
      </c>
      <c r="M593" s="464"/>
      <c r="N593" s="152" t="s">
        <v>1632</v>
      </c>
      <c r="O593" s="48"/>
      <c r="P593" s="48"/>
      <c r="Q593" s="48"/>
      <c r="R593" s="48"/>
      <c r="S593" s="48"/>
      <c r="T593" s="48"/>
      <c r="U593" s="436" t="str">
        <f t="shared" si="24"/>
        <v/>
      </c>
      <c r="V593" s="436"/>
      <c r="W593" s="436" t="str">
        <f t="shared" si="25"/>
        <v/>
      </c>
      <c r="X593" s="436"/>
      <c r="Y593" s="48"/>
      <c r="Z593" s="48"/>
      <c r="AA593" s="48"/>
      <c r="AB593" s="48"/>
      <c r="AC593" s="48"/>
      <c r="AD593" s="48"/>
      <c r="AE593" s="48"/>
      <c r="AF593" s="48"/>
      <c r="AG593" s="48"/>
      <c r="AH593" s="48"/>
      <c r="AI593" s="48"/>
      <c r="AJ593" s="48"/>
      <c r="AK593" s="48"/>
      <c r="AL593" s="151" t="s">
        <v>1633</v>
      </c>
      <c r="AM593" s="70"/>
      <c r="AN593" s="70"/>
      <c r="AO593" s="70"/>
      <c r="AP593" s="70"/>
      <c r="AQ593" s="70"/>
      <c r="AR593" s="70"/>
      <c r="AS593" s="70"/>
      <c r="AT593" s="436" t="str">
        <f t="shared" si="23"/>
        <v/>
      </c>
      <c r="AU593" s="436"/>
      <c r="AV593" s="436" t="str">
        <f t="shared" si="26"/>
        <v>Yes</v>
      </c>
      <c r="AW593" s="436"/>
      <c r="AX593" s="156" t="s">
        <v>918</v>
      </c>
      <c r="AY593" s="48"/>
      <c r="AZ593" s="48"/>
      <c r="BA593" s="48"/>
      <c r="BB593" s="436" t="b">
        <f t="shared" si="27"/>
        <v>0</v>
      </c>
      <c r="BC593" s="436"/>
      <c r="BD593" s="48"/>
      <c r="BE593" s="48"/>
      <c r="BF593" s="48"/>
      <c r="BG593" s="48"/>
      <c r="BH593" s="48"/>
      <c r="BI593" s="48"/>
      <c r="BJ593" s="48"/>
      <c r="BK593" s="48"/>
      <c r="BL593" s="48"/>
      <c r="BM593" s="48"/>
      <c r="BN593" s="48"/>
      <c r="BO593" s="48"/>
      <c r="BP593" s="48"/>
      <c r="BQ593" s="48"/>
      <c r="BR593" s="48"/>
      <c r="BS593" s="48"/>
      <c r="BT593" s="48"/>
      <c r="BU593" s="48"/>
    </row>
    <row r="594" spans="1:73" hidden="1">
      <c r="A594" s="48"/>
      <c r="B594" s="48"/>
      <c r="C594" s="70" t="s">
        <v>1634</v>
      </c>
      <c r="D594" s="48"/>
      <c r="E594" s="76"/>
      <c r="F594" s="48"/>
      <c r="G594" s="70"/>
      <c r="H594" s="48"/>
      <c r="I594" s="48"/>
      <c r="J594" s="48"/>
      <c r="K594" s="48"/>
      <c r="L594" s="464">
        <f t="shared" si="28"/>
        <v>207</v>
      </c>
      <c r="M594" s="464"/>
      <c r="N594" s="152" t="s">
        <v>1635</v>
      </c>
      <c r="O594" s="48"/>
      <c r="P594" s="48"/>
      <c r="Q594" s="48"/>
      <c r="R594" s="48"/>
      <c r="S594" s="48"/>
      <c r="T594" s="48"/>
      <c r="U594" s="436" t="str">
        <f t="shared" si="24"/>
        <v/>
      </c>
      <c r="V594" s="436"/>
      <c r="W594" s="436" t="str">
        <f t="shared" si="25"/>
        <v/>
      </c>
      <c r="X594" s="436"/>
      <c r="Y594" s="48"/>
      <c r="Z594" s="48"/>
      <c r="AA594" s="48"/>
      <c r="AB594" s="48"/>
      <c r="AC594" s="48"/>
      <c r="AD594" s="48"/>
      <c r="AE594" s="48"/>
      <c r="AF594" s="48"/>
      <c r="AG594" s="48"/>
      <c r="AH594" s="48"/>
      <c r="AI594" s="48"/>
      <c r="AJ594" s="48"/>
      <c r="AK594" s="48"/>
      <c r="AL594" s="151" t="s">
        <v>1636</v>
      </c>
      <c r="AM594" s="70"/>
      <c r="AN594" s="70"/>
      <c r="AO594" s="70"/>
      <c r="AP594" s="70"/>
      <c r="AQ594" s="70"/>
      <c r="AR594" s="70"/>
      <c r="AS594" s="70"/>
      <c r="AT594" s="436" t="str">
        <f t="shared" si="23"/>
        <v/>
      </c>
      <c r="AU594" s="436"/>
      <c r="AV594" s="436" t="str">
        <f t="shared" si="26"/>
        <v>No</v>
      </c>
      <c r="AW594" s="436"/>
      <c r="AX594" s="156" t="s">
        <v>913</v>
      </c>
      <c r="AY594" s="48"/>
      <c r="AZ594" s="48"/>
      <c r="BA594" s="48"/>
      <c r="BB594" s="436" t="b">
        <f t="shared" si="27"/>
        <v>0</v>
      </c>
      <c r="BC594" s="436"/>
      <c r="BD594" s="48"/>
      <c r="BE594" s="48"/>
      <c r="BF594" s="48"/>
      <c r="BG594" s="48"/>
      <c r="BH594" s="48"/>
      <c r="BI594" s="48"/>
      <c r="BJ594" s="48"/>
      <c r="BK594" s="48"/>
      <c r="BL594" s="48"/>
      <c r="BM594" s="48"/>
      <c r="BN594" s="48"/>
      <c r="BO594" s="48"/>
      <c r="BP594" s="48"/>
      <c r="BQ594" s="48"/>
      <c r="BR594" s="48"/>
      <c r="BS594" s="48"/>
      <c r="BT594" s="48"/>
      <c r="BU594" s="48"/>
    </row>
    <row r="595" spans="1:73" hidden="1">
      <c r="A595" s="48"/>
      <c r="B595" s="48"/>
      <c r="C595" s="70" t="s">
        <v>1637</v>
      </c>
      <c r="D595" s="48"/>
      <c r="E595" s="76"/>
      <c r="F595" s="48"/>
      <c r="G595" s="70"/>
      <c r="H595" s="48"/>
      <c r="I595" s="48"/>
      <c r="J595" s="48"/>
      <c r="K595" s="48"/>
      <c r="L595" s="464">
        <f t="shared" si="28"/>
        <v>208</v>
      </c>
      <c r="M595" s="464"/>
      <c r="N595" s="152" t="s">
        <v>1638</v>
      </c>
      <c r="O595" s="48"/>
      <c r="P595" s="48"/>
      <c r="Q595" s="48"/>
      <c r="R595" s="48"/>
      <c r="S595" s="48"/>
      <c r="T595" s="48"/>
      <c r="U595" s="436" t="str">
        <f t="shared" si="24"/>
        <v/>
      </c>
      <c r="V595" s="436"/>
      <c r="W595" s="436" t="str">
        <f t="shared" si="25"/>
        <v/>
      </c>
      <c r="X595" s="436"/>
      <c r="Y595" s="48"/>
      <c r="Z595" s="48"/>
      <c r="AA595" s="48"/>
      <c r="AB595" s="48"/>
      <c r="AC595" s="48"/>
      <c r="AD595" s="48"/>
      <c r="AE595" s="48"/>
      <c r="AF595" s="48"/>
      <c r="AG595" s="48"/>
      <c r="AH595" s="48"/>
      <c r="AI595" s="48"/>
      <c r="AJ595" s="48"/>
      <c r="AK595" s="48"/>
      <c r="AL595" s="151" t="s">
        <v>1639</v>
      </c>
      <c r="AM595" s="70"/>
      <c r="AN595" s="70"/>
      <c r="AO595" s="70"/>
      <c r="AP595" s="70"/>
      <c r="AQ595" s="70"/>
      <c r="AR595" s="70"/>
      <c r="AS595" s="70"/>
      <c r="AT595" s="436" t="str">
        <f t="shared" si="23"/>
        <v/>
      </c>
      <c r="AU595" s="436"/>
      <c r="AV595" s="436" t="str">
        <f t="shared" si="26"/>
        <v>No</v>
      </c>
      <c r="AW595" s="436"/>
      <c r="AX595" s="156" t="s">
        <v>913</v>
      </c>
      <c r="AY595" s="48"/>
      <c r="AZ595" s="48"/>
      <c r="BA595" s="48"/>
      <c r="BB595" s="436" t="b">
        <f t="shared" si="27"/>
        <v>0</v>
      </c>
      <c r="BC595" s="436"/>
      <c r="BD595" s="48"/>
      <c r="BE595" s="48"/>
      <c r="BF595" s="48"/>
      <c r="BG595" s="48"/>
      <c r="BH595" s="48"/>
      <c r="BI595" s="48"/>
      <c r="BJ595" s="48"/>
      <c r="BK595" s="48"/>
      <c r="BL595" s="48"/>
      <c r="BM595" s="48"/>
      <c r="BN595" s="48"/>
      <c r="BO595" s="48"/>
      <c r="BP595" s="48"/>
      <c r="BQ595" s="48"/>
      <c r="BR595" s="48"/>
      <c r="BS595" s="48"/>
      <c r="BT595" s="48"/>
      <c r="BU595" s="48"/>
    </row>
    <row r="596" spans="1:73" hidden="1">
      <c r="A596" s="48"/>
      <c r="B596" s="48"/>
      <c r="C596" s="70" t="s">
        <v>1640</v>
      </c>
      <c r="D596" s="48"/>
      <c r="E596" s="76"/>
      <c r="F596" s="48"/>
      <c r="G596" s="70"/>
      <c r="H596" s="48"/>
      <c r="I596" s="48"/>
      <c r="J596" s="48"/>
      <c r="K596" s="48"/>
      <c r="L596" s="464">
        <f t="shared" si="28"/>
        <v>209</v>
      </c>
      <c r="M596" s="464"/>
      <c r="N596" s="152" t="s">
        <v>1641</v>
      </c>
      <c r="O596" s="48"/>
      <c r="P596" s="48"/>
      <c r="Q596" s="48"/>
      <c r="R596" s="48"/>
      <c r="S596" s="48"/>
      <c r="T596" s="48"/>
      <c r="U596" s="436" t="str">
        <f t="shared" si="24"/>
        <v/>
      </c>
      <c r="V596" s="436"/>
      <c r="W596" s="436" t="str">
        <f t="shared" si="25"/>
        <v/>
      </c>
      <c r="X596" s="436"/>
      <c r="Y596" s="48"/>
      <c r="Z596" s="48"/>
      <c r="AA596" s="48"/>
      <c r="AB596" s="48"/>
      <c r="AC596" s="48"/>
      <c r="AD596" s="48"/>
      <c r="AE596" s="48"/>
      <c r="AF596" s="48"/>
      <c r="AG596" s="48"/>
      <c r="AH596" s="48"/>
      <c r="AI596" s="48"/>
      <c r="AJ596" s="48"/>
      <c r="AK596" s="48"/>
      <c r="AL596" s="151" t="s">
        <v>1642</v>
      </c>
      <c r="AM596" s="70"/>
      <c r="AN596" s="70"/>
      <c r="AO596" s="70"/>
      <c r="AP596" s="70"/>
      <c r="AQ596" s="70"/>
      <c r="AR596" s="70"/>
      <c r="AS596" s="70"/>
      <c r="AT596" s="436" t="str">
        <f t="shared" si="23"/>
        <v/>
      </c>
      <c r="AU596" s="436"/>
      <c r="AV596" s="436" t="str">
        <f t="shared" si="26"/>
        <v>Yes</v>
      </c>
      <c r="AW596" s="436"/>
      <c r="AX596" s="156" t="s">
        <v>918</v>
      </c>
      <c r="AY596" s="48"/>
      <c r="AZ596" s="48"/>
      <c r="BA596" s="48"/>
      <c r="BB596" s="436" t="b">
        <f t="shared" si="27"/>
        <v>0</v>
      </c>
      <c r="BC596" s="436"/>
      <c r="BD596" s="48"/>
      <c r="BE596" s="48"/>
      <c r="BF596" s="48"/>
      <c r="BG596" s="48"/>
      <c r="BH596" s="48"/>
      <c r="BI596" s="48"/>
      <c r="BJ596" s="48"/>
      <c r="BK596" s="48"/>
      <c r="BL596" s="48"/>
      <c r="BM596" s="48"/>
      <c r="BN596" s="48"/>
      <c r="BO596" s="48"/>
      <c r="BP596" s="48"/>
      <c r="BQ596" s="48"/>
      <c r="BR596" s="48"/>
      <c r="BS596" s="48"/>
      <c r="BT596" s="48"/>
      <c r="BU596" s="48"/>
    </row>
    <row r="597" spans="1:73" hidden="1">
      <c r="A597" s="48"/>
      <c r="B597" s="48"/>
      <c r="C597" s="70" t="s">
        <v>1643</v>
      </c>
      <c r="D597" s="48"/>
      <c r="E597" s="76"/>
      <c r="F597" s="48"/>
      <c r="G597" s="70"/>
      <c r="H597" s="48"/>
      <c r="I597" s="48"/>
      <c r="J597" s="48"/>
      <c r="K597" s="48"/>
      <c r="L597" s="464">
        <f t="shared" si="28"/>
        <v>210</v>
      </c>
      <c r="M597" s="464"/>
      <c r="N597" s="152" t="s">
        <v>1644</v>
      </c>
      <c r="O597" s="48"/>
      <c r="P597" s="48"/>
      <c r="Q597" s="48"/>
      <c r="R597" s="48"/>
      <c r="S597" s="48"/>
      <c r="T597" s="48"/>
      <c r="U597" s="436" t="str">
        <f t="shared" si="24"/>
        <v/>
      </c>
      <c r="V597" s="436"/>
      <c r="W597" s="436" t="str">
        <f t="shared" si="25"/>
        <v/>
      </c>
      <c r="X597" s="436"/>
      <c r="Y597" s="48"/>
      <c r="Z597" s="48"/>
      <c r="AA597" s="48"/>
      <c r="AB597" s="48"/>
      <c r="AC597" s="48"/>
      <c r="AD597" s="48"/>
      <c r="AE597" s="48"/>
      <c r="AF597" s="48"/>
      <c r="AG597" s="48"/>
      <c r="AH597" s="48"/>
      <c r="AI597" s="48"/>
      <c r="AJ597" s="48"/>
      <c r="AK597" s="48"/>
      <c r="AL597" s="151" t="s">
        <v>1645</v>
      </c>
      <c r="AM597" s="70"/>
      <c r="AN597" s="70"/>
      <c r="AO597" s="70"/>
      <c r="AP597" s="70"/>
      <c r="AQ597" s="70"/>
      <c r="AR597" s="70"/>
      <c r="AS597" s="70"/>
      <c r="AT597" s="436" t="str">
        <f t="shared" si="23"/>
        <v/>
      </c>
      <c r="AU597" s="436"/>
      <c r="AV597" s="436" t="str">
        <f t="shared" si="26"/>
        <v>No</v>
      </c>
      <c r="AW597" s="436"/>
      <c r="AX597" s="156" t="s">
        <v>913</v>
      </c>
      <c r="AY597" s="48"/>
      <c r="AZ597" s="48"/>
      <c r="BA597" s="48"/>
      <c r="BB597" s="436" t="b">
        <f t="shared" si="27"/>
        <v>0</v>
      </c>
      <c r="BC597" s="436"/>
      <c r="BD597" s="48"/>
      <c r="BE597" s="48"/>
      <c r="BF597" s="48"/>
      <c r="BG597" s="48"/>
      <c r="BH597" s="48"/>
      <c r="BI597" s="48"/>
      <c r="BJ597" s="48"/>
      <c r="BK597" s="48"/>
      <c r="BL597" s="48"/>
      <c r="BM597" s="48"/>
      <c r="BN597" s="48"/>
      <c r="BO597" s="48"/>
      <c r="BP597" s="48"/>
      <c r="BQ597" s="48"/>
      <c r="BR597" s="48"/>
      <c r="BS597" s="48"/>
      <c r="BT597" s="48"/>
      <c r="BU597" s="48"/>
    </row>
    <row r="598" spans="1:73" hidden="1">
      <c r="A598" s="48"/>
      <c r="B598" s="48"/>
      <c r="C598" s="70" t="s">
        <v>1646</v>
      </c>
      <c r="D598" s="48"/>
      <c r="E598" s="76"/>
      <c r="F598" s="48"/>
      <c r="G598" s="70"/>
      <c r="H598" s="48"/>
      <c r="I598" s="48"/>
      <c r="J598" s="48"/>
      <c r="K598" s="48"/>
      <c r="L598" s="464">
        <f t="shared" si="28"/>
        <v>211</v>
      </c>
      <c r="M598" s="464"/>
      <c r="N598" s="152" t="s">
        <v>1647</v>
      </c>
      <c r="O598" s="48"/>
      <c r="P598" s="48"/>
      <c r="Q598" s="48"/>
      <c r="R598" s="48"/>
      <c r="S598" s="48"/>
      <c r="T598" s="48"/>
      <c r="U598" s="436" t="str">
        <f t="shared" si="24"/>
        <v/>
      </c>
      <c r="V598" s="436"/>
      <c r="W598" s="436" t="str">
        <f t="shared" si="25"/>
        <v/>
      </c>
      <c r="X598" s="436"/>
      <c r="Y598" s="48"/>
      <c r="Z598" s="48"/>
      <c r="AA598" s="48"/>
      <c r="AB598" s="48"/>
      <c r="AC598" s="48"/>
      <c r="AD598" s="48"/>
      <c r="AE598" s="48"/>
      <c r="AF598" s="48"/>
      <c r="AG598" s="48"/>
      <c r="AH598" s="48"/>
      <c r="AI598" s="48"/>
      <c r="AJ598" s="48"/>
      <c r="AK598" s="48"/>
      <c r="AL598" s="151" t="s">
        <v>985</v>
      </c>
      <c r="AM598" s="70"/>
      <c r="AN598" s="70"/>
      <c r="AO598" s="70"/>
      <c r="AP598" s="70"/>
      <c r="AQ598" s="70"/>
      <c r="AR598" s="70"/>
      <c r="AS598" s="70"/>
      <c r="AT598" s="436" t="str">
        <f t="shared" si="23"/>
        <v/>
      </c>
      <c r="AU598" s="436"/>
      <c r="AV598" s="436" t="str">
        <f t="shared" si="26"/>
        <v>Yes</v>
      </c>
      <c r="AW598" s="436"/>
      <c r="AX598" s="156" t="s">
        <v>918</v>
      </c>
      <c r="AY598" s="48"/>
      <c r="AZ598" s="48"/>
      <c r="BA598" s="48"/>
      <c r="BB598" s="436" t="b">
        <f t="shared" si="27"/>
        <v>0</v>
      </c>
      <c r="BC598" s="436"/>
      <c r="BD598" s="48"/>
      <c r="BE598" s="48"/>
      <c r="BF598" s="48"/>
      <c r="BG598" s="48"/>
      <c r="BH598" s="48"/>
      <c r="BI598" s="48"/>
      <c r="BJ598" s="48"/>
      <c r="BK598" s="48"/>
      <c r="BL598" s="48"/>
      <c r="BM598" s="48"/>
      <c r="BN598" s="48"/>
      <c r="BO598" s="48"/>
      <c r="BP598" s="48"/>
      <c r="BQ598" s="48"/>
      <c r="BR598" s="48"/>
      <c r="BS598" s="48"/>
      <c r="BT598" s="48"/>
      <c r="BU598" s="48"/>
    </row>
    <row r="599" spans="1:73" hidden="1">
      <c r="A599" s="48"/>
      <c r="B599" s="48"/>
      <c r="C599" s="70" t="s">
        <v>1648</v>
      </c>
      <c r="D599" s="48"/>
      <c r="E599" s="76"/>
      <c r="F599" s="48"/>
      <c r="G599" s="70"/>
      <c r="H599" s="48"/>
      <c r="I599" s="48"/>
      <c r="J599" s="48"/>
      <c r="K599" s="48"/>
      <c r="L599" s="464">
        <f t="shared" si="28"/>
        <v>212</v>
      </c>
      <c r="M599" s="464"/>
      <c r="N599" s="152" t="s">
        <v>1649</v>
      </c>
      <c r="O599" s="48"/>
      <c r="P599" s="48"/>
      <c r="Q599" s="48"/>
      <c r="R599" s="48"/>
      <c r="S599" s="48"/>
      <c r="T599" s="48"/>
      <c r="U599" s="436" t="str">
        <f t="shared" si="24"/>
        <v/>
      </c>
      <c r="V599" s="436"/>
      <c r="W599" s="436" t="str">
        <f t="shared" si="25"/>
        <v/>
      </c>
      <c r="X599" s="436"/>
      <c r="Y599" s="48"/>
      <c r="Z599" s="48"/>
      <c r="AA599" s="48"/>
      <c r="AB599" s="48"/>
      <c r="AC599" s="48"/>
      <c r="AD599" s="48"/>
      <c r="AE599" s="48"/>
      <c r="AF599" s="48"/>
      <c r="AG599" s="48"/>
      <c r="AH599" s="48"/>
      <c r="AI599" s="48"/>
      <c r="AJ599" s="48"/>
      <c r="AK599" s="48"/>
      <c r="AL599" s="157" t="s">
        <v>1650</v>
      </c>
      <c r="AM599" s="70"/>
      <c r="AN599" s="70"/>
      <c r="AO599" s="70"/>
      <c r="AP599" s="70"/>
      <c r="AQ599" s="70"/>
      <c r="AR599" s="70"/>
      <c r="AS599" s="70"/>
      <c r="AT599" s="436" t="str">
        <f t="shared" si="23"/>
        <v/>
      </c>
      <c r="AU599" s="436"/>
      <c r="AV599" s="436" t="str">
        <f t="shared" si="26"/>
        <v>Yes</v>
      </c>
      <c r="AW599" s="436"/>
      <c r="AX599" s="155" t="s">
        <v>908</v>
      </c>
      <c r="AY599" s="48"/>
      <c r="AZ599" s="48"/>
      <c r="BA599" s="48"/>
      <c r="BB599" s="436" t="b">
        <f t="shared" si="27"/>
        <v>0</v>
      </c>
      <c r="BC599" s="436"/>
      <c r="BD599" s="48"/>
      <c r="BE599" s="48"/>
      <c r="BF599" s="48"/>
      <c r="BG599" s="48"/>
      <c r="BH599" s="48"/>
      <c r="BI599" s="48"/>
      <c r="BJ599" s="48"/>
      <c r="BK599" s="48"/>
      <c r="BL599" s="48"/>
      <c r="BM599" s="48"/>
      <c r="BN599" s="48"/>
      <c r="BO599" s="48"/>
      <c r="BP599" s="48"/>
      <c r="BQ599" s="48"/>
      <c r="BR599" s="48"/>
      <c r="BS599" s="48"/>
      <c r="BT599" s="48"/>
      <c r="BU599" s="48"/>
    </row>
    <row r="600" spans="1:73" hidden="1">
      <c r="A600" s="48"/>
      <c r="B600" s="48"/>
      <c r="C600" s="70" t="s">
        <v>1651</v>
      </c>
      <c r="D600" s="48"/>
      <c r="E600" s="76"/>
      <c r="F600" s="48"/>
      <c r="G600" s="70"/>
      <c r="H600" s="48"/>
      <c r="I600" s="48"/>
      <c r="J600" s="48"/>
      <c r="K600" s="48"/>
      <c r="L600" s="464">
        <f t="shared" si="28"/>
        <v>213</v>
      </c>
      <c r="M600" s="464"/>
      <c r="N600" s="152" t="s">
        <v>1652</v>
      </c>
      <c r="O600" s="48"/>
      <c r="P600" s="48"/>
      <c r="Q600" s="48"/>
      <c r="R600" s="48"/>
      <c r="S600" s="48"/>
      <c r="T600" s="48"/>
      <c r="U600" s="436" t="str">
        <f t="shared" si="24"/>
        <v/>
      </c>
      <c r="V600" s="436"/>
      <c r="W600" s="436" t="str">
        <f t="shared" si="25"/>
        <v/>
      </c>
      <c r="X600" s="436"/>
      <c r="Y600" s="48"/>
      <c r="Z600" s="48"/>
      <c r="AA600" s="48"/>
      <c r="AB600" s="48"/>
      <c r="AC600" s="48"/>
      <c r="AD600" s="48"/>
      <c r="AE600" s="48"/>
      <c r="AF600" s="48"/>
      <c r="AG600" s="48"/>
      <c r="AH600" s="48"/>
      <c r="AI600" s="48"/>
      <c r="AJ600" s="48"/>
      <c r="AK600" s="48"/>
      <c r="AL600" s="151" t="s">
        <v>1653</v>
      </c>
      <c r="AM600" s="70"/>
      <c r="AN600" s="70"/>
      <c r="AO600" s="70"/>
      <c r="AP600" s="70"/>
      <c r="AQ600" s="70"/>
      <c r="AR600" s="70"/>
      <c r="AS600" s="70"/>
      <c r="AT600" s="436" t="str">
        <f t="shared" si="23"/>
        <v/>
      </c>
      <c r="AU600" s="436"/>
      <c r="AV600" s="436" t="str">
        <f t="shared" si="26"/>
        <v>Yes</v>
      </c>
      <c r="AW600" s="436"/>
      <c r="AX600" s="156" t="s">
        <v>918</v>
      </c>
      <c r="AY600" s="48"/>
      <c r="AZ600" s="48"/>
      <c r="BA600" s="48"/>
      <c r="BB600" s="436" t="b">
        <f t="shared" si="27"/>
        <v>0</v>
      </c>
      <c r="BC600" s="436"/>
      <c r="BD600" s="48"/>
      <c r="BE600" s="48"/>
      <c r="BF600" s="48"/>
      <c r="BG600" s="48"/>
      <c r="BH600" s="48"/>
      <c r="BI600" s="48"/>
      <c r="BJ600" s="48"/>
      <c r="BK600" s="48"/>
      <c r="BL600" s="48"/>
      <c r="BM600" s="48"/>
      <c r="BN600" s="48"/>
      <c r="BO600" s="48"/>
      <c r="BP600" s="48"/>
      <c r="BQ600" s="48"/>
      <c r="BR600" s="48"/>
      <c r="BS600" s="48"/>
      <c r="BT600" s="48"/>
      <c r="BU600" s="48"/>
    </row>
    <row r="601" spans="1:73" hidden="1">
      <c r="A601" s="48"/>
      <c r="B601" s="48"/>
      <c r="C601" s="70" t="s">
        <v>1654</v>
      </c>
      <c r="D601" s="48"/>
      <c r="E601" s="76"/>
      <c r="F601" s="48"/>
      <c r="G601" s="70"/>
      <c r="H601" s="48"/>
      <c r="I601" s="48"/>
      <c r="J601" s="48"/>
      <c r="K601" s="48"/>
      <c r="L601" s="464">
        <f t="shared" si="28"/>
        <v>214</v>
      </c>
      <c r="M601" s="464"/>
      <c r="N601" s="152" t="s">
        <v>1655</v>
      </c>
      <c r="O601" s="48"/>
      <c r="P601" s="48"/>
      <c r="Q601" s="48"/>
      <c r="R601" s="48"/>
      <c r="S601" s="48"/>
      <c r="T601" s="48"/>
      <c r="U601" s="436" t="str">
        <f t="shared" si="24"/>
        <v/>
      </c>
      <c r="V601" s="436"/>
      <c r="W601" s="436" t="str">
        <f t="shared" si="25"/>
        <v/>
      </c>
      <c r="X601" s="436"/>
      <c r="Y601" s="48"/>
      <c r="Z601" s="48"/>
      <c r="AA601" s="48"/>
      <c r="AB601" s="48"/>
      <c r="AC601" s="48"/>
      <c r="AD601" s="48"/>
      <c r="AE601" s="48"/>
      <c r="AF601" s="48"/>
      <c r="AG601" s="48"/>
      <c r="AH601" s="48"/>
      <c r="AI601" s="48"/>
      <c r="AJ601" s="48"/>
      <c r="AK601" s="48"/>
      <c r="AL601" s="157" t="s">
        <v>1656</v>
      </c>
      <c r="AM601" s="70"/>
      <c r="AN601" s="70"/>
      <c r="AO601" s="70"/>
      <c r="AP601" s="70"/>
      <c r="AQ601" s="70"/>
      <c r="AR601" s="70"/>
      <c r="AS601" s="70"/>
      <c r="AT601" s="436" t="str">
        <f t="shared" si="23"/>
        <v/>
      </c>
      <c r="AU601" s="436"/>
      <c r="AV601" s="436" t="str">
        <f t="shared" si="26"/>
        <v>Yes</v>
      </c>
      <c r="AW601" s="436"/>
      <c r="AX601" s="155" t="s">
        <v>908</v>
      </c>
      <c r="AY601" s="48"/>
      <c r="AZ601" s="48"/>
      <c r="BA601" s="48"/>
      <c r="BB601" s="436" t="b">
        <f t="shared" si="27"/>
        <v>0</v>
      </c>
      <c r="BC601" s="436"/>
      <c r="BD601" s="48"/>
      <c r="BE601" s="48"/>
      <c r="BF601" s="48"/>
      <c r="BG601" s="48"/>
      <c r="BH601" s="48"/>
      <c r="BI601" s="48"/>
      <c r="BJ601" s="48"/>
      <c r="BK601" s="48"/>
      <c r="BL601" s="48"/>
      <c r="BM601" s="48"/>
      <c r="BN601" s="48"/>
      <c r="BO601" s="48"/>
      <c r="BP601" s="48"/>
      <c r="BQ601" s="48"/>
      <c r="BR601" s="48"/>
      <c r="BS601" s="48"/>
      <c r="BT601" s="48"/>
      <c r="BU601" s="48"/>
    </row>
    <row r="602" spans="1:73" hidden="1">
      <c r="A602" s="48"/>
      <c r="B602" s="48"/>
      <c r="C602" s="70" t="s">
        <v>1657</v>
      </c>
      <c r="D602" s="48"/>
      <c r="E602" s="76"/>
      <c r="F602" s="48"/>
      <c r="G602" s="70"/>
      <c r="H602" s="48"/>
      <c r="I602" s="48"/>
      <c r="J602" s="48"/>
      <c r="K602" s="48"/>
      <c r="L602" s="464">
        <f t="shared" si="28"/>
        <v>215</v>
      </c>
      <c r="M602" s="464"/>
      <c r="N602" s="152" t="s">
        <v>1658</v>
      </c>
      <c r="O602" s="48"/>
      <c r="P602" s="48"/>
      <c r="Q602" s="48"/>
      <c r="R602" s="48"/>
      <c r="S602" s="48"/>
      <c r="T602" s="48"/>
      <c r="U602" s="436" t="str">
        <f t="shared" si="24"/>
        <v/>
      </c>
      <c r="V602" s="436"/>
      <c r="W602" s="436" t="str">
        <f t="shared" si="25"/>
        <v/>
      </c>
      <c r="X602" s="436"/>
      <c r="Y602" s="48"/>
      <c r="Z602" s="48"/>
      <c r="AA602" s="48"/>
      <c r="AB602" s="48"/>
      <c r="AC602" s="48"/>
      <c r="AD602" s="48"/>
      <c r="AE602" s="48"/>
      <c r="AF602" s="48"/>
      <c r="AG602" s="48"/>
      <c r="AH602" s="48"/>
      <c r="AI602" s="48"/>
      <c r="AJ602" s="48"/>
      <c r="AK602" s="48"/>
      <c r="AL602" s="154" t="s">
        <v>1659</v>
      </c>
      <c r="AM602" s="70"/>
      <c r="AN602" s="70"/>
      <c r="AO602" s="70"/>
      <c r="AP602" s="70"/>
      <c r="AQ602" s="70"/>
      <c r="AR602" s="70"/>
      <c r="AS602" s="70"/>
      <c r="AT602" s="436" t="str">
        <f t="shared" si="23"/>
        <v/>
      </c>
      <c r="AU602" s="436"/>
      <c r="AV602" s="436" t="str">
        <f t="shared" si="26"/>
        <v>Yes</v>
      </c>
      <c r="AW602" s="436"/>
      <c r="AX602" s="155" t="s">
        <v>908</v>
      </c>
      <c r="AY602" s="48"/>
      <c r="AZ602" s="48"/>
      <c r="BA602" s="48"/>
      <c r="BB602" s="436" t="b">
        <f t="shared" si="27"/>
        <v>0</v>
      </c>
      <c r="BC602" s="436"/>
      <c r="BD602" s="48"/>
      <c r="BE602" s="48"/>
      <c r="BF602" s="48"/>
      <c r="BG602" s="48"/>
      <c r="BH602" s="48"/>
      <c r="BI602" s="48"/>
      <c r="BJ602" s="48"/>
      <c r="BK602" s="48"/>
      <c r="BL602" s="48"/>
      <c r="BM602" s="48"/>
      <c r="BN602" s="48"/>
      <c r="BO602" s="48"/>
      <c r="BP602" s="48"/>
      <c r="BQ602" s="48"/>
      <c r="BR602" s="48"/>
      <c r="BS602" s="48"/>
      <c r="BT602" s="48"/>
      <c r="BU602" s="48"/>
    </row>
    <row r="603" spans="1:73" hidden="1">
      <c r="A603" s="48"/>
      <c r="B603" s="48"/>
      <c r="C603" s="70" t="s">
        <v>1660</v>
      </c>
      <c r="D603" s="48"/>
      <c r="E603" s="76"/>
      <c r="F603" s="48"/>
      <c r="G603" s="70"/>
      <c r="H603" s="48"/>
      <c r="I603" s="48"/>
      <c r="J603" s="48"/>
      <c r="K603" s="48"/>
      <c r="L603" s="464">
        <f t="shared" si="28"/>
        <v>216</v>
      </c>
      <c r="M603" s="464"/>
      <c r="N603" s="152" t="s">
        <v>1661</v>
      </c>
      <c r="O603" s="48"/>
      <c r="P603" s="48"/>
      <c r="Q603" s="48"/>
      <c r="R603" s="48"/>
      <c r="S603" s="48"/>
      <c r="T603" s="48"/>
      <c r="U603" s="436" t="str">
        <f t="shared" si="24"/>
        <v/>
      </c>
      <c r="V603" s="436"/>
      <c r="W603" s="436" t="str">
        <f t="shared" si="25"/>
        <v/>
      </c>
      <c r="X603" s="436"/>
      <c r="Y603" s="48"/>
      <c r="Z603" s="48"/>
      <c r="AA603" s="48"/>
      <c r="AB603" s="48"/>
      <c r="AC603" s="48"/>
      <c r="AD603" s="48"/>
      <c r="AE603" s="48"/>
      <c r="AF603" s="48"/>
      <c r="AG603" s="48"/>
      <c r="AH603" s="48"/>
      <c r="AI603" s="48"/>
      <c r="AJ603" s="48"/>
      <c r="AK603" s="48"/>
      <c r="AL603" s="151" t="s">
        <v>1662</v>
      </c>
      <c r="AM603" s="70"/>
      <c r="AN603" s="70"/>
      <c r="AO603" s="70"/>
      <c r="AP603" s="70"/>
      <c r="AQ603" s="70"/>
      <c r="AR603" s="70"/>
      <c r="AS603" s="70"/>
      <c r="AT603" s="436" t="str">
        <f t="shared" si="23"/>
        <v/>
      </c>
      <c r="AU603" s="436"/>
      <c r="AV603" s="436" t="str">
        <f t="shared" si="26"/>
        <v>Yes</v>
      </c>
      <c r="AW603" s="436"/>
      <c r="AX603" s="156" t="s">
        <v>918</v>
      </c>
      <c r="AY603" s="48"/>
      <c r="AZ603" s="48"/>
      <c r="BA603" s="48"/>
      <c r="BB603" s="436" t="b">
        <f t="shared" si="27"/>
        <v>0</v>
      </c>
      <c r="BC603" s="436"/>
      <c r="BD603" s="48"/>
      <c r="BE603" s="48"/>
      <c r="BF603" s="48"/>
      <c r="BG603" s="48"/>
      <c r="BH603" s="48"/>
      <c r="BI603" s="48"/>
      <c r="BJ603" s="48"/>
      <c r="BK603" s="48"/>
      <c r="BL603" s="48"/>
      <c r="BM603" s="48"/>
      <c r="BN603" s="48"/>
      <c r="BO603" s="48"/>
      <c r="BP603" s="48"/>
      <c r="BQ603" s="48"/>
      <c r="BR603" s="48"/>
      <c r="BS603" s="48"/>
      <c r="BT603" s="48"/>
      <c r="BU603" s="48"/>
    </row>
    <row r="604" spans="1:73" hidden="1">
      <c r="A604" s="48"/>
      <c r="B604" s="48"/>
      <c r="C604" s="70" t="s">
        <v>1663</v>
      </c>
      <c r="D604" s="48"/>
      <c r="E604" s="76"/>
      <c r="F604" s="48"/>
      <c r="G604" s="70"/>
      <c r="H604" s="48"/>
      <c r="I604" s="48"/>
      <c r="J604" s="48"/>
      <c r="K604" s="48"/>
      <c r="L604" s="464">
        <f t="shared" si="28"/>
        <v>217</v>
      </c>
      <c r="M604" s="464"/>
      <c r="N604" s="152" t="s">
        <v>1664</v>
      </c>
      <c r="O604" s="48"/>
      <c r="P604" s="48"/>
      <c r="Q604" s="48"/>
      <c r="R604" s="48"/>
      <c r="S604" s="48"/>
      <c r="T604" s="48"/>
      <c r="U604" s="436" t="str">
        <f t="shared" si="24"/>
        <v/>
      </c>
      <c r="V604" s="436"/>
      <c r="W604" s="436" t="str">
        <f t="shared" si="25"/>
        <v/>
      </c>
      <c r="X604" s="436"/>
      <c r="Y604" s="48"/>
      <c r="Z604" s="48"/>
      <c r="AA604" s="48"/>
      <c r="AB604" s="48"/>
      <c r="AC604" s="48"/>
      <c r="AD604" s="48"/>
      <c r="AE604" s="48"/>
      <c r="AF604" s="48"/>
      <c r="AG604" s="48"/>
      <c r="AH604" s="48"/>
      <c r="AI604" s="48"/>
      <c r="AJ604" s="48"/>
      <c r="AK604" s="48"/>
      <c r="AL604" s="157" t="s">
        <v>1665</v>
      </c>
      <c r="AM604" s="70"/>
      <c r="AN604" s="70"/>
      <c r="AO604" s="70"/>
      <c r="AP604" s="70"/>
      <c r="AQ604" s="70"/>
      <c r="AR604" s="70"/>
      <c r="AS604" s="70"/>
      <c r="AT604" s="436" t="str">
        <f t="shared" si="23"/>
        <v/>
      </c>
      <c r="AU604" s="436"/>
      <c r="AV604" s="436" t="str">
        <f t="shared" si="26"/>
        <v>Yes</v>
      </c>
      <c r="AW604" s="436"/>
      <c r="AX604" s="155" t="s">
        <v>908</v>
      </c>
      <c r="AY604" s="48"/>
      <c r="AZ604" s="48"/>
      <c r="BA604" s="48"/>
      <c r="BB604" s="436" t="b">
        <f t="shared" si="27"/>
        <v>0</v>
      </c>
      <c r="BC604" s="436"/>
      <c r="BD604" s="48"/>
      <c r="BE604" s="48"/>
      <c r="BF604" s="48"/>
      <c r="BG604" s="48"/>
      <c r="BH604" s="48"/>
      <c r="BI604" s="48"/>
      <c r="BJ604" s="48"/>
      <c r="BK604" s="48"/>
      <c r="BL604" s="48"/>
      <c r="BM604" s="48"/>
      <c r="BN604" s="48"/>
      <c r="BO604" s="48"/>
      <c r="BP604" s="48"/>
      <c r="BQ604" s="48"/>
      <c r="BR604" s="48"/>
      <c r="BS604" s="48"/>
      <c r="BT604" s="48"/>
      <c r="BU604" s="48"/>
    </row>
    <row r="605" spans="1:73" hidden="1">
      <c r="A605" s="48"/>
      <c r="B605" s="48"/>
      <c r="C605" s="70" t="s">
        <v>1666</v>
      </c>
      <c r="D605" s="48"/>
      <c r="E605" s="76"/>
      <c r="F605" s="48"/>
      <c r="G605" s="70"/>
      <c r="H605" s="48"/>
      <c r="I605" s="48"/>
      <c r="J605" s="48"/>
      <c r="K605" s="48"/>
      <c r="L605" s="464">
        <f t="shared" si="28"/>
        <v>218</v>
      </c>
      <c r="M605" s="464"/>
      <c r="N605" s="152" t="s">
        <v>1667</v>
      </c>
      <c r="O605" s="48"/>
      <c r="P605" s="48"/>
      <c r="Q605" s="48"/>
      <c r="R605" s="48"/>
      <c r="S605" s="48"/>
      <c r="T605" s="48"/>
      <c r="U605" s="436" t="str">
        <f t="shared" si="24"/>
        <v/>
      </c>
      <c r="V605" s="436"/>
      <c r="W605" s="436" t="str">
        <f t="shared" si="25"/>
        <v/>
      </c>
      <c r="X605" s="436"/>
      <c r="Y605" s="48"/>
      <c r="Z605" s="48"/>
      <c r="AA605" s="48"/>
      <c r="AB605" s="48"/>
      <c r="AC605" s="48"/>
      <c r="AD605" s="48"/>
      <c r="AE605" s="48"/>
      <c r="AF605" s="48"/>
      <c r="AG605" s="48"/>
      <c r="AH605" s="48"/>
      <c r="AI605" s="48"/>
      <c r="AJ605" s="48"/>
      <c r="AK605" s="48"/>
      <c r="AL605" s="157" t="s">
        <v>1668</v>
      </c>
      <c r="AM605" s="70"/>
      <c r="AN605" s="70"/>
      <c r="AO605" s="70"/>
      <c r="AP605" s="70"/>
      <c r="AQ605" s="70"/>
      <c r="AR605" s="70"/>
      <c r="AS605" s="70"/>
      <c r="AT605" s="436" t="str">
        <f t="shared" si="23"/>
        <v/>
      </c>
      <c r="AU605" s="436"/>
      <c r="AV605" s="436" t="str">
        <f t="shared" si="26"/>
        <v>Yes</v>
      </c>
      <c r="AW605" s="436"/>
      <c r="AX605" s="155" t="s">
        <v>908</v>
      </c>
      <c r="AY605" s="48"/>
      <c r="AZ605" s="48"/>
      <c r="BA605" s="48"/>
      <c r="BB605" s="436" t="b">
        <f t="shared" si="27"/>
        <v>0</v>
      </c>
      <c r="BC605" s="436"/>
      <c r="BD605" s="48"/>
      <c r="BE605" s="48"/>
      <c r="BF605" s="48"/>
      <c r="BG605" s="48"/>
      <c r="BH605" s="48"/>
      <c r="BI605" s="48"/>
      <c r="BJ605" s="48"/>
      <c r="BK605" s="48"/>
      <c r="BL605" s="48"/>
      <c r="BM605" s="48"/>
      <c r="BN605" s="48"/>
      <c r="BO605" s="48"/>
      <c r="BP605" s="48"/>
      <c r="BQ605" s="48"/>
      <c r="BR605" s="48"/>
      <c r="BS605" s="48"/>
      <c r="BT605" s="48"/>
      <c r="BU605" s="48"/>
    </row>
    <row r="606" spans="1:73" hidden="1">
      <c r="A606" s="48"/>
      <c r="B606" s="48"/>
      <c r="C606" s="70" t="s">
        <v>1669</v>
      </c>
      <c r="D606" s="48"/>
      <c r="E606" s="76"/>
      <c r="F606" s="48"/>
      <c r="G606" s="70"/>
      <c r="H606" s="48"/>
      <c r="I606" s="48"/>
      <c r="J606" s="48"/>
      <c r="K606" s="48"/>
      <c r="L606" s="464">
        <f t="shared" si="28"/>
        <v>219</v>
      </c>
      <c r="M606" s="464"/>
      <c r="N606" s="152" t="s">
        <v>1670</v>
      </c>
      <c r="O606" s="48"/>
      <c r="P606" s="48"/>
      <c r="Q606" s="48"/>
      <c r="R606" s="48"/>
      <c r="S606" s="48"/>
      <c r="T606" s="48"/>
      <c r="U606" s="436" t="str">
        <f t="shared" si="24"/>
        <v/>
      </c>
      <c r="V606" s="436"/>
      <c r="W606" s="436" t="str">
        <f t="shared" si="25"/>
        <v/>
      </c>
      <c r="X606" s="436"/>
      <c r="Y606" s="48"/>
      <c r="Z606" s="48"/>
      <c r="AA606" s="48"/>
      <c r="AB606" s="48"/>
      <c r="AC606" s="48"/>
      <c r="AD606" s="48"/>
      <c r="AE606" s="48"/>
      <c r="AF606" s="48"/>
      <c r="AG606" s="48"/>
      <c r="AH606" s="48"/>
      <c r="AI606" s="48"/>
      <c r="AJ606" s="48"/>
      <c r="AK606" s="48"/>
      <c r="AL606" s="151" t="s">
        <v>1671</v>
      </c>
      <c r="AM606" s="70"/>
      <c r="AN606" s="70"/>
      <c r="AO606" s="70"/>
      <c r="AP606" s="70"/>
      <c r="AQ606" s="70"/>
      <c r="AR606" s="70"/>
      <c r="AS606" s="70"/>
      <c r="AT606" s="436" t="str">
        <f t="shared" si="23"/>
        <v/>
      </c>
      <c r="AU606" s="436"/>
      <c r="AV606" s="436" t="str">
        <f t="shared" si="26"/>
        <v>Yes</v>
      </c>
      <c r="AW606" s="436"/>
      <c r="AX606" s="69" t="s">
        <v>931</v>
      </c>
      <c r="AY606" s="48"/>
      <c r="AZ606" s="48"/>
      <c r="BA606" s="48"/>
      <c r="BB606" s="436" t="b">
        <f t="shared" si="27"/>
        <v>0</v>
      </c>
      <c r="BC606" s="436"/>
      <c r="BD606" s="48"/>
      <c r="BE606" s="48"/>
      <c r="BF606" s="48"/>
      <c r="BG606" s="48"/>
      <c r="BH606" s="48"/>
      <c r="BI606" s="48"/>
      <c r="BJ606" s="48"/>
      <c r="BK606" s="48"/>
      <c r="BL606" s="48"/>
      <c r="BM606" s="48"/>
      <c r="BN606" s="48"/>
      <c r="BO606" s="48"/>
      <c r="BP606" s="48"/>
      <c r="BQ606" s="48"/>
      <c r="BR606" s="48"/>
      <c r="BS606" s="48"/>
      <c r="BT606" s="48"/>
      <c r="BU606" s="48"/>
    </row>
    <row r="607" spans="1:73" hidden="1">
      <c r="A607" s="48"/>
      <c r="B607" s="48"/>
      <c r="C607" s="70" t="s">
        <v>1672</v>
      </c>
      <c r="D607" s="48"/>
      <c r="E607" s="76"/>
      <c r="F607" s="48"/>
      <c r="G607" s="70"/>
      <c r="H607" s="48"/>
      <c r="I607" s="48"/>
      <c r="J607" s="48"/>
      <c r="K607" s="48"/>
      <c r="L607" s="464">
        <f t="shared" si="28"/>
        <v>220</v>
      </c>
      <c r="M607" s="464"/>
      <c r="N607" s="152" t="s">
        <v>1673</v>
      </c>
      <c r="O607" s="48"/>
      <c r="P607" s="48"/>
      <c r="Q607" s="48"/>
      <c r="R607" s="48"/>
      <c r="S607" s="48"/>
      <c r="T607" s="48"/>
      <c r="U607" s="436" t="str">
        <f t="shared" si="24"/>
        <v/>
      </c>
      <c r="V607" s="436"/>
      <c r="W607" s="436" t="str">
        <f t="shared" si="25"/>
        <v/>
      </c>
      <c r="X607" s="436"/>
      <c r="Y607" s="48"/>
      <c r="Z607" s="48"/>
      <c r="AA607" s="48"/>
      <c r="AB607" s="48"/>
      <c r="AC607" s="48"/>
      <c r="AD607" s="48"/>
      <c r="AE607" s="48"/>
      <c r="AF607" s="48"/>
      <c r="AG607" s="48"/>
      <c r="AH607" s="48"/>
      <c r="AI607" s="48"/>
      <c r="AJ607" s="48"/>
      <c r="AK607" s="48"/>
      <c r="AL607" s="151" t="s">
        <v>1674</v>
      </c>
      <c r="AM607" s="70"/>
      <c r="AN607" s="70"/>
      <c r="AO607" s="70"/>
      <c r="AP607" s="70"/>
      <c r="AQ607" s="70"/>
      <c r="AR607" s="70"/>
      <c r="AS607" s="70"/>
      <c r="AT607" s="436" t="str">
        <f t="shared" si="23"/>
        <v/>
      </c>
      <c r="AU607" s="436"/>
      <c r="AV607" s="436" t="str">
        <f t="shared" si="26"/>
        <v>Yes</v>
      </c>
      <c r="AW607" s="436"/>
      <c r="AX607" s="156" t="s">
        <v>918</v>
      </c>
      <c r="AY607" s="48"/>
      <c r="AZ607" s="48"/>
      <c r="BA607" s="48"/>
      <c r="BB607" s="436" t="b">
        <f t="shared" si="27"/>
        <v>0</v>
      </c>
      <c r="BC607" s="436"/>
      <c r="BD607" s="48"/>
      <c r="BE607" s="48"/>
      <c r="BF607" s="48"/>
      <c r="BG607" s="48"/>
      <c r="BH607" s="48"/>
      <c r="BI607" s="48"/>
      <c r="BJ607" s="48"/>
      <c r="BK607" s="48"/>
      <c r="BL607" s="48"/>
      <c r="BM607" s="48"/>
      <c r="BN607" s="48"/>
      <c r="BO607" s="48"/>
      <c r="BP607" s="48"/>
      <c r="BQ607" s="48"/>
      <c r="BR607" s="48"/>
      <c r="BS607" s="48"/>
      <c r="BT607" s="48"/>
      <c r="BU607" s="48"/>
    </row>
    <row r="608" spans="1:73" hidden="1">
      <c r="A608" s="48"/>
      <c r="B608" s="48"/>
      <c r="C608" s="70" t="s">
        <v>1675</v>
      </c>
      <c r="D608" s="48"/>
      <c r="E608" s="76"/>
      <c r="F608" s="48"/>
      <c r="G608" s="70"/>
      <c r="H608" s="48"/>
      <c r="I608" s="48"/>
      <c r="J608" s="48"/>
      <c r="K608" s="48"/>
      <c r="L608" s="464">
        <f t="shared" si="28"/>
        <v>221</v>
      </c>
      <c r="M608" s="464"/>
      <c r="N608" s="152" t="s">
        <v>1676</v>
      </c>
      <c r="O608" s="48"/>
      <c r="P608" s="48"/>
      <c r="Q608" s="48"/>
      <c r="R608" s="48"/>
      <c r="S608" s="48"/>
      <c r="T608" s="48"/>
      <c r="U608" s="436" t="str">
        <f t="shared" si="24"/>
        <v/>
      </c>
      <c r="V608" s="436"/>
      <c r="W608" s="436" t="str">
        <f t="shared" si="25"/>
        <v/>
      </c>
      <c r="X608" s="436"/>
      <c r="Y608" s="48"/>
      <c r="Z608" s="48"/>
      <c r="AA608" s="48"/>
      <c r="AB608" s="48"/>
      <c r="AC608" s="48"/>
      <c r="AD608" s="48"/>
      <c r="AE608" s="48"/>
      <c r="AF608" s="48"/>
      <c r="AG608" s="48"/>
      <c r="AH608" s="48"/>
      <c r="AI608" s="48"/>
      <c r="AJ608" s="48"/>
      <c r="AK608" s="48"/>
      <c r="AL608" s="154" t="s">
        <v>1677</v>
      </c>
      <c r="AM608" s="70"/>
      <c r="AN608" s="70"/>
      <c r="AO608" s="70"/>
      <c r="AP608" s="70"/>
      <c r="AQ608" s="70"/>
      <c r="AR608" s="70"/>
      <c r="AS608" s="70"/>
      <c r="AT608" s="436" t="str">
        <f t="shared" si="23"/>
        <v/>
      </c>
      <c r="AU608" s="436"/>
      <c r="AV608" s="436" t="str">
        <f t="shared" si="26"/>
        <v>Yes</v>
      </c>
      <c r="AW608" s="436"/>
      <c r="AX608" s="155" t="s">
        <v>908</v>
      </c>
      <c r="AY608" s="48"/>
      <c r="AZ608" s="48"/>
      <c r="BA608" s="48"/>
      <c r="BB608" s="436" t="b">
        <f t="shared" si="27"/>
        <v>0</v>
      </c>
      <c r="BC608" s="436"/>
      <c r="BD608" s="48"/>
      <c r="BE608" s="48"/>
      <c r="BF608" s="48"/>
      <c r="BG608" s="48"/>
      <c r="BH608" s="48"/>
      <c r="BI608" s="48"/>
      <c r="BJ608" s="48"/>
      <c r="BK608" s="48"/>
      <c r="BL608" s="48"/>
      <c r="BM608" s="48"/>
      <c r="BN608" s="48"/>
      <c r="BO608" s="48"/>
      <c r="BP608" s="48"/>
      <c r="BQ608" s="48"/>
      <c r="BR608" s="48"/>
      <c r="BS608" s="48"/>
      <c r="BT608" s="48"/>
      <c r="BU608" s="48"/>
    </row>
    <row r="609" spans="1:73" hidden="1">
      <c r="A609" s="48"/>
      <c r="B609" s="48"/>
      <c r="C609" s="70" t="s">
        <v>1678</v>
      </c>
      <c r="D609" s="48"/>
      <c r="E609" s="76"/>
      <c r="F609" s="48"/>
      <c r="G609" s="70"/>
      <c r="H609" s="48"/>
      <c r="I609" s="48"/>
      <c r="J609" s="48"/>
      <c r="K609" s="48"/>
      <c r="L609" s="464">
        <f t="shared" si="28"/>
        <v>222</v>
      </c>
      <c r="M609" s="464"/>
      <c r="N609" s="152" t="s">
        <v>1679</v>
      </c>
      <c r="O609" s="48"/>
      <c r="P609" s="48"/>
      <c r="Q609" s="48"/>
      <c r="R609" s="48"/>
      <c r="S609" s="48"/>
      <c r="T609" s="48"/>
      <c r="U609" s="436" t="str">
        <f t="shared" si="24"/>
        <v/>
      </c>
      <c r="V609" s="436"/>
      <c r="W609" s="436" t="str">
        <f t="shared" si="25"/>
        <v/>
      </c>
      <c r="X609" s="436"/>
      <c r="Y609" s="48"/>
      <c r="Z609" s="48"/>
      <c r="AA609" s="48"/>
      <c r="AB609" s="48"/>
      <c r="AC609" s="48"/>
      <c r="AD609" s="48"/>
      <c r="AE609" s="48"/>
      <c r="AF609" s="48"/>
      <c r="AG609" s="48"/>
      <c r="AH609" s="48"/>
      <c r="AI609" s="48"/>
      <c r="AJ609" s="48"/>
      <c r="AK609" s="48"/>
      <c r="AL609" s="157" t="s">
        <v>1680</v>
      </c>
      <c r="AM609" s="70"/>
      <c r="AN609" s="70"/>
      <c r="AO609" s="70"/>
      <c r="AP609" s="70"/>
      <c r="AQ609" s="70"/>
      <c r="AR609" s="70"/>
      <c r="AS609" s="70"/>
      <c r="AT609" s="436" t="str">
        <f t="shared" si="23"/>
        <v/>
      </c>
      <c r="AU609" s="436"/>
      <c r="AV609" s="436" t="str">
        <f t="shared" si="26"/>
        <v>Yes</v>
      </c>
      <c r="AW609" s="436"/>
      <c r="AX609" s="155" t="s">
        <v>908</v>
      </c>
      <c r="AY609" s="48"/>
      <c r="AZ609" s="48"/>
      <c r="BA609" s="48"/>
      <c r="BB609" s="436" t="b">
        <f t="shared" si="27"/>
        <v>0</v>
      </c>
      <c r="BC609" s="436"/>
      <c r="BD609" s="48"/>
      <c r="BE609" s="48"/>
      <c r="BF609" s="48"/>
      <c r="BG609" s="48"/>
      <c r="BH609" s="48"/>
      <c r="BI609" s="48"/>
      <c r="BJ609" s="48"/>
      <c r="BK609" s="48"/>
      <c r="BL609" s="48"/>
      <c r="BM609" s="48"/>
      <c r="BN609" s="48"/>
      <c r="BO609" s="48"/>
      <c r="BP609" s="48"/>
      <c r="BQ609" s="48"/>
      <c r="BR609" s="48"/>
      <c r="BS609" s="48"/>
      <c r="BT609" s="48"/>
      <c r="BU609" s="48"/>
    </row>
    <row r="610" spans="1:73" hidden="1">
      <c r="A610" s="48"/>
      <c r="B610" s="48"/>
      <c r="C610" s="70" t="s">
        <v>1681</v>
      </c>
      <c r="D610" s="48"/>
      <c r="E610" s="76"/>
      <c r="F610" s="48"/>
      <c r="G610" s="70"/>
      <c r="H610" s="48"/>
      <c r="I610" s="48"/>
      <c r="J610" s="48"/>
      <c r="K610" s="48"/>
      <c r="L610" s="464">
        <f t="shared" si="28"/>
        <v>223</v>
      </c>
      <c r="M610" s="464"/>
      <c r="N610" s="152" t="s">
        <v>1682</v>
      </c>
      <c r="O610" s="48"/>
      <c r="P610" s="48"/>
      <c r="Q610" s="48"/>
      <c r="R610" s="48"/>
      <c r="S610" s="48"/>
      <c r="T610" s="48"/>
      <c r="U610" s="436" t="str">
        <f t="shared" si="24"/>
        <v/>
      </c>
      <c r="V610" s="436"/>
      <c r="W610" s="436" t="str">
        <f t="shared" si="25"/>
        <v/>
      </c>
      <c r="X610" s="436"/>
      <c r="Y610" s="48"/>
      <c r="Z610" s="48"/>
      <c r="AA610" s="48"/>
      <c r="AB610" s="48"/>
      <c r="AC610" s="48"/>
      <c r="AD610" s="48"/>
      <c r="AE610" s="48"/>
      <c r="AF610" s="48"/>
      <c r="AG610" s="48"/>
      <c r="AH610" s="48"/>
      <c r="AI610" s="48"/>
      <c r="AJ610" s="48"/>
      <c r="AK610" s="48"/>
      <c r="AL610" s="157" t="s">
        <v>1683</v>
      </c>
      <c r="AM610" s="70"/>
      <c r="AN610" s="70"/>
      <c r="AO610" s="70"/>
      <c r="AP610" s="70"/>
      <c r="AQ610" s="70"/>
      <c r="AR610" s="70"/>
      <c r="AS610" s="70"/>
      <c r="AT610" s="436" t="str">
        <f t="shared" si="23"/>
        <v/>
      </c>
      <c r="AU610" s="436"/>
      <c r="AV610" s="436" t="str">
        <f t="shared" si="26"/>
        <v>Yes</v>
      </c>
      <c r="AW610" s="436"/>
      <c r="AX610" s="155" t="s">
        <v>908</v>
      </c>
      <c r="AY610" s="48"/>
      <c r="AZ610" s="48"/>
      <c r="BA610" s="48"/>
      <c r="BB610" s="436" t="b">
        <f t="shared" si="27"/>
        <v>0</v>
      </c>
      <c r="BC610" s="436"/>
      <c r="BD610" s="48"/>
      <c r="BE610" s="48"/>
      <c r="BF610" s="48"/>
      <c r="BG610" s="48"/>
      <c r="BH610" s="48"/>
      <c r="BI610" s="48"/>
      <c r="BJ610" s="48"/>
      <c r="BK610" s="48"/>
      <c r="BL610" s="48"/>
      <c r="BM610" s="48"/>
      <c r="BN610" s="48"/>
      <c r="BO610" s="48"/>
      <c r="BP610" s="48"/>
      <c r="BQ610" s="48"/>
      <c r="BR610" s="48"/>
      <c r="BS610" s="48"/>
      <c r="BT610" s="48"/>
      <c r="BU610" s="48"/>
    </row>
    <row r="611" spans="1:73" hidden="1">
      <c r="A611" s="48"/>
      <c r="B611" s="48"/>
      <c r="C611" s="70" t="s">
        <v>1684</v>
      </c>
      <c r="D611" s="48"/>
      <c r="E611" s="76"/>
      <c r="F611" s="48"/>
      <c r="G611" s="70"/>
      <c r="H611" s="48"/>
      <c r="I611" s="48"/>
      <c r="J611" s="48"/>
      <c r="K611" s="48"/>
      <c r="L611" s="464">
        <f t="shared" si="28"/>
        <v>224</v>
      </c>
      <c r="M611" s="464"/>
      <c r="N611" s="152" t="s">
        <v>1685</v>
      </c>
      <c r="O611" s="48"/>
      <c r="P611" s="48"/>
      <c r="Q611" s="48"/>
      <c r="R611" s="48"/>
      <c r="S611" s="48"/>
      <c r="T611" s="48"/>
      <c r="U611" s="436" t="str">
        <f t="shared" si="24"/>
        <v/>
      </c>
      <c r="V611" s="436"/>
      <c r="W611" s="436" t="str">
        <f t="shared" si="25"/>
        <v/>
      </c>
      <c r="X611" s="436"/>
      <c r="Y611" s="48"/>
      <c r="Z611" s="48"/>
      <c r="AA611" s="48"/>
      <c r="AB611" s="48"/>
      <c r="AC611" s="48"/>
      <c r="AD611" s="48"/>
      <c r="AE611" s="48"/>
      <c r="AF611" s="48"/>
      <c r="AG611" s="48"/>
      <c r="AH611" s="48"/>
      <c r="AI611" s="48"/>
      <c r="AJ611" s="48"/>
      <c r="AK611" s="48"/>
      <c r="AL611" s="151" t="s">
        <v>1686</v>
      </c>
      <c r="AM611" s="70"/>
      <c r="AN611" s="70"/>
      <c r="AO611" s="70"/>
      <c r="AP611" s="70"/>
      <c r="AQ611" s="70"/>
      <c r="AR611" s="70"/>
      <c r="AS611" s="70"/>
      <c r="AT611" s="436" t="str">
        <f t="shared" si="23"/>
        <v/>
      </c>
      <c r="AU611" s="436"/>
      <c r="AV611" s="436" t="str">
        <f t="shared" si="26"/>
        <v>Yes</v>
      </c>
      <c r="AW611" s="436"/>
      <c r="AX611" s="156" t="s">
        <v>918</v>
      </c>
      <c r="AY611" s="48"/>
      <c r="AZ611" s="48"/>
      <c r="BA611" s="48"/>
      <c r="BB611" s="436" t="b">
        <f t="shared" si="27"/>
        <v>0</v>
      </c>
      <c r="BC611" s="436"/>
      <c r="BD611" s="48"/>
      <c r="BE611" s="48"/>
      <c r="BF611" s="48"/>
      <c r="BG611" s="48"/>
      <c r="BH611" s="48"/>
      <c r="BI611" s="48"/>
      <c r="BJ611" s="48"/>
      <c r="BK611" s="48"/>
      <c r="BL611" s="48"/>
      <c r="BM611" s="48"/>
      <c r="BN611" s="48"/>
      <c r="BO611" s="48"/>
      <c r="BP611" s="48"/>
      <c r="BQ611" s="48"/>
      <c r="BR611" s="48"/>
      <c r="BS611" s="48"/>
      <c r="BT611" s="48"/>
      <c r="BU611" s="48"/>
    </row>
    <row r="612" spans="1:73" hidden="1">
      <c r="A612" s="48"/>
      <c r="B612" s="48"/>
      <c r="C612" s="70" t="s">
        <v>1687</v>
      </c>
      <c r="D612" s="48"/>
      <c r="E612" s="76"/>
      <c r="F612" s="48"/>
      <c r="G612" s="70"/>
      <c r="H612" s="48"/>
      <c r="I612" s="48"/>
      <c r="J612" s="48"/>
      <c r="K612" s="48"/>
      <c r="L612" s="464">
        <f t="shared" si="28"/>
        <v>225</v>
      </c>
      <c r="M612" s="464"/>
      <c r="N612" s="152" t="s">
        <v>1688</v>
      </c>
      <c r="O612" s="48"/>
      <c r="P612" s="48"/>
      <c r="Q612" s="48"/>
      <c r="R612" s="48"/>
      <c r="S612" s="48"/>
      <c r="T612" s="48"/>
      <c r="U612" s="436" t="str">
        <f t="shared" si="24"/>
        <v/>
      </c>
      <c r="V612" s="436"/>
      <c r="W612" s="436" t="str">
        <f t="shared" si="25"/>
        <v/>
      </c>
      <c r="X612" s="436"/>
      <c r="Y612" s="48"/>
      <c r="Z612" s="48"/>
      <c r="AA612" s="48"/>
      <c r="AB612" s="48"/>
      <c r="AC612" s="48"/>
      <c r="AD612" s="48"/>
      <c r="AE612" s="48"/>
      <c r="AF612" s="48"/>
      <c r="AG612" s="48"/>
      <c r="AH612" s="48"/>
      <c r="AI612" s="48"/>
      <c r="AJ612" s="48"/>
      <c r="AK612" s="48"/>
      <c r="AL612" s="151" t="s">
        <v>1689</v>
      </c>
      <c r="AM612" s="70"/>
      <c r="AN612" s="70"/>
      <c r="AO612" s="70"/>
      <c r="AP612" s="70"/>
      <c r="AQ612" s="70"/>
      <c r="AR612" s="70"/>
      <c r="AS612" s="70"/>
      <c r="AT612" s="436" t="str">
        <f t="shared" si="23"/>
        <v/>
      </c>
      <c r="AU612" s="436"/>
      <c r="AV612" s="436" t="str">
        <f t="shared" si="26"/>
        <v>Yes</v>
      </c>
      <c r="AW612" s="436"/>
      <c r="AX612" s="156" t="s">
        <v>918</v>
      </c>
      <c r="AY612" s="48"/>
      <c r="AZ612" s="48"/>
      <c r="BA612" s="48"/>
      <c r="BB612" s="436" t="b">
        <f t="shared" si="27"/>
        <v>0</v>
      </c>
      <c r="BC612" s="436"/>
      <c r="BD612" s="48"/>
      <c r="BE612" s="48"/>
      <c r="BF612" s="48"/>
      <c r="BG612" s="48"/>
      <c r="BH612" s="48"/>
      <c r="BI612" s="48"/>
      <c r="BJ612" s="48"/>
      <c r="BK612" s="48"/>
      <c r="BL612" s="48"/>
      <c r="BM612" s="48"/>
      <c r="BN612" s="48"/>
      <c r="BO612" s="48"/>
      <c r="BP612" s="48"/>
      <c r="BQ612" s="48"/>
      <c r="BR612" s="48"/>
      <c r="BS612" s="48"/>
      <c r="BT612" s="48"/>
      <c r="BU612" s="48"/>
    </row>
    <row r="613" spans="1:73" hidden="1">
      <c r="A613" s="48"/>
      <c r="B613" s="48"/>
      <c r="C613" s="70" t="s">
        <v>1690</v>
      </c>
      <c r="D613" s="48"/>
      <c r="E613" s="76"/>
      <c r="F613" s="48"/>
      <c r="G613" s="70"/>
      <c r="H613" s="48"/>
      <c r="I613" s="48"/>
      <c r="J613" s="48"/>
      <c r="K613" s="48"/>
      <c r="L613" s="464">
        <f t="shared" si="28"/>
        <v>226</v>
      </c>
      <c r="M613" s="464"/>
      <c r="N613" s="152" t="s">
        <v>1691</v>
      </c>
      <c r="O613" s="48"/>
      <c r="P613" s="48"/>
      <c r="Q613" s="48"/>
      <c r="R613" s="48"/>
      <c r="S613" s="48"/>
      <c r="T613" s="48"/>
      <c r="U613" s="436" t="str">
        <f t="shared" si="24"/>
        <v/>
      </c>
      <c r="V613" s="436"/>
      <c r="W613" s="436" t="str">
        <f t="shared" si="25"/>
        <v/>
      </c>
      <c r="X613" s="436"/>
      <c r="Y613" s="48"/>
      <c r="Z613" s="48"/>
      <c r="AA613" s="48"/>
      <c r="AB613" s="48"/>
      <c r="AC613" s="48"/>
      <c r="AD613" s="48"/>
      <c r="AE613" s="48"/>
      <c r="AF613" s="48"/>
      <c r="AG613" s="48"/>
      <c r="AH613" s="48"/>
      <c r="AI613" s="48"/>
      <c r="AJ613" s="48"/>
      <c r="AK613" s="48"/>
      <c r="AL613" s="151" t="s">
        <v>1692</v>
      </c>
      <c r="AM613" s="70"/>
      <c r="AN613" s="70"/>
      <c r="AO613" s="70"/>
      <c r="AP613" s="70"/>
      <c r="AQ613" s="70"/>
      <c r="AR613" s="70"/>
      <c r="AS613" s="70"/>
      <c r="AT613" s="436" t="str">
        <f t="shared" si="23"/>
        <v/>
      </c>
      <c r="AU613" s="436"/>
      <c r="AV613" s="436" t="str">
        <f t="shared" si="26"/>
        <v>Yes</v>
      </c>
      <c r="AW613" s="436"/>
      <c r="AX613" s="156" t="s">
        <v>918</v>
      </c>
      <c r="AY613" s="48"/>
      <c r="AZ613" s="48"/>
      <c r="BA613" s="48"/>
      <c r="BB613" s="436" t="b">
        <f t="shared" si="27"/>
        <v>0</v>
      </c>
      <c r="BC613" s="436"/>
      <c r="BD613" s="48"/>
      <c r="BE613" s="48"/>
      <c r="BF613" s="48"/>
      <c r="BG613" s="48"/>
      <c r="BH613" s="48"/>
      <c r="BI613" s="48"/>
      <c r="BJ613" s="48"/>
      <c r="BK613" s="48"/>
      <c r="BL613" s="48"/>
      <c r="BM613" s="48"/>
      <c r="BN613" s="48"/>
      <c r="BO613" s="48"/>
      <c r="BP613" s="48"/>
      <c r="BQ613" s="48"/>
      <c r="BR613" s="48"/>
      <c r="BS613" s="48"/>
      <c r="BT613" s="48"/>
      <c r="BU613" s="48"/>
    </row>
    <row r="614" spans="1:73" hidden="1">
      <c r="A614" s="48"/>
      <c r="B614" s="48"/>
      <c r="C614" s="70" t="s">
        <v>1693</v>
      </c>
      <c r="D614" s="48"/>
      <c r="E614" s="76"/>
      <c r="F614" s="48"/>
      <c r="G614" s="70"/>
      <c r="H614" s="48"/>
      <c r="I614" s="48"/>
      <c r="J614" s="48"/>
      <c r="K614" s="48"/>
      <c r="L614" s="464">
        <f t="shared" si="28"/>
        <v>227</v>
      </c>
      <c r="M614" s="464"/>
      <c r="N614" s="152" t="s">
        <v>1694</v>
      </c>
      <c r="O614" s="48"/>
      <c r="P614" s="48"/>
      <c r="Q614" s="48"/>
      <c r="R614" s="48"/>
      <c r="S614" s="48"/>
      <c r="T614" s="48"/>
      <c r="U614" s="436" t="str">
        <f t="shared" si="24"/>
        <v/>
      </c>
      <c r="V614" s="436"/>
      <c r="W614" s="436" t="str">
        <f t="shared" si="25"/>
        <v/>
      </c>
      <c r="X614" s="436"/>
      <c r="Y614" s="48"/>
      <c r="Z614" s="48"/>
      <c r="AA614" s="48"/>
      <c r="AB614" s="48"/>
      <c r="AC614" s="48"/>
      <c r="AD614" s="48"/>
      <c r="AE614" s="48"/>
      <c r="AF614" s="48"/>
      <c r="AG614" s="48"/>
      <c r="AH614" s="48"/>
      <c r="AI614" s="48"/>
      <c r="AJ614" s="48"/>
      <c r="AK614" s="48"/>
      <c r="AL614" s="151" t="s">
        <v>1695</v>
      </c>
      <c r="AM614" s="70"/>
      <c r="AN614" s="70"/>
      <c r="AO614" s="70"/>
      <c r="AP614" s="70"/>
      <c r="AQ614" s="70"/>
      <c r="AR614" s="70"/>
      <c r="AS614" s="70"/>
      <c r="AT614" s="436" t="str">
        <f t="shared" si="23"/>
        <v/>
      </c>
      <c r="AU614" s="436"/>
      <c r="AV614" s="436" t="str">
        <f t="shared" si="26"/>
        <v>Yes</v>
      </c>
      <c r="AW614" s="436"/>
      <c r="AX614" s="156" t="s">
        <v>918</v>
      </c>
      <c r="AY614" s="48"/>
      <c r="AZ614" s="48"/>
      <c r="BA614" s="48"/>
      <c r="BB614" s="436" t="b">
        <f t="shared" si="27"/>
        <v>0</v>
      </c>
      <c r="BC614" s="436"/>
      <c r="BD614" s="48"/>
      <c r="BE614" s="48"/>
      <c r="BF614" s="48"/>
      <c r="BG614" s="48"/>
      <c r="BH614" s="48"/>
      <c r="BI614" s="48"/>
      <c r="BJ614" s="48"/>
      <c r="BK614" s="48"/>
      <c r="BL614" s="48"/>
      <c r="BM614" s="48"/>
      <c r="BN614" s="48"/>
      <c r="BO614" s="48"/>
      <c r="BP614" s="48"/>
      <c r="BQ614" s="48"/>
      <c r="BR614" s="48"/>
      <c r="BS614" s="48"/>
      <c r="BT614" s="48"/>
      <c r="BU614" s="48"/>
    </row>
    <row r="615" spans="1:73" hidden="1">
      <c r="A615" s="48"/>
      <c r="B615" s="48"/>
      <c r="C615" s="70" t="s">
        <v>1696</v>
      </c>
      <c r="D615" s="48"/>
      <c r="E615" s="76"/>
      <c r="F615" s="48"/>
      <c r="G615" s="70"/>
      <c r="H615" s="48"/>
      <c r="I615" s="48"/>
      <c r="J615" s="48"/>
      <c r="K615" s="48"/>
      <c r="L615" s="464">
        <f t="shared" si="28"/>
        <v>228</v>
      </c>
      <c r="M615" s="464"/>
      <c r="N615" s="152" t="s">
        <v>1697</v>
      </c>
      <c r="O615" s="48"/>
      <c r="P615" s="48"/>
      <c r="Q615" s="48"/>
      <c r="R615" s="48"/>
      <c r="S615" s="48"/>
      <c r="T615" s="48"/>
      <c r="U615" s="436" t="str">
        <f t="shared" si="24"/>
        <v/>
      </c>
      <c r="V615" s="436"/>
      <c r="W615" s="436" t="str">
        <f t="shared" si="25"/>
        <v/>
      </c>
      <c r="X615" s="436"/>
      <c r="Y615" s="48"/>
      <c r="Z615" s="48"/>
      <c r="AA615" s="48"/>
      <c r="AB615" s="48"/>
      <c r="AC615" s="48"/>
      <c r="AD615" s="48"/>
      <c r="AE615" s="48"/>
      <c r="AF615" s="48"/>
      <c r="AG615" s="48"/>
      <c r="AH615" s="48"/>
      <c r="AI615" s="48"/>
      <c r="AJ615" s="48"/>
      <c r="AK615" s="48"/>
      <c r="AL615" s="151" t="s">
        <v>1698</v>
      </c>
      <c r="AM615" s="70"/>
      <c r="AN615" s="70"/>
      <c r="AO615" s="70"/>
      <c r="AP615" s="70"/>
      <c r="AQ615" s="70"/>
      <c r="AR615" s="70"/>
      <c r="AS615" s="70"/>
      <c r="AT615" s="436" t="str">
        <f t="shared" si="23"/>
        <v/>
      </c>
      <c r="AU615" s="436"/>
      <c r="AV615" s="436" t="str">
        <f t="shared" si="26"/>
        <v>Yes</v>
      </c>
      <c r="AW615" s="436"/>
      <c r="AX615" s="156" t="s">
        <v>908</v>
      </c>
      <c r="AY615" s="48"/>
      <c r="AZ615" s="48"/>
      <c r="BA615" s="48"/>
      <c r="BB615" s="436" t="b">
        <f t="shared" si="27"/>
        <v>0</v>
      </c>
      <c r="BC615" s="436"/>
      <c r="BD615" s="48"/>
      <c r="BE615" s="48"/>
      <c r="BF615" s="48"/>
      <c r="BG615" s="48"/>
      <c r="BH615" s="48"/>
      <c r="BI615" s="48"/>
      <c r="BJ615" s="48"/>
      <c r="BK615" s="48"/>
      <c r="BL615" s="48"/>
      <c r="BM615" s="48"/>
      <c r="BN615" s="48"/>
      <c r="BO615" s="48"/>
      <c r="BP615" s="48"/>
      <c r="BQ615" s="48"/>
      <c r="BR615" s="48"/>
      <c r="BS615" s="48"/>
      <c r="BT615" s="48"/>
      <c r="BU615" s="48"/>
    </row>
    <row r="616" spans="1:73" hidden="1">
      <c r="A616" s="48"/>
      <c r="B616" s="48"/>
      <c r="C616" s="70" t="s">
        <v>1699</v>
      </c>
      <c r="D616" s="48"/>
      <c r="E616" s="76"/>
      <c r="F616" s="48"/>
      <c r="G616" s="70"/>
      <c r="H616" s="48"/>
      <c r="I616" s="48"/>
      <c r="J616" s="48"/>
      <c r="K616" s="48"/>
      <c r="L616" s="464">
        <f t="shared" si="28"/>
        <v>229</v>
      </c>
      <c r="M616" s="464"/>
      <c r="N616" s="152" t="s">
        <v>1700</v>
      </c>
      <c r="O616" s="48"/>
      <c r="P616" s="48"/>
      <c r="Q616" s="48"/>
      <c r="R616" s="48"/>
      <c r="S616" s="48"/>
      <c r="T616" s="48"/>
      <c r="U616" s="436" t="str">
        <f t="shared" si="24"/>
        <v/>
      </c>
      <c r="V616" s="436"/>
      <c r="W616" s="436" t="str">
        <f t="shared" si="25"/>
        <v/>
      </c>
      <c r="X616" s="436"/>
      <c r="Y616" s="48"/>
      <c r="Z616" s="48"/>
      <c r="AA616" s="48"/>
      <c r="AB616" s="48"/>
      <c r="AC616" s="48"/>
      <c r="AD616" s="48"/>
      <c r="AE616" s="48"/>
      <c r="AF616" s="48"/>
      <c r="AG616" s="48"/>
      <c r="AH616" s="48"/>
      <c r="AI616" s="48"/>
      <c r="AJ616" s="48"/>
      <c r="AK616" s="48"/>
      <c r="AL616" s="151" t="s">
        <v>1701</v>
      </c>
      <c r="AM616" s="70"/>
      <c r="AN616" s="70"/>
      <c r="AO616" s="70"/>
      <c r="AP616" s="70"/>
      <c r="AQ616" s="70"/>
      <c r="AR616" s="70"/>
      <c r="AS616" s="70"/>
      <c r="AT616" s="436" t="str">
        <f t="shared" si="23"/>
        <v/>
      </c>
      <c r="AU616" s="436"/>
      <c r="AV616" s="436" t="str">
        <f t="shared" si="26"/>
        <v>Yes</v>
      </c>
      <c r="AW616" s="436"/>
      <c r="AX616" s="156" t="s">
        <v>918</v>
      </c>
      <c r="AY616" s="48"/>
      <c r="AZ616" s="48"/>
      <c r="BA616" s="48"/>
      <c r="BB616" s="436" t="b">
        <f t="shared" si="27"/>
        <v>0</v>
      </c>
      <c r="BC616" s="436"/>
      <c r="BD616" s="48"/>
      <c r="BE616" s="48"/>
      <c r="BF616" s="48"/>
      <c r="BG616" s="48"/>
      <c r="BH616" s="48"/>
      <c r="BI616" s="48"/>
      <c r="BJ616" s="48"/>
      <c r="BK616" s="48"/>
      <c r="BL616" s="48"/>
      <c r="BM616" s="48"/>
      <c r="BN616" s="48"/>
      <c r="BO616" s="48"/>
      <c r="BP616" s="48"/>
      <c r="BQ616" s="48"/>
      <c r="BR616" s="48"/>
      <c r="BS616" s="48"/>
      <c r="BT616" s="48"/>
      <c r="BU616" s="48"/>
    </row>
    <row r="617" spans="1:73" hidden="1">
      <c r="A617" s="48"/>
      <c r="B617" s="48"/>
      <c r="C617" s="70" t="s">
        <v>1702</v>
      </c>
      <c r="D617" s="48"/>
      <c r="E617" s="76"/>
      <c r="F617" s="48"/>
      <c r="G617" s="70"/>
      <c r="H617" s="48"/>
      <c r="I617" s="48"/>
      <c r="J617" s="48"/>
      <c r="K617" s="48"/>
      <c r="L617" s="464">
        <f t="shared" si="28"/>
        <v>230</v>
      </c>
      <c r="M617" s="464"/>
      <c r="N617" s="152" t="s">
        <v>1703</v>
      </c>
      <c r="O617" s="48"/>
      <c r="P617" s="48"/>
      <c r="Q617" s="48"/>
      <c r="R617" s="48"/>
      <c r="S617" s="48"/>
      <c r="T617" s="48"/>
      <c r="U617" s="436" t="str">
        <f t="shared" si="24"/>
        <v/>
      </c>
      <c r="V617" s="436"/>
      <c r="W617" s="436" t="str">
        <f t="shared" si="25"/>
        <v/>
      </c>
      <c r="X617" s="436"/>
      <c r="Y617" s="48"/>
      <c r="Z617" s="48"/>
      <c r="AA617" s="48"/>
      <c r="AB617" s="48"/>
      <c r="AC617" s="48"/>
      <c r="AD617" s="48"/>
      <c r="AE617" s="48"/>
      <c r="AF617" s="48"/>
      <c r="AG617" s="48"/>
      <c r="AH617" s="48"/>
      <c r="AI617" s="48"/>
      <c r="AJ617" s="48"/>
      <c r="AK617" s="48"/>
      <c r="AL617" s="157" t="s">
        <v>1704</v>
      </c>
      <c r="AM617" s="70"/>
      <c r="AN617" s="70"/>
      <c r="AO617" s="70"/>
      <c r="AP617" s="70"/>
      <c r="AQ617" s="70"/>
      <c r="AR617" s="70"/>
      <c r="AS617" s="70"/>
      <c r="AT617" s="436" t="str">
        <f t="shared" si="23"/>
        <v/>
      </c>
      <c r="AU617" s="436"/>
      <c r="AV617" s="436" t="str">
        <f t="shared" si="26"/>
        <v>Yes</v>
      </c>
      <c r="AW617" s="436"/>
      <c r="AX617" s="155" t="s">
        <v>908</v>
      </c>
      <c r="AY617" s="48"/>
      <c r="AZ617" s="48"/>
      <c r="BA617" s="48"/>
      <c r="BB617" s="436" t="b">
        <f t="shared" si="27"/>
        <v>0</v>
      </c>
      <c r="BC617" s="436"/>
      <c r="BD617" s="48"/>
      <c r="BE617" s="48"/>
      <c r="BF617" s="48"/>
      <c r="BG617" s="48"/>
      <c r="BH617" s="48"/>
      <c r="BI617" s="48"/>
      <c r="BJ617" s="48"/>
      <c r="BK617" s="48"/>
      <c r="BL617" s="48"/>
      <c r="BM617" s="48"/>
      <c r="BN617" s="48"/>
      <c r="BO617" s="48"/>
      <c r="BP617" s="48"/>
      <c r="BQ617" s="48"/>
      <c r="BR617" s="48"/>
      <c r="BS617" s="48"/>
      <c r="BT617" s="48"/>
      <c r="BU617" s="48"/>
    </row>
    <row r="618" spans="1:73" hidden="1">
      <c r="A618" s="48"/>
      <c r="B618" s="48"/>
      <c r="C618" s="70" t="s">
        <v>1705</v>
      </c>
      <c r="D618" s="48"/>
      <c r="E618" s="76"/>
      <c r="F618" s="48"/>
      <c r="G618" s="70"/>
      <c r="H618" s="48"/>
      <c r="I618" s="48"/>
      <c r="J618" s="48"/>
      <c r="K618" s="48"/>
      <c r="L618" s="464">
        <f t="shared" si="28"/>
        <v>231</v>
      </c>
      <c r="M618" s="464"/>
      <c r="N618" s="152" t="s">
        <v>1706</v>
      </c>
      <c r="O618" s="48"/>
      <c r="P618" s="48"/>
      <c r="Q618" s="48"/>
      <c r="R618" s="48"/>
      <c r="S618" s="48"/>
      <c r="T618" s="48"/>
      <c r="U618" s="436" t="str">
        <f t="shared" si="24"/>
        <v/>
      </c>
      <c r="V618" s="436"/>
      <c r="W618" s="436" t="str">
        <f t="shared" si="25"/>
        <v/>
      </c>
      <c r="X618" s="436"/>
      <c r="Y618" s="48"/>
      <c r="Z618" s="48"/>
      <c r="AA618" s="48"/>
      <c r="AB618" s="48"/>
      <c r="AC618" s="48"/>
      <c r="AD618" s="48"/>
      <c r="AE618" s="48"/>
      <c r="AF618" s="48"/>
      <c r="AG618" s="48"/>
      <c r="AH618" s="48"/>
      <c r="AI618" s="48"/>
      <c r="AJ618" s="48"/>
      <c r="AK618" s="48"/>
      <c r="AL618" s="151" t="s">
        <v>1707</v>
      </c>
      <c r="AM618" s="70"/>
      <c r="AN618" s="70"/>
      <c r="AO618" s="70"/>
      <c r="AP618" s="70"/>
      <c r="AQ618" s="70"/>
      <c r="AR618" s="70"/>
      <c r="AS618" s="70"/>
      <c r="AT618" s="436" t="str">
        <f t="shared" si="23"/>
        <v/>
      </c>
      <c r="AU618" s="436"/>
      <c r="AV618" s="436" t="str">
        <f t="shared" si="26"/>
        <v>Yes</v>
      </c>
      <c r="AW618" s="436"/>
      <c r="AX618" s="156" t="s">
        <v>918</v>
      </c>
      <c r="AY618" s="48"/>
      <c r="AZ618" s="48"/>
      <c r="BA618" s="48"/>
      <c r="BB618" s="436" t="b">
        <f t="shared" si="27"/>
        <v>0</v>
      </c>
      <c r="BC618" s="436"/>
      <c r="BD618" s="48"/>
      <c r="BE618" s="48"/>
      <c r="BF618" s="48"/>
      <c r="BG618" s="48"/>
      <c r="BH618" s="48"/>
      <c r="BI618" s="48"/>
      <c r="BJ618" s="48"/>
      <c r="BK618" s="48"/>
      <c r="BL618" s="48"/>
      <c r="BM618" s="48"/>
      <c r="BN618" s="48"/>
      <c r="BO618" s="48"/>
      <c r="BP618" s="48"/>
      <c r="BQ618" s="48"/>
      <c r="BR618" s="48"/>
      <c r="BS618" s="48"/>
      <c r="BT618" s="48"/>
      <c r="BU618" s="48"/>
    </row>
    <row r="619" spans="1:73" hidden="1">
      <c r="A619" s="48"/>
      <c r="B619" s="48"/>
      <c r="C619" s="70" t="s">
        <v>1708</v>
      </c>
      <c r="D619" s="48"/>
      <c r="E619" s="76"/>
      <c r="F619" s="48"/>
      <c r="G619" s="70"/>
      <c r="H619" s="48"/>
      <c r="I619" s="48"/>
      <c r="J619" s="48"/>
      <c r="K619" s="48"/>
      <c r="L619" s="464">
        <f t="shared" si="28"/>
        <v>232</v>
      </c>
      <c r="M619" s="464"/>
      <c r="N619" s="152" t="s">
        <v>1709</v>
      </c>
      <c r="O619" s="48"/>
      <c r="P619" s="48"/>
      <c r="Q619" s="48"/>
      <c r="R619" s="48"/>
      <c r="S619" s="48"/>
      <c r="T619" s="48"/>
      <c r="U619" s="436" t="str">
        <f t="shared" si="24"/>
        <v/>
      </c>
      <c r="V619" s="436"/>
      <c r="W619" s="436" t="str">
        <f t="shared" si="25"/>
        <v/>
      </c>
      <c r="X619" s="436"/>
      <c r="Y619" s="48"/>
      <c r="Z619" s="48"/>
      <c r="AA619" s="48"/>
      <c r="AB619" s="48"/>
      <c r="AC619" s="48"/>
      <c r="AD619" s="48"/>
      <c r="AE619" s="48"/>
      <c r="AF619" s="48"/>
      <c r="AG619" s="48"/>
      <c r="AH619" s="48"/>
      <c r="AI619" s="48"/>
      <c r="AJ619" s="48"/>
      <c r="AK619" s="48"/>
      <c r="AL619" s="151" t="s">
        <v>1710</v>
      </c>
      <c r="AM619" s="70"/>
      <c r="AN619" s="70"/>
      <c r="AO619" s="70"/>
      <c r="AP619" s="70"/>
      <c r="AQ619" s="70"/>
      <c r="AR619" s="70"/>
      <c r="AS619" s="70"/>
      <c r="AT619" s="436" t="str">
        <f t="shared" si="23"/>
        <v/>
      </c>
      <c r="AU619" s="436"/>
      <c r="AV619" s="436" t="str">
        <f t="shared" si="26"/>
        <v>Yes</v>
      </c>
      <c r="AW619" s="436"/>
      <c r="AX619" s="156" t="s">
        <v>918</v>
      </c>
      <c r="AY619" s="48"/>
      <c r="AZ619" s="48"/>
      <c r="BA619" s="48"/>
      <c r="BB619" s="436" t="b">
        <f t="shared" si="27"/>
        <v>0</v>
      </c>
      <c r="BC619" s="436"/>
      <c r="BD619" s="48"/>
      <c r="BE619" s="48"/>
      <c r="BF619" s="48"/>
      <c r="BG619" s="48"/>
      <c r="BH619" s="48"/>
      <c r="BI619" s="48"/>
      <c r="BJ619" s="48"/>
      <c r="BK619" s="48"/>
      <c r="BL619" s="48"/>
      <c r="BM619" s="48"/>
      <c r="BN619" s="48"/>
      <c r="BO619" s="48"/>
      <c r="BP619" s="48"/>
      <c r="BQ619" s="48"/>
      <c r="BR619" s="48"/>
      <c r="BS619" s="48"/>
      <c r="BT619" s="48"/>
      <c r="BU619" s="48"/>
    </row>
    <row r="620" spans="1:73" hidden="1">
      <c r="A620" s="48"/>
      <c r="B620" s="48"/>
      <c r="C620" s="70" t="s">
        <v>1711</v>
      </c>
      <c r="D620" s="48"/>
      <c r="E620" s="76"/>
      <c r="F620" s="48"/>
      <c r="G620" s="70"/>
      <c r="H620" s="48"/>
      <c r="I620" s="48"/>
      <c r="J620" s="48"/>
      <c r="K620" s="48"/>
      <c r="L620" s="464">
        <f t="shared" si="28"/>
        <v>233</v>
      </c>
      <c r="M620" s="464"/>
      <c r="N620" s="152" t="s">
        <v>1712</v>
      </c>
      <c r="O620" s="48"/>
      <c r="P620" s="48"/>
      <c r="Q620" s="48"/>
      <c r="R620" s="48"/>
      <c r="S620" s="48"/>
      <c r="T620" s="48"/>
      <c r="U620" s="436" t="str">
        <f t="shared" si="24"/>
        <v/>
      </c>
      <c r="V620" s="436"/>
      <c r="W620" s="436" t="str">
        <f t="shared" si="25"/>
        <v/>
      </c>
      <c r="X620" s="436"/>
      <c r="Y620" s="48"/>
      <c r="Z620" s="48"/>
      <c r="AA620" s="48"/>
      <c r="AB620" s="48"/>
      <c r="AC620" s="48"/>
      <c r="AD620" s="48"/>
      <c r="AE620" s="48"/>
      <c r="AF620" s="48"/>
      <c r="AG620" s="48"/>
      <c r="AH620" s="48"/>
      <c r="AI620" s="48"/>
      <c r="AJ620" s="48"/>
      <c r="AK620" s="48"/>
      <c r="AL620" s="151" t="s">
        <v>1713</v>
      </c>
      <c r="AM620" s="70"/>
      <c r="AN620" s="70"/>
      <c r="AO620" s="70"/>
      <c r="AP620" s="70"/>
      <c r="AQ620" s="70"/>
      <c r="AR620" s="70"/>
      <c r="AS620" s="70"/>
      <c r="AT620" s="436" t="str">
        <f t="shared" si="23"/>
        <v/>
      </c>
      <c r="AU620" s="436"/>
      <c r="AV620" s="436" t="str">
        <f t="shared" si="26"/>
        <v>No</v>
      </c>
      <c r="AW620" s="436"/>
      <c r="AX620" s="156" t="s">
        <v>913</v>
      </c>
      <c r="AY620" s="48"/>
      <c r="AZ620" s="48"/>
      <c r="BA620" s="48"/>
      <c r="BB620" s="436" t="b">
        <f t="shared" si="27"/>
        <v>0</v>
      </c>
      <c r="BC620" s="436"/>
      <c r="BD620" s="48"/>
      <c r="BE620" s="48"/>
      <c r="BF620" s="48"/>
      <c r="BG620" s="48"/>
      <c r="BH620" s="48"/>
      <c r="BI620" s="48"/>
      <c r="BJ620" s="48"/>
      <c r="BK620" s="48"/>
      <c r="BL620" s="48"/>
      <c r="BM620" s="48"/>
      <c r="BN620" s="48"/>
      <c r="BO620" s="48"/>
      <c r="BP620" s="48"/>
      <c r="BQ620" s="48"/>
      <c r="BR620" s="48"/>
      <c r="BS620" s="48"/>
      <c r="BT620" s="48"/>
      <c r="BU620" s="48"/>
    </row>
    <row r="621" spans="1:73" hidden="1">
      <c r="A621" s="48"/>
      <c r="B621" s="48"/>
      <c r="C621" s="70" t="s">
        <v>1714</v>
      </c>
      <c r="D621" s="48"/>
      <c r="E621" s="76"/>
      <c r="F621" s="48"/>
      <c r="G621" s="70"/>
      <c r="H621" s="48"/>
      <c r="I621" s="48"/>
      <c r="J621" s="48"/>
      <c r="K621" s="48"/>
      <c r="L621" s="464">
        <f t="shared" si="28"/>
        <v>234</v>
      </c>
      <c r="M621" s="464"/>
      <c r="N621" s="152" t="s">
        <v>1715</v>
      </c>
      <c r="O621" s="48"/>
      <c r="P621" s="48"/>
      <c r="Q621" s="48"/>
      <c r="R621" s="48"/>
      <c r="S621" s="48"/>
      <c r="T621" s="48"/>
      <c r="U621" s="436" t="str">
        <f t="shared" si="24"/>
        <v/>
      </c>
      <c r="V621" s="436"/>
      <c r="W621" s="436" t="str">
        <f t="shared" si="25"/>
        <v/>
      </c>
      <c r="X621" s="436"/>
      <c r="Y621" s="48"/>
      <c r="Z621" s="48"/>
      <c r="AA621" s="48"/>
      <c r="AB621" s="48"/>
      <c r="AC621" s="48"/>
      <c r="AD621" s="48"/>
      <c r="AE621" s="48"/>
      <c r="AF621" s="48"/>
      <c r="AG621" s="48"/>
      <c r="AH621" s="48"/>
      <c r="AI621" s="48"/>
      <c r="AJ621" s="48"/>
      <c r="AK621" s="48"/>
      <c r="AL621" s="151" t="s">
        <v>1716</v>
      </c>
      <c r="AM621" s="70"/>
      <c r="AN621" s="70"/>
      <c r="AO621" s="70"/>
      <c r="AP621" s="70"/>
      <c r="AQ621" s="70"/>
      <c r="AR621" s="70"/>
      <c r="AS621" s="70"/>
      <c r="AT621" s="436" t="str">
        <f t="shared" si="23"/>
        <v/>
      </c>
      <c r="AU621" s="436"/>
      <c r="AV621" s="436" t="str">
        <f t="shared" si="26"/>
        <v>Yes</v>
      </c>
      <c r="AW621" s="436"/>
      <c r="AX621" s="156" t="s">
        <v>918</v>
      </c>
      <c r="AY621" s="48"/>
      <c r="AZ621" s="48"/>
      <c r="BA621" s="48"/>
      <c r="BB621" s="436" t="b">
        <f t="shared" si="27"/>
        <v>0</v>
      </c>
      <c r="BC621" s="436"/>
      <c r="BD621" s="48"/>
      <c r="BE621" s="48"/>
      <c r="BF621" s="48"/>
      <c r="BG621" s="48"/>
      <c r="BH621" s="48"/>
      <c r="BI621" s="48"/>
      <c r="BJ621" s="48"/>
      <c r="BK621" s="48"/>
      <c r="BL621" s="48"/>
      <c r="BM621" s="48"/>
      <c r="BN621" s="48"/>
      <c r="BO621" s="48"/>
      <c r="BP621" s="48"/>
      <c r="BQ621" s="48"/>
      <c r="BR621" s="48"/>
      <c r="BS621" s="48"/>
      <c r="BT621" s="48"/>
      <c r="BU621" s="48"/>
    </row>
    <row r="622" spans="1:73" hidden="1">
      <c r="A622" s="48"/>
      <c r="B622" s="48"/>
      <c r="C622" s="70" t="s">
        <v>1717</v>
      </c>
      <c r="D622" s="48"/>
      <c r="E622" s="76"/>
      <c r="F622" s="48"/>
      <c r="G622" s="70"/>
      <c r="H622" s="48"/>
      <c r="I622" s="48"/>
      <c r="J622" s="48"/>
      <c r="K622" s="48"/>
      <c r="L622" s="464">
        <f t="shared" si="28"/>
        <v>235</v>
      </c>
      <c r="M622" s="464"/>
      <c r="N622" s="152" t="s">
        <v>1718</v>
      </c>
      <c r="O622" s="48"/>
      <c r="P622" s="48"/>
      <c r="Q622" s="48"/>
      <c r="R622" s="48"/>
      <c r="S622" s="48"/>
      <c r="T622" s="48"/>
      <c r="U622" s="436" t="str">
        <f t="shared" si="24"/>
        <v/>
      </c>
      <c r="V622" s="436"/>
      <c r="W622" s="436" t="str">
        <f t="shared" si="25"/>
        <v/>
      </c>
      <c r="X622" s="436"/>
      <c r="Y622" s="48"/>
      <c r="Z622" s="48"/>
      <c r="AA622" s="48"/>
      <c r="AB622" s="48"/>
      <c r="AC622" s="48"/>
      <c r="AD622" s="48"/>
      <c r="AE622" s="48"/>
      <c r="AF622" s="48"/>
      <c r="AG622" s="48"/>
      <c r="AH622" s="48"/>
      <c r="AI622" s="48"/>
      <c r="AJ622" s="48"/>
      <c r="AK622" s="48"/>
      <c r="AL622" s="157" t="s">
        <v>1719</v>
      </c>
      <c r="AM622" s="70"/>
      <c r="AN622" s="70"/>
      <c r="AO622" s="70"/>
      <c r="AP622" s="70"/>
      <c r="AQ622" s="70"/>
      <c r="AR622" s="70"/>
      <c r="AS622" s="70"/>
      <c r="AT622" s="436" t="str">
        <f t="shared" si="23"/>
        <v/>
      </c>
      <c r="AU622" s="436"/>
      <c r="AV622" s="436" t="str">
        <f t="shared" si="26"/>
        <v>Yes</v>
      </c>
      <c r="AW622" s="436"/>
      <c r="AX622" s="155" t="s">
        <v>908</v>
      </c>
      <c r="AY622" s="48"/>
      <c r="AZ622" s="48"/>
      <c r="BA622" s="48"/>
      <c r="BB622" s="436" t="b">
        <f t="shared" si="27"/>
        <v>0</v>
      </c>
      <c r="BC622" s="436"/>
      <c r="BD622" s="48"/>
      <c r="BE622" s="48"/>
      <c r="BF622" s="48"/>
      <c r="BG622" s="48"/>
      <c r="BH622" s="48"/>
      <c r="BI622" s="48"/>
      <c r="BJ622" s="48"/>
      <c r="BK622" s="48"/>
      <c r="BL622" s="48"/>
      <c r="BM622" s="48"/>
      <c r="BN622" s="48"/>
      <c r="BO622" s="48"/>
      <c r="BP622" s="48"/>
      <c r="BQ622" s="48"/>
      <c r="BR622" s="48"/>
      <c r="BS622" s="48"/>
      <c r="BT622" s="48"/>
      <c r="BU622" s="48"/>
    </row>
    <row r="623" spans="1:73" hidden="1">
      <c r="A623" s="48"/>
      <c r="B623" s="48"/>
      <c r="C623" s="70" t="s">
        <v>1720</v>
      </c>
      <c r="D623" s="48"/>
      <c r="E623" s="76"/>
      <c r="F623" s="48"/>
      <c r="G623" s="70"/>
      <c r="H623" s="48"/>
      <c r="I623" s="48"/>
      <c r="J623" s="48"/>
      <c r="K623" s="48"/>
      <c r="L623" s="464">
        <f t="shared" si="28"/>
        <v>236</v>
      </c>
      <c r="M623" s="464"/>
      <c r="N623" s="152" t="s">
        <v>1721</v>
      </c>
      <c r="O623" s="48"/>
      <c r="P623" s="48"/>
      <c r="Q623" s="48"/>
      <c r="R623" s="48"/>
      <c r="S623" s="48"/>
      <c r="T623" s="48"/>
      <c r="U623" s="436" t="str">
        <f t="shared" si="24"/>
        <v/>
      </c>
      <c r="V623" s="436"/>
      <c r="W623" s="436" t="str">
        <f t="shared" si="25"/>
        <v/>
      </c>
      <c r="X623" s="436"/>
      <c r="Y623" s="48"/>
      <c r="Z623" s="48"/>
      <c r="AA623" s="48"/>
      <c r="AB623" s="48"/>
      <c r="AC623" s="48"/>
      <c r="AD623" s="48"/>
      <c r="AE623" s="48"/>
      <c r="AF623" s="48"/>
      <c r="AG623" s="48"/>
      <c r="AH623" s="48"/>
      <c r="AI623" s="48"/>
      <c r="AJ623" s="48"/>
      <c r="AK623" s="48"/>
      <c r="AL623" s="151" t="s">
        <v>1722</v>
      </c>
      <c r="AM623" s="70"/>
      <c r="AN623" s="70"/>
      <c r="AO623" s="70"/>
      <c r="AP623" s="70"/>
      <c r="AQ623" s="70"/>
      <c r="AR623" s="70"/>
      <c r="AS623" s="70"/>
      <c r="AT623" s="436" t="str">
        <f t="shared" si="23"/>
        <v/>
      </c>
      <c r="AU623" s="436"/>
      <c r="AV623" s="436" t="str">
        <f t="shared" si="26"/>
        <v>Yes</v>
      </c>
      <c r="AW623" s="436"/>
      <c r="AX623" s="156" t="s">
        <v>918</v>
      </c>
      <c r="AY623" s="48"/>
      <c r="AZ623" s="48"/>
      <c r="BA623" s="48"/>
      <c r="BB623" s="436" t="b">
        <f t="shared" si="27"/>
        <v>0</v>
      </c>
      <c r="BC623" s="436"/>
      <c r="BD623" s="48"/>
      <c r="BE623" s="48"/>
      <c r="BF623" s="48"/>
      <c r="BG623" s="48"/>
      <c r="BH623" s="48"/>
      <c r="BI623" s="48"/>
      <c r="BJ623" s="48"/>
      <c r="BK623" s="48"/>
      <c r="BL623" s="48"/>
      <c r="BM623" s="48"/>
      <c r="BN623" s="48"/>
      <c r="BO623" s="48"/>
      <c r="BP623" s="48"/>
      <c r="BQ623" s="48"/>
      <c r="BR623" s="48"/>
      <c r="BS623" s="48"/>
      <c r="BT623" s="48"/>
      <c r="BU623" s="48"/>
    </row>
    <row r="624" spans="1:73" hidden="1">
      <c r="A624" s="48"/>
      <c r="B624" s="48"/>
      <c r="C624" s="70" t="s">
        <v>1723</v>
      </c>
      <c r="D624" s="48"/>
      <c r="E624" s="76"/>
      <c r="F624" s="48"/>
      <c r="G624" s="70"/>
      <c r="H624" s="48"/>
      <c r="I624" s="48"/>
      <c r="J624" s="48"/>
      <c r="K624" s="48"/>
      <c r="L624" s="464">
        <f t="shared" si="28"/>
        <v>237</v>
      </c>
      <c r="M624" s="464"/>
      <c r="N624" s="152" t="s">
        <v>1724</v>
      </c>
      <c r="O624" s="48"/>
      <c r="P624" s="48"/>
      <c r="Q624" s="48"/>
      <c r="R624" s="48"/>
      <c r="S624" s="48"/>
      <c r="T624" s="48"/>
      <c r="U624" s="436" t="str">
        <f t="shared" si="24"/>
        <v/>
      </c>
      <c r="V624" s="436"/>
      <c r="W624" s="436" t="str">
        <f t="shared" si="25"/>
        <v/>
      </c>
      <c r="X624" s="436"/>
      <c r="Y624" s="48"/>
      <c r="Z624" s="48"/>
      <c r="AA624" s="48"/>
      <c r="AB624" s="48"/>
      <c r="AC624" s="48"/>
      <c r="AD624" s="48"/>
      <c r="AE624" s="48"/>
      <c r="AF624" s="48"/>
      <c r="AG624" s="48"/>
      <c r="AH624" s="48"/>
      <c r="AI624" s="48"/>
      <c r="AJ624" s="48"/>
      <c r="AK624" s="48"/>
      <c r="AL624" s="154" t="s">
        <v>1725</v>
      </c>
      <c r="AM624" s="70"/>
      <c r="AN624" s="70"/>
      <c r="AO624" s="70"/>
      <c r="AP624" s="70"/>
      <c r="AQ624" s="70"/>
      <c r="AR624" s="70"/>
      <c r="AS624" s="70"/>
      <c r="AT624" s="436" t="str">
        <f t="shared" si="23"/>
        <v/>
      </c>
      <c r="AU624" s="436"/>
      <c r="AV624" s="436" t="str">
        <f t="shared" si="26"/>
        <v>Yes</v>
      </c>
      <c r="AW624" s="436"/>
      <c r="AX624" s="155" t="s">
        <v>908</v>
      </c>
      <c r="AY624" s="48"/>
      <c r="AZ624" s="48"/>
      <c r="BA624" s="48"/>
      <c r="BB624" s="436" t="b">
        <f t="shared" si="27"/>
        <v>0</v>
      </c>
      <c r="BC624" s="436"/>
      <c r="BD624" s="48"/>
      <c r="BE624" s="48"/>
      <c r="BF624" s="48"/>
      <c r="BG624" s="48"/>
      <c r="BH624" s="48"/>
      <c r="BI624" s="48"/>
      <c r="BJ624" s="48"/>
      <c r="BK624" s="48"/>
      <c r="BL624" s="48"/>
      <c r="BM624" s="48"/>
      <c r="BN624" s="48"/>
      <c r="BO624" s="48"/>
      <c r="BP624" s="48"/>
      <c r="BQ624" s="48"/>
      <c r="BR624" s="48"/>
      <c r="BS624" s="48"/>
      <c r="BT624" s="48"/>
      <c r="BU624" s="48"/>
    </row>
    <row r="625" spans="1:73" hidden="1">
      <c r="A625" s="48"/>
      <c r="B625" s="48"/>
      <c r="C625" s="70" t="s">
        <v>1726</v>
      </c>
      <c r="D625" s="48"/>
      <c r="E625" s="76"/>
      <c r="F625" s="48"/>
      <c r="G625" s="70"/>
      <c r="H625" s="48"/>
      <c r="I625" s="48"/>
      <c r="J625" s="48"/>
      <c r="K625" s="48"/>
      <c r="L625" s="464">
        <f t="shared" si="28"/>
        <v>238</v>
      </c>
      <c r="M625" s="464"/>
      <c r="N625" s="152" t="s">
        <v>1727</v>
      </c>
      <c r="O625" s="48"/>
      <c r="P625" s="48"/>
      <c r="Q625" s="48"/>
      <c r="R625" s="48"/>
      <c r="S625" s="48"/>
      <c r="T625" s="48"/>
      <c r="U625" s="436" t="str">
        <f t="shared" si="24"/>
        <v/>
      </c>
      <c r="V625" s="436"/>
      <c r="W625" s="436" t="str">
        <f t="shared" si="25"/>
        <v/>
      </c>
      <c r="X625" s="436"/>
      <c r="Y625" s="48"/>
      <c r="Z625" s="48"/>
      <c r="AA625" s="48"/>
      <c r="AB625" s="48"/>
      <c r="AC625" s="48"/>
      <c r="AD625" s="48"/>
      <c r="AE625" s="48"/>
      <c r="AF625" s="48"/>
      <c r="AG625" s="48"/>
      <c r="AH625" s="48"/>
      <c r="AI625" s="48"/>
      <c r="AJ625" s="48"/>
      <c r="AK625" s="48"/>
      <c r="AL625" s="151" t="s">
        <v>1728</v>
      </c>
      <c r="AM625" s="70"/>
      <c r="AN625" s="70"/>
      <c r="AO625" s="70"/>
      <c r="AP625" s="70"/>
      <c r="AQ625" s="70"/>
      <c r="AR625" s="70"/>
      <c r="AS625" s="70"/>
      <c r="AT625" s="436" t="str">
        <f t="shared" si="23"/>
        <v/>
      </c>
      <c r="AU625" s="436"/>
      <c r="AV625" s="436" t="str">
        <f t="shared" si="26"/>
        <v>Yes</v>
      </c>
      <c r="AW625" s="436"/>
      <c r="AX625" s="156" t="s">
        <v>918</v>
      </c>
      <c r="AY625" s="48"/>
      <c r="AZ625" s="48"/>
      <c r="BA625" s="48"/>
      <c r="BB625" s="436" t="b">
        <f t="shared" si="27"/>
        <v>0</v>
      </c>
      <c r="BC625" s="436"/>
      <c r="BD625" s="48"/>
      <c r="BE625" s="48"/>
      <c r="BF625" s="48"/>
      <c r="BG625" s="48"/>
      <c r="BH625" s="48"/>
      <c r="BI625" s="48"/>
      <c r="BJ625" s="48"/>
      <c r="BK625" s="48"/>
      <c r="BL625" s="48"/>
      <c r="BM625" s="48"/>
      <c r="BN625" s="48"/>
      <c r="BO625" s="48"/>
      <c r="BP625" s="48"/>
      <c r="BQ625" s="48"/>
      <c r="BR625" s="48"/>
      <c r="BS625" s="48"/>
      <c r="BT625" s="48"/>
      <c r="BU625" s="48"/>
    </row>
    <row r="626" spans="1:73" hidden="1">
      <c r="A626" s="48"/>
      <c r="B626" s="48"/>
      <c r="C626" s="70" t="s">
        <v>1729</v>
      </c>
      <c r="D626" s="48"/>
      <c r="E626" s="76"/>
      <c r="F626" s="48"/>
      <c r="G626" s="70"/>
      <c r="H626" s="48"/>
      <c r="I626" s="48"/>
      <c r="J626" s="48"/>
      <c r="K626" s="48"/>
      <c r="L626" s="464">
        <f t="shared" si="28"/>
        <v>239</v>
      </c>
      <c r="M626" s="464"/>
      <c r="N626" s="152" t="s">
        <v>1730</v>
      </c>
      <c r="O626" s="48"/>
      <c r="P626" s="48"/>
      <c r="Q626" s="48"/>
      <c r="R626" s="48"/>
      <c r="S626" s="48"/>
      <c r="T626" s="48"/>
      <c r="U626" s="436" t="str">
        <f t="shared" si="24"/>
        <v/>
      </c>
      <c r="V626" s="436"/>
      <c r="W626" s="436" t="str">
        <f t="shared" si="25"/>
        <v/>
      </c>
      <c r="X626" s="436"/>
      <c r="Y626" s="48"/>
      <c r="Z626" s="48"/>
      <c r="AA626" s="48"/>
      <c r="AB626" s="48"/>
      <c r="AC626" s="48"/>
      <c r="AD626" s="48"/>
      <c r="AE626" s="48"/>
      <c r="AF626" s="48"/>
      <c r="AG626" s="48"/>
      <c r="AH626" s="48"/>
      <c r="AI626" s="48"/>
      <c r="AJ626" s="48"/>
      <c r="AK626" s="48"/>
      <c r="AL626" s="160" t="s">
        <v>1731</v>
      </c>
      <c r="AM626" s="70"/>
      <c r="AN626" s="70"/>
      <c r="AO626" s="70"/>
      <c r="AP626" s="70"/>
      <c r="AQ626" s="70"/>
      <c r="AR626" s="70"/>
      <c r="AS626" s="70"/>
      <c r="AT626" s="436" t="str">
        <f t="shared" si="23"/>
        <v/>
      </c>
      <c r="AU626" s="436"/>
      <c r="AV626" s="436" t="str">
        <f t="shared" si="26"/>
        <v>Yes</v>
      </c>
      <c r="AW626" s="436"/>
      <c r="AX626" s="155" t="s">
        <v>908</v>
      </c>
      <c r="AY626" s="48"/>
      <c r="AZ626" s="48"/>
      <c r="BA626" s="48"/>
      <c r="BB626" s="436" t="b">
        <f t="shared" si="27"/>
        <v>0</v>
      </c>
      <c r="BC626" s="436"/>
      <c r="BD626" s="48"/>
      <c r="BE626" s="48"/>
      <c r="BF626" s="48"/>
      <c r="BG626" s="48"/>
      <c r="BH626" s="48"/>
      <c r="BI626" s="48"/>
      <c r="BJ626" s="48"/>
      <c r="BK626" s="48"/>
      <c r="BL626" s="48"/>
      <c r="BM626" s="48"/>
      <c r="BN626" s="48"/>
      <c r="BO626" s="48"/>
      <c r="BP626" s="48"/>
      <c r="BQ626" s="48"/>
      <c r="BR626" s="48"/>
      <c r="BS626" s="48"/>
      <c r="BT626" s="48"/>
      <c r="BU626" s="48"/>
    </row>
    <row r="627" spans="1:73" hidden="1">
      <c r="A627" s="48"/>
      <c r="B627" s="48"/>
      <c r="C627" s="70" t="s">
        <v>1732</v>
      </c>
      <c r="D627" s="48"/>
      <c r="E627" s="76"/>
      <c r="F627" s="48"/>
      <c r="G627" s="70"/>
      <c r="H627" s="48"/>
      <c r="I627" s="48"/>
      <c r="J627" s="48"/>
      <c r="K627" s="48"/>
      <c r="L627" s="464">
        <f t="shared" si="28"/>
        <v>240</v>
      </c>
      <c r="M627" s="464"/>
      <c r="N627" s="152" t="s">
        <v>1733</v>
      </c>
      <c r="O627" s="48"/>
      <c r="P627" s="48"/>
      <c r="Q627" s="48"/>
      <c r="R627" s="48"/>
      <c r="S627" s="48"/>
      <c r="T627" s="48"/>
      <c r="U627" s="436" t="str">
        <f t="shared" si="24"/>
        <v/>
      </c>
      <c r="V627" s="436"/>
      <c r="W627" s="436" t="str">
        <f t="shared" si="25"/>
        <v/>
      </c>
      <c r="X627" s="436"/>
      <c r="Y627" s="48"/>
      <c r="Z627" s="48"/>
      <c r="AA627" s="48"/>
      <c r="AB627" s="48"/>
      <c r="AC627" s="48"/>
      <c r="AD627" s="48"/>
      <c r="AE627" s="48"/>
      <c r="AF627" s="48"/>
      <c r="AG627" s="48"/>
      <c r="AH627" s="48"/>
      <c r="AI627" s="48"/>
      <c r="AJ627" s="48"/>
      <c r="AK627" s="48"/>
      <c r="AL627" s="157" t="s">
        <v>1734</v>
      </c>
      <c r="AM627" s="70"/>
      <c r="AN627" s="70"/>
      <c r="AO627" s="70"/>
      <c r="AP627" s="70"/>
      <c r="AQ627" s="70"/>
      <c r="AR627" s="70"/>
      <c r="AS627" s="70"/>
      <c r="AT627" s="436" t="str">
        <f t="shared" si="23"/>
        <v/>
      </c>
      <c r="AU627" s="436"/>
      <c r="AV627" s="436" t="str">
        <f t="shared" si="26"/>
        <v>Yes</v>
      </c>
      <c r="AW627" s="436"/>
      <c r="AX627" s="155" t="s">
        <v>908</v>
      </c>
      <c r="AY627" s="48"/>
      <c r="AZ627" s="48"/>
      <c r="BA627" s="48"/>
      <c r="BB627" s="436" t="b">
        <f t="shared" si="27"/>
        <v>0</v>
      </c>
      <c r="BC627" s="436"/>
      <c r="BD627" s="48"/>
      <c r="BE627" s="48"/>
      <c r="BF627" s="48"/>
      <c r="BG627" s="48"/>
      <c r="BH627" s="48"/>
      <c r="BI627" s="48"/>
      <c r="BJ627" s="48"/>
      <c r="BK627" s="48"/>
      <c r="BL627" s="48"/>
      <c r="BM627" s="48"/>
      <c r="BN627" s="48"/>
      <c r="BO627" s="48"/>
      <c r="BP627" s="48"/>
      <c r="BQ627" s="48"/>
      <c r="BR627" s="48"/>
      <c r="BS627" s="48"/>
      <c r="BT627" s="48"/>
      <c r="BU627" s="48"/>
    </row>
    <row r="628" spans="1:73" hidden="1">
      <c r="A628" s="48"/>
      <c r="B628" s="48"/>
      <c r="C628" s="70" t="s">
        <v>1735</v>
      </c>
      <c r="D628" s="48"/>
      <c r="E628" s="76"/>
      <c r="F628" s="48"/>
      <c r="G628" s="70"/>
      <c r="H628" s="48"/>
      <c r="I628" s="48"/>
      <c r="J628" s="48"/>
      <c r="K628" s="48"/>
      <c r="L628" s="464">
        <f t="shared" si="28"/>
        <v>241</v>
      </c>
      <c r="M628" s="464"/>
      <c r="N628" s="152" t="s">
        <v>1736</v>
      </c>
      <c r="O628" s="48"/>
      <c r="P628" s="48"/>
      <c r="Q628" s="48"/>
      <c r="R628" s="48"/>
      <c r="S628" s="48"/>
      <c r="T628" s="48"/>
      <c r="U628" s="436" t="str">
        <f t="shared" si="24"/>
        <v/>
      </c>
      <c r="V628" s="436"/>
      <c r="W628" s="436" t="str">
        <f t="shared" si="25"/>
        <v/>
      </c>
      <c r="X628" s="436"/>
      <c r="Y628" s="48"/>
      <c r="Z628" s="48"/>
      <c r="AA628" s="48"/>
      <c r="AB628" s="48"/>
      <c r="AC628" s="48"/>
      <c r="AD628" s="48"/>
      <c r="AE628" s="48"/>
      <c r="AF628" s="48"/>
      <c r="AG628" s="48"/>
      <c r="AH628" s="48"/>
      <c r="AI628" s="48"/>
      <c r="AJ628" s="48"/>
      <c r="AK628" s="48"/>
      <c r="AL628" s="157" t="s">
        <v>1737</v>
      </c>
      <c r="AM628" s="70"/>
      <c r="AN628" s="70"/>
      <c r="AO628" s="70"/>
      <c r="AP628" s="70"/>
      <c r="AQ628" s="70"/>
      <c r="AR628" s="70"/>
      <c r="AS628" s="70"/>
      <c r="AT628" s="436" t="str">
        <f t="shared" si="23"/>
        <v/>
      </c>
      <c r="AU628" s="436"/>
      <c r="AV628" s="436" t="str">
        <f t="shared" si="26"/>
        <v>Yes</v>
      </c>
      <c r="AW628" s="436"/>
      <c r="AX628" s="155" t="s">
        <v>908</v>
      </c>
      <c r="AY628" s="48"/>
      <c r="AZ628" s="48"/>
      <c r="BA628" s="48"/>
      <c r="BB628" s="436" t="b">
        <f t="shared" si="27"/>
        <v>0</v>
      </c>
      <c r="BC628" s="436"/>
      <c r="BD628" s="48"/>
      <c r="BE628" s="48"/>
      <c r="BF628" s="48"/>
      <c r="BG628" s="48"/>
      <c r="BH628" s="48"/>
      <c r="BI628" s="48"/>
      <c r="BJ628" s="48"/>
      <c r="BK628" s="48"/>
      <c r="BL628" s="48"/>
      <c r="BM628" s="48"/>
      <c r="BN628" s="48"/>
      <c r="BO628" s="48"/>
      <c r="BP628" s="48"/>
      <c r="BQ628" s="48"/>
      <c r="BR628" s="48"/>
      <c r="BS628" s="48"/>
      <c r="BT628" s="48"/>
      <c r="BU628" s="48"/>
    </row>
    <row r="629" spans="1:73" hidden="1">
      <c r="A629" s="48"/>
      <c r="B629" s="48"/>
      <c r="C629" s="70" t="s">
        <v>1738</v>
      </c>
      <c r="D629" s="48"/>
      <c r="E629" s="76"/>
      <c r="F629" s="48"/>
      <c r="G629" s="70"/>
      <c r="H629" s="48"/>
      <c r="I629" s="48"/>
      <c r="J629" s="48"/>
      <c r="K629" s="48"/>
      <c r="L629" s="464">
        <f t="shared" si="28"/>
        <v>242</v>
      </c>
      <c r="M629" s="464"/>
      <c r="N629" s="152" t="s">
        <v>1739</v>
      </c>
      <c r="O629" s="48"/>
      <c r="P629" s="48"/>
      <c r="Q629" s="48"/>
      <c r="R629" s="48"/>
      <c r="S629" s="48"/>
      <c r="T629" s="48"/>
      <c r="U629" s="436" t="str">
        <f t="shared" si="24"/>
        <v/>
      </c>
      <c r="V629" s="436"/>
      <c r="W629" s="436" t="str">
        <f t="shared" si="25"/>
        <v/>
      </c>
      <c r="X629" s="436"/>
      <c r="Y629" s="48"/>
      <c r="Z629" s="48"/>
      <c r="AA629" s="48"/>
      <c r="AB629" s="48"/>
      <c r="AC629" s="48"/>
      <c r="AD629" s="48"/>
      <c r="AE629" s="48"/>
      <c r="AF629" s="48"/>
      <c r="AG629" s="48"/>
      <c r="AH629" s="48"/>
      <c r="AI629" s="48"/>
      <c r="AJ629" s="48"/>
      <c r="AK629" s="48"/>
      <c r="AL629" s="151" t="s">
        <v>1353</v>
      </c>
      <c r="AM629" s="70"/>
      <c r="AN629" s="70"/>
      <c r="AO629" s="70"/>
      <c r="AP629" s="70"/>
      <c r="AQ629" s="70"/>
      <c r="AR629" s="70"/>
      <c r="AS629" s="70"/>
      <c r="AT629" s="436" t="str">
        <f t="shared" si="23"/>
        <v/>
      </c>
      <c r="AU629" s="436"/>
      <c r="AV629" s="436" t="str">
        <f t="shared" si="26"/>
        <v>Yes</v>
      </c>
      <c r="AW629" s="436"/>
      <c r="AX629" s="156" t="s">
        <v>918</v>
      </c>
      <c r="AY629" s="48"/>
      <c r="AZ629" s="48"/>
      <c r="BA629" s="48"/>
      <c r="BB629" s="436" t="b">
        <f t="shared" si="27"/>
        <v>0</v>
      </c>
      <c r="BC629" s="436"/>
      <c r="BD629" s="48"/>
      <c r="BE629" s="48"/>
      <c r="BF629" s="48"/>
      <c r="BG629" s="48"/>
      <c r="BH629" s="48"/>
      <c r="BI629" s="48"/>
      <c r="BJ629" s="48"/>
      <c r="BK629" s="48"/>
      <c r="BL629" s="48"/>
      <c r="BM629" s="48"/>
      <c r="BN629" s="48"/>
      <c r="BO629" s="48"/>
      <c r="BP629" s="48"/>
      <c r="BQ629" s="48"/>
      <c r="BR629" s="48"/>
      <c r="BS629" s="48"/>
      <c r="BT629" s="48"/>
      <c r="BU629" s="48"/>
    </row>
    <row r="630" spans="1:73" hidden="1">
      <c r="A630" s="48"/>
      <c r="B630" s="48"/>
      <c r="C630" s="70" t="s">
        <v>1740</v>
      </c>
      <c r="D630" s="48"/>
      <c r="E630" s="76"/>
      <c r="F630" s="48"/>
      <c r="G630" s="70"/>
      <c r="H630" s="48"/>
      <c r="I630" s="48"/>
      <c r="J630" s="48"/>
      <c r="K630" s="48"/>
      <c r="L630" s="464">
        <f t="shared" si="28"/>
        <v>243</v>
      </c>
      <c r="M630" s="464"/>
      <c r="N630" s="152" t="s">
        <v>1741</v>
      </c>
      <c r="O630" s="48"/>
      <c r="P630" s="48"/>
      <c r="Q630" s="48"/>
      <c r="R630" s="48"/>
      <c r="S630" s="48"/>
      <c r="T630" s="48"/>
      <c r="U630" s="436" t="str">
        <f t="shared" si="24"/>
        <v/>
      </c>
      <c r="V630" s="436"/>
      <c r="W630" s="436" t="str">
        <f t="shared" si="25"/>
        <v/>
      </c>
      <c r="X630" s="436"/>
      <c r="Y630" s="48"/>
      <c r="Z630" s="48"/>
      <c r="AA630" s="48"/>
      <c r="AB630" s="48"/>
      <c r="AC630" s="48"/>
      <c r="AD630" s="48"/>
      <c r="AE630" s="48"/>
      <c r="AF630" s="48"/>
      <c r="AG630" s="48"/>
      <c r="AH630" s="48"/>
      <c r="AI630" s="48"/>
      <c r="AJ630" s="48"/>
      <c r="AK630" s="48"/>
      <c r="AL630" s="151" t="s">
        <v>1742</v>
      </c>
      <c r="AM630" s="70"/>
      <c r="AN630" s="70"/>
      <c r="AO630" s="70"/>
      <c r="AP630" s="70"/>
      <c r="AQ630" s="70"/>
      <c r="AR630" s="70"/>
      <c r="AS630" s="70"/>
      <c r="AT630" s="436" t="str">
        <f t="shared" si="23"/>
        <v/>
      </c>
      <c r="AU630" s="436"/>
      <c r="AV630" s="436" t="str">
        <f t="shared" si="26"/>
        <v>No</v>
      </c>
      <c r="AW630" s="436"/>
      <c r="AX630" s="156" t="s">
        <v>913</v>
      </c>
      <c r="AY630" s="48"/>
      <c r="AZ630" s="48"/>
      <c r="BA630" s="48"/>
      <c r="BB630" s="436" t="b">
        <f t="shared" si="27"/>
        <v>0</v>
      </c>
      <c r="BC630" s="436"/>
      <c r="BD630" s="48"/>
      <c r="BE630" s="48"/>
      <c r="BF630" s="48"/>
      <c r="BG630" s="48"/>
      <c r="BH630" s="48"/>
      <c r="BI630" s="48"/>
      <c r="BJ630" s="48"/>
      <c r="BK630" s="48"/>
      <c r="BL630" s="48"/>
      <c r="BM630" s="48"/>
      <c r="BN630" s="48"/>
      <c r="BO630" s="48"/>
      <c r="BP630" s="48"/>
      <c r="BQ630" s="48"/>
      <c r="BR630" s="48"/>
      <c r="BS630" s="48"/>
      <c r="BT630" s="48"/>
      <c r="BU630" s="48"/>
    </row>
    <row r="631" spans="1:73" hidden="1">
      <c r="A631" s="48"/>
      <c r="B631" s="48"/>
      <c r="C631" s="70" t="s">
        <v>1743</v>
      </c>
      <c r="D631" s="48"/>
      <c r="E631" s="76"/>
      <c r="F631" s="48"/>
      <c r="G631" s="70"/>
      <c r="H631" s="48"/>
      <c r="I631" s="48"/>
      <c r="J631" s="48"/>
      <c r="K631" s="48"/>
      <c r="L631" s="464">
        <f t="shared" si="28"/>
        <v>244</v>
      </c>
      <c r="M631" s="464"/>
      <c r="N631" s="152" t="s">
        <v>1744</v>
      </c>
      <c r="O631" s="48"/>
      <c r="P631" s="48"/>
      <c r="Q631" s="48"/>
      <c r="R631" s="48"/>
      <c r="S631" s="48"/>
      <c r="T631" s="48"/>
      <c r="U631" s="436" t="str">
        <f t="shared" si="24"/>
        <v/>
      </c>
      <c r="V631" s="436"/>
      <c r="W631" s="436" t="str">
        <f t="shared" si="25"/>
        <v/>
      </c>
      <c r="X631" s="436"/>
      <c r="Y631" s="48"/>
      <c r="Z631" s="48"/>
      <c r="AA631" s="48"/>
      <c r="AB631" s="48"/>
      <c r="AC631" s="48"/>
      <c r="AD631" s="48"/>
      <c r="AE631" s="48"/>
      <c r="AF631" s="48"/>
      <c r="AG631" s="48"/>
      <c r="AH631" s="48"/>
      <c r="AI631" s="48"/>
      <c r="AJ631" s="48"/>
      <c r="AK631" s="48"/>
      <c r="AL631" s="151" t="s">
        <v>1745</v>
      </c>
      <c r="AM631" s="70"/>
      <c r="AN631" s="70"/>
      <c r="AO631" s="70"/>
      <c r="AP631" s="70"/>
      <c r="AQ631" s="70"/>
      <c r="AR631" s="70"/>
      <c r="AS631" s="70"/>
      <c r="AT631" s="436" t="str">
        <f t="shared" si="23"/>
        <v/>
      </c>
      <c r="AU631" s="436"/>
      <c r="AV631" s="436" t="str">
        <f t="shared" si="26"/>
        <v>Yes</v>
      </c>
      <c r="AW631" s="436"/>
      <c r="AX631" s="156" t="s">
        <v>918</v>
      </c>
      <c r="AY631" s="48"/>
      <c r="AZ631" s="48"/>
      <c r="BA631" s="48"/>
      <c r="BB631" s="436" t="b">
        <f t="shared" si="27"/>
        <v>0</v>
      </c>
      <c r="BC631" s="436"/>
      <c r="BD631" s="48"/>
      <c r="BE631" s="48"/>
      <c r="BF631" s="48"/>
      <c r="BG631" s="48"/>
      <c r="BH631" s="48"/>
      <c r="BI631" s="48"/>
      <c r="BJ631" s="48"/>
      <c r="BK631" s="48"/>
      <c r="BL631" s="48"/>
      <c r="BM631" s="48"/>
      <c r="BN631" s="48"/>
      <c r="BO631" s="48"/>
      <c r="BP631" s="48"/>
      <c r="BQ631" s="48"/>
      <c r="BR631" s="48"/>
      <c r="BS631" s="48"/>
      <c r="BT631" s="48"/>
      <c r="BU631" s="48"/>
    </row>
    <row r="632" spans="1:73" hidden="1">
      <c r="A632" s="48"/>
      <c r="B632" s="48"/>
      <c r="C632" s="70" t="s">
        <v>1746</v>
      </c>
      <c r="D632" s="48"/>
      <c r="E632" s="76"/>
      <c r="F632" s="48"/>
      <c r="G632" s="70"/>
      <c r="H632" s="48"/>
      <c r="I632" s="48"/>
      <c r="J632" s="48"/>
      <c r="K632" s="48"/>
      <c r="L632" s="464">
        <f t="shared" si="28"/>
        <v>245</v>
      </c>
      <c r="M632" s="464"/>
      <c r="N632" s="152" t="s">
        <v>1459</v>
      </c>
      <c r="O632" s="48"/>
      <c r="P632" s="48"/>
      <c r="Q632" s="48"/>
      <c r="R632" s="48"/>
      <c r="S632" s="48"/>
      <c r="T632" s="48"/>
      <c r="U632" s="436" t="str">
        <f t="shared" si="24"/>
        <v/>
      </c>
      <c r="V632" s="436"/>
      <c r="W632" s="436" t="str">
        <f t="shared" si="25"/>
        <v/>
      </c>
      <c r="X632" s="436"/>
      <c r="Y632" s="48"/>
      <c r="Z632" s="48"/>
      <c r="AA632" s="48"/>
      <c r="AB632" s="48"/>
      <c r="AC632" s="48"/>
      <c r="AD632" s="48"/>
      <c r="AE632" s="48"/>
      <c r="AF632" s="48"/>
      <c r="AG632" s="48"/>
      <c r="AH632" s="48"/>
      <c r="AI632" s="48"/>
      <c r="AJ632" s="48"/>
      <c r="AK632" s="48"/>
      <c r="AL632" s="151" t="s">
        <v>1747</v>
      </c>
      <c r="AM632" s="70"/>
      <c r="AN632" s="70"/>
      <c r="AO632" s="70"/>
      <c r="AP632" s="70"/>
      <c r="AQ632" s="70"/>
      <c r="AR632" s="70"/>
      <c r="AS632" s="70"/>
      <c r="AT632" s="436" t="str">
        <f t="shared" si="23"/>
        <v/>
      </c>
      <c r="AU632" s="436"/>
      <c r="AV632" s="436" t="str">
        <f t="shared" si="26"/>
        <v>Yes</v>
      </c>
      <c r="AW632" s="436"/>
      <c r="AX632" s="156" t="s">
        <v>918</v>
      </c>
      <c r="AY632" s="48"/>
      <c r="AZ632" s="48"/>
      <c r="BA632" s="48"/>
      <c r="BB632" s="436" t="b">
        <f t="shared" si="27"/>
        <v>0</v>
      </c>
      <c r="BC632" s="436"/>
      <c r="BD632" s="48"/>
      <c r="BE632" s="48"/>
      <c r="BF632" s="48"/>
      <c r="BG632" s="48"/>
      <c r="BH632" s="48"/>
      <c r="BI632" s="48"/>
      <c r="BJ632" s="48"/>
      <c r="BK632" s="48"/>
      <c r="BL632" s="48"/>
      <c r="BM632" s="48"/>
      <c r="BN632" s="48"/>
      <c r="BO632" s="48"/>
      <c r="BP632" s="48"/>
      <c r="BQ632" s="48"/>
      <c r="BR632" s="48"/>
      <c r="BS632" s="48"/>
      <c r="BT632" s="48"/>
      <c r="BU632" s="48"/>
    </row>
    <row r="633" spans="1:73" hidden="1">
      <c r="A633" s="48"/>
      <c r="B633" s="48"/>
      <c r="C633" s="70" t="s">
        <v>1748</v>
      </c>
      <c r="D633" s="48"/>
      <c r="E633" s="76"/>
      <c r="F633" s="48"/>
      <c r="G633" s="70"/>
      <c r="H633" s="48"/>
      <c r="I633" s="48"/>
      <c r="J633" s="48"/>
      <c r="K633" s="48"/>
      <c r="L633" s="464">
        <f t="shared" si="28"/>
        <v>246</v>
      </c>
      <c r="M633" s="464"/>
      <c r="N633" s="152" t="s">
        <v>1749</v>
      </c>
      <c r="O633" s="48"/>
      <c r="P633" s="48"/>
      <c r="Q633" s="48"/>
      <c r="R633" s="48"/>
      <c r="S633" s="48"/>
      <c r="T633" s="48"/>
      <c r="U633" s="436" t="str">
        <f t="shared" si="24"/>
        <v/>
      </c>
      <c r="V633" s="436"/>
      <c r="W633" s="436" t="str">
        <f t="shared" si="25"/>
        <v/>
      </c>
      <c r="X633" s="436"/>
      <c r="Y633" s="48"/>
      <c r="Z633" s="48"/>
      <c r="AA633" s="48"/>
      <c r="AB633" s="48"/>
      <c r="AC633" s="48"/>
      <c r="AD633" s="48"/>
      <c r="AE633" s="48"/>
      <c r="AF633" s="48"/>
      <c r="AG633" s="48"/>
      <c r="AH633" s="48"/>
      <c r="AI633" s="48"/>
      <c r="AJ633" s="48"/>
      <c r="AK633" s="48"/>
      <c r="AL633" s="151" t="s">
        <v>1750</v>
      </c>
      <c r="AM633" s="70"/>
      <c r="AN633" s="70"/>
      <c r="AO633" s="70"/>
      <c r="AP633" s="70"/>
      <c r="AQ633" s="70"/>
      <c r="AR633" s="70"/>
      <c r="AS633" s="70"/>
      <c r="AT633" s="436" t="str">
        <f t="shared" si="23"/>
        <v/>
      </c>
      <c r="AU633" s="436"/>
      <c r="AV633" s="436" t="str">
        <f t="shared" si="26"/>
        <v>Yes</v>
      </c>
      <c r="AW633" s="436"/>
      <c r="AX633" s="156" t="s">
        <v>918</v>
      </c>
      <c r="AY633" s="48"/>
      <c r="AZ633" s="48"/>
      <c r="BA633" s="48"/>
      <c r="BB633" s="436" t="b">
        <f t="shared" si="27"/>
        <v>0</v>
      </c>
      <c r="BC633" s="436"/>
      <c r="BD633" s="48"/>
      <c r="BE633" s="48"/>
      <c r="BF633" s="48"/>
      <c r="BG633" s="48"/>
      <c r="BH633" s="48"/>
      <c r="BI633" s="48"/>
      <c r="BJ633" s="48"/>
      <c r="BK633" s="48"/>
      <c r="BL633" s="48"/>
      <c r="BM633" s="48"/>
      <c r="BN633" s="48"/>
      <c r="BO633" s="48"/>
      <c r="BP633" s="48"/>
      <c r="BQ633" s="48"/>
      <c r="BR633" s="48"/>
      <c r="BS633" s="48"/>
      <c r="BT633" s="48"/>
      <c r="BU633" s="48"/>
    </row>
    <row r="634" spans="1:73" hidden="1">
      <c r="A634" s="48"/>
      <c r="B634" s="48"/>
      <c r="C634" s="70" t="s">
        <v>1751</v>
      </c>
      <c r="D634" s="48"/>
      <c r="E634" s="76"/>
      <c r="F634" s="48"/>
      <c r="G634" s="70"/>
      <c r="H634" s="48"/>
      <c r="I634" s="48"/>
      <c r="J634" s="48"/>
      <c r="K634" s="48"/>
      <c r="L634" s="464">
        <f t="shared" si="28"/>
        <v>247</v>
      </c>
      <c r="M634" s="464"/>
      <c r="N634" s="152" t="s">
        <v>1752</v>
      </c>
      <c r="O634" s="48"/>
      <c r="P634" s="48"/>
      <c r="Q634" s="48"/>
      <c r="R634" s="48"/>
      <c r="S634" s="48"/>
      <c r="T634" s="48"/>
      <c r="U634" s="436" t="str">
        <f t="shared" si="24"/>
        <v/>
      </c>
      <c r="V634" s="436"/>
      <c r="W634" s="436" t="str">
        <f t="shared" si="25"/>
        <v/>
      </c>
      <c r="X634" s="436"/>
      <c r="Y634" s="48"/>
      <c r="Z634" s="48"/>
      <c r="AA634" s="48"/>
      <c r="AB634" s="48"/>
      <c r="AC634" s="48"/>
      <c r="AD634" s="48"/>
      <c r="AE634" s="48"/>
      <c r="AF634" s="48"/>
      <c r="AG634" s="48"/>
      <c r="AH634" s="48"/>
      <c r="AI634" s="48"/>
      <c r="AJ634" s="48"/>
      <c r="AK634" s="48"/>
      <c r="AL634" s="151" t="s">
        <v>1753</v>
      </c>
      <c r="AM634" s="70"/>
      <c r="AN634" s="70"/>
      <c r="AO634" s="70"/>
      <c r="AP634" s="70"/>
      <c r="AQ634" s="70"/>
      <c r="AR634" s="70"/>
      <c r="AS634" s="70"/>
      <c r="AT634" s="436" t="str">
        <f t="shared" si="23"/>
        <v/>
      </c>
      <c r="AU634" s="436"/>
      <c r="AV634" s="436" t="str">
        <f t="shared" si="26"/>
        <v>Yes</v>
      </c>
      <c r="AW634" s="436"/>
      <c r="AX634" s="69" t="s">
        <v>1000</v>
      </c>
      <c r="AY634" s="48"/>
      <c r="AZ634" s="48"/>
      <c r="BA634" s="48"/>
      <c r="BB634" s="436" t="b">
        <f t="shared" si="27"/>
        <v>0</v>
      </c>
      <c r="BC634" s="436"/>
      <c r="BD634" s="48"/>
      <c r="BE634" s="48"/>
      <c r="BF634" s="48"/>
      <c r="BG634" s="48"/>
      <c r="BH634" s="48"/>
      <c r="BI634" s="48"/>
      <c r="BJ634" s="48"/>
      <c r="BK634" s="48"/>
      <c r="BL634" s="48"/>
      <c r="BM634" s="48"/>
      <c r="BN634" s="48"/>
      <c r="BO634" s="48"/>
      <c r="BP634" s="48"/>
      <c r="BQ634" s="48"/>
      <c r="BR634" s="48"/>
      <c r="BS634" s="48"/>
      <c r="BT634" s="48"/>
      <c r="BU634" s="48"/>
    </row>
    <row r="635" spans="1:73" hidden="1">
      <c r="A635" s="48"/>
      <c r="B635" s="48"/>
      <c r="C635" s="70" t="s">
        <v>1754</v>
      </c>
      <c r="D635" s="48"/>
      <c r="E635" s="76"/>
      <c r="F635" s="48"/>
      <c r="G635" s="70"/>
      <c r="H635" s="48"/>
      <c r="I635" s="48"/>
      <c r="J635" s="48"/>
      <c r="K635" s="48"/>
      <c r="L635" s="464">
        <f t="shared" si="28"/>
        <v>248</v>
      </c>
      <c r="M635" s="464"/>
      <c r="N635" s="152" t="s">
        <v>1755</v>
      </c>
      <c r="O635" s="48"/>
      <c r="P635" s="48"/>
      <c r="Q635" s="48"/>
      <c r="R635" s="48"/>
      <c r="S635" s="48"/>
      <c r="T635" s="48"/>
      <c r="U635" s="436" t="str">
        <f t="shared" si="24"/>
        <v/>
      </c>
      <c r="V635" s="436"/>
      <c r="W635" s="436" t="str">
        <f t="shared" si="25"/>
        <v/>
      </c>
      <c r="X635" s="436"/>
      <c r="Y635" s="48"/>
      <c r="Z635" s="48"/>
      <c r="AA635" s="48"/>
      <c r="AB635" s="48"/>
      <c r="AC635" s="48"/>
      <c r="AD635" s="48"/>
      <c r="AE635" s="48"/>
      <c r="AF635" s="48"/>
      <c r="AG635" s="48"/>
      <c r="AH635" s="48"/>
      <c r="AI635" s="48"/>
      <c r="AJ635" s="48"/>
      <c r="AK635" s="48"/>
      <c r="AL635" s="157" t="s">
        <v>1756</v>
      </c>
      <c r="AM635" s="70"/>
      <c r="AN635" s="70"/>
      <c r="AO635" s="70"/>
      <c r="AP635" s="70"/>
      <c r="AQ635" s="70"/>
      <c r="AR635" s="70"/>
      <c r="AS635" s="70"/>
      <c r="AT635" s="436" t="str">
        <f t="shared" si="23"/>
        <v/>
      </c>
      <c r="AU635" s="436"/>
      <c r="AV635" s="436" t="str">
        <f t="shared" si="26"/>
        <v>Yes</v>
      </c>
      <c r="AW635" s="436"/>
      <c r="AX635" s="155" t="s">
        <v>908</v>
      </c>
      <c r="AY635" s="48"/>
      <c r="AZ635" s="48"/>
      <c r="BA635" s="48"/>
      <c r="BB635" s="436" t="b">
        <f t="shared" si="27"/>
        <v>0</v>
      </c>
      <c r="BC635" s="436"/>
      <c r="BD635" s="48"/>
      <c r="BE635" s="48"/>
      <c r="BF635" s="48"/>
      <c r="BG635" s="48"/>
      <c r="BH635" s="48"/>
      <c r="BI635" s="48"/>
      <c r="BJ635" s="48"/>
      <c r="BK635" s="48"/>
      <c r="BL635" s="48"/>
      <c r="BM635" s="48"/>
      <c r="BN635" s="48"/>
      <c r="BO635" s="48"/>
      <c r="BP635" s="48"/>
      <c r="BQ635" s="48"/>
      <c r="BR635" s="48"/>
      <c r="BS635" s="48"/>
      <c r="BT635" s="48"/>
      <c r="BU635" s="48"/>
    </row>
    <row r="636" spans="1:73" hidden="1">
      <c r="A636" s="48"/>
      <c r="B636" s="48"/>
      <c r="C636" s="70" t="s">
        <v>1757</v>
      </c>
      <c r="D636" s="48"/>
      <c r="E636" s="76"/>
      <c r="F636" s="48"/>
      <c r="G636" s="70"/>
      <c r="H636" s="48"/>
      <c r="I636" s="48"/>
      <c r="J636" s="48"/>
      <c r="K636" s="48"/>
      <c r="L636" s="464">
        <f t="shared" si="28"/>
        <v>249</v>
      </c>
      <c r="M636" s="464"/>
      <c r="N636" s="152" t="s">
        <v>1758</v>
      </c>
      <c r="O636" s="48"/>
      <c r="P636" s="48"/>
      <c r="Q636" s="48"/>
      <c r="R636" s="48"/>
      <c r="S636" s="48"/>
      <c r="T636" s="48"/>
      <c r="U636" s="436" t="str">
        <f t="shared" si="24"/>
        <v/>
      </c>
      <c r="V636" s="436"/>
      <c r="W636" s="436" t="str">
        <f t="shared" si="25"/>
        <v/>
      </c>
      <c r="X636" s="436"/>
      <c r="Y636" s="48"/>
      <c r="Z636" s="48"/>
      <c r="AA636" s="48"/>
      <c r="AB636" s="48"/>
      <c r="AC636" s="48"/>
      <c r="AD636" s="48"/>
      <c r="AE636" s="48"/>
      <c r="AF636" s="48"/>
      <c r="AG636" s="48"/>
      <c r="AH636" s="48"/>
      <c r="AI636" s="48"/>
      <c r="AJ636" s="48"/>
      <c r="AK636" s="48"/>
      <c r="AL636" s="151" t="s">
        <v>1759</v>
      </c>
      <c r="AM636" s="70"/>
      <c r="AN636" s="70"/>
      <c r="AO636" s="70"/>
      <c r="AP636" s="70"/>
      <c r="AQ636" s="70"/>
      <c r="AR636" s="70"/>
      <c r="AS636" s="70"/>
      <c r="AT636" s="436" t="str">
        <f t="shared" si="23"/>
        <v/>
      </c>
      <c r="AU636" s="436"/>
      <c r="AV636" s="436" t="str">
        <f t="shared" si="26"/>
        <v>Yes</v>
      </c>
      <c r="AW636" s="436"/>
      <c r="AX636" s="156" t="s">
        <v>918</v>
      </c>
      <c r="AY636" s="48"/>
      <c r="AZ636" s="48"/>
      <c r="BA636" s="48"/>
      <c r="BB636" s="436" t="b">
        <f t="shared" si="27"/>
        <v>0</v>
      </c>
      <c r="BC636" s="436"/>
      <c r="BD636" s="48"/>
      <c r="BE636" s="48"/>
      <c r="BF636" s="48"/>
      <c r="BG636" s="48"/>
      <c r="BH636" s="48"/>
      <c r="BI636" s="48"/>
      <c r="BJ636" s="48"/>
      <c r="BK636" s="48"/>
      <c r="BL636" s="48"/>
      <c r="BM636" s="48"/>
      <c r="BN636" s="48"/>
      <c r="BO636" s="48"/>
      <c r="BP636" s="48"/>
      <c r="BQ636" s="48"/>
      <c r="BR636" s="48"/>
      <c r="BS636" s="48"/>
      <c r="BT636" s="48"/>
      <c r="BU636" s="48"/>
    </row>
    <row r="637" spans="1:73" hidden="1">
      <c r="A637" s="48"/>
      <c r="B637" s="48"/>
      <c r="C637" s="70" t="s">
        <v>1760</v>
      </c>
      <c r="D637" s="48"/>
      <c r="E637" s="76"/>
      <c r="F637" s="48"/>
      <c r="G637" s="70"/>
      <c r="H637" s="48"/>
      <c r="I637" s="48"/>
      <c r="J637" s="48"/>
      <c r="K637" s="48"/>
      <c r="L637" s="464">
        <f t="shared" si="28"/>
        <v>250</v>
      </c>
      <c r="M637" s="464"/>
      <c r="N637" s="152" t="s">
        <v>1761</v>
      </c>
      <c r="O637" s="48"/>
      <c r="P637" s="48"/>
      <c r="Q637" s="48"/>
      <c r="R637" s="48"/>
      <c r="S637" s="48"/>
      <c r="T637" s="48"/>
      <c r="U637" s="436" t="str">
        <f t="shared" si="24"/>
        <v/>
      </c>
      <c r="V637" s="436"/>
      <c r="W637" s="436" t="str">
        <f t="shared" si="25"/>
        <v/>
      </c>
      <c r="X637" s="436"/>
      <c r="Y637" s="48"/>
      <c r="Z637" s="48"/>
      <c r="AA637" s="48"/>
      <c r="AB637" s="48"/>
      <c r="AC637" s="48"/>
      <c r="AD637" s="48"/>
      <c r="AE637" s="48"/>
      <c r="AF637" s="48"/>
      <c r="AG637" s="48"/>
      <c r="AH637" s="48"/>
      <c r="AI637" s="48"/>
      <c r="AJ637" s="48"/>
      <c r="AK637" s="48"/>
      <c r="AL637" s="157" t="s">
        <v>1762</v>
      </c>
      <c r="AM637" s="70"/>
      <c r="AN637" s="70"/>
      <c r="AO637" s="70"/>
      <c r="AP637" s="70"/>
      <c r="AQ637" s="70"/>
      <c r="AR637" s="70"/>
      <c r="AS637" s="70"/>
      <c r="AT637" s="436" t="str">
        <f t="shared" si="23"/>
        <v/>
      </c>
      <c r="AU637" s="436"/>
      <c r="AV637" s="436" t="str">
        <f t="shared" si="26"/>
        <v>Yes</v>
      </c>
      <c r="AW637" s="436"/>
      <c r="AX637" s="155" t="s">
        <v>908</v>
      </c>
      <c r="AY637" s="48"/>
      <c r="AZ637" s="48"/>
      <c r="BA637" s="48"/>
      <c r="BB637" s="436" t="b">
        <f t="shared" si="27"/>
        <v>0</v>
      </c>
      <c r="BC637" s="436"/>
      <c r="BD637" s="48"/>
      <c r="BE637" s="48"/>
      <c r="BF637" s="48"/>
      <c r="BG637" s="48"/>
      <c r="BH637" s="48"/>
      <c r="BI637" s="48"/>
      <c r="BJ637" s="48"/>
      <c r="BK637" s="48"/>
      <c r="BL637" s="48"/>
      <c r="BM637" s="48"/>
      <c r="BN637" s="48"/>
      <c r="BO637" s="48"/>
      <c r="BP637" s="48"/>
      <c r="BQ637" s="48"/>
      <c r="BR637" s="48"/>
      <c r="BS637" s="48"/>
      <c r="BT637" s="48"/>
      <c r="BU637" s="48"/>
    </row>
    <row r="638" spans="1:73" hidden="1">
      <c r="A638" s="48"/>
      <c r="B638" s="48"/>
      <c r="C638" s="70" t="s">
        <v>1763</v>
      </c>
      <c r="D638" s="48"/>
      <c r="E638" s="76"/>
      <c r="F638" s="48"/>
      <c r="G638" s="70"/>
      <c r="H638" s="48"/>
      <c r="I638" s="48"/>
      <c r="J638" s="48"/>
      <c r="K638" s="48"/>
      <c r="L638" s="464">
        <f t="shared" si="28"/>
        <v>251</v>
      </c>
      <c r="M638" s="464"/>
      <c r="N638" s="152" t="s">
        <v>1764</v>
      </c>
      <c r="O638" s="48"/>
      <c r="P638" s="48"/>
      <c r="Q638" s="48"/>
      <c r="R638" s="48"/>
      <c r="S638" s="48"/>
      <c r="T638" s="48"/>
      <c r="U638" s="436" t="str">
        <f t="shared" si="24"/>
        <v/>
      </c>
      <c r="V638" s="436"/>
      <c r="W638" s="436" t="str">
        <f t="shared" si="25"/>
        <v/>
      </c>
      <c r="X638" s="436"/>
      <c r="Y638" s="48"/>
      <c r="Z638" s="48"/>
      <c r="AA638" s="48"/>
      <c r="AB638" s="48"/>
      <c r="AC638" s="48"/>
      <c r="AD638" s="48"/>
      <c r="AE638" s="48"/>
      <c r="AF638" s="48"/>
      <c r="AG638" s="48"/>
      <c r="AH638" s="48"/>
      <c r="AI638" s="48"/>
      <c r="AJ638" s="48"/>
      <c r="AK638" s="48"/>
      <c r="AL638" s="151" t="s">
        <v>1765</v>
      </c>
      <c r="AM638" s="70"/>
      <c r="AN638" s="70"/>
      <c r="AO638" s="70"/>
      <c r="AP638" s="70"/>
      <c r="AQ638" s="70"/>
      <c r="AR638" s="70"/>
      <c r="AS638" s="70"/>
      <c r="AT638" s="436" t="str">
        <f t="shared" si="23"/>
        <v/>
      </c>
      <c r="AU638" s="436"/>
      <c r="AV638" s="436" t="str">
        <f t="shared" si="26"/>
        <v>Yes</v>
      </c>
      <c r="AW638" s="436"/>
      <c r="AX638" s="69" t="s">
        <v>931</v>
      </c>
      <c r="AY638" s="48"/>
      <c r="AZ638" s="48"/>
      <c r="BA638" s="48"/>
      <c r="BB638" s="436" t="b">
        <f t="shared" si="27"/>
        <v>0</v>
      </c>
      <c r="BC638" s="436"/>
      <c r="BD638" s="48"/>
      <c r="BE638" s="48"/>
      <c r="BF638" s="48"/>
      <c r="BG638" s="48"/>
      <c r="BH638" s="48"/>
      <c r="BI638" s="48"/>
      <c r="BJ638" s="48"/>
      <c r="BK638" s="48"/>
      <c r="BL638" s="48"/>
      <c r="BM638" s="48"/>
      <c r="BN638" s="48"/>
      <c r="BO638" s="48"/>
      <c r="BP638" s="48"/>
      <c r="BQ638" s="48"/>
      <c r="BR638" s="48"/>
      <c r="BS638" s="48"/>
      <c r="BT638" s="48"/>
      <c r="BU638" s="48"/>
    </row>
    <row r="639" spans="1:73" hidden="1">
      <c r="A639" s="48"/>
      <c r="B639" s="48"/>
      <c r="C639" s="70" t="s">
        <v>1766</v>
      </c>
      <c r="D639" s="48"/>
      <c r="E639" s="76"/>
      <c r="F639" s="48"/>
      <c r="G639" s="70"/>
      <c r="H639" s="48"/>
      <c r="I639" s="48"/>
      <c r="J639" s="48"/>
      <c r="K639" s="48"/>
      <c r="L639" s="464">
        <f t="shared" si="28"/>
        <v>252</v>
      </c>
      <c r="M639" s="464"/>
      <c r="N639" s="152" t="s">
        <v>1767</v>
      </c>
      <c r="O639" s="48"/>
      <c r="P639" s="48"/>
      <c r="Q639" s="48"/>
      <c r="R639" s="48"/>
      <c r="S639" s="48"/>
      <c r="T639" s="48"/>
      <c r="U639" s="436" t="str">
        <f t="shared" si="24"/>
        <v/>
      </c>
      <c r="V639" s="436"/>
      <c r="W639" s="436" t="str">
        <f t="shared" si="25"/>
        <v/>
      </c>
      <c r="X639" s="436"/>
      <c r="Y639" s="48"/>
      <c r="Z639" s="48"/>
      <c r="AA639" s="48"/>
      <c r="AB639" s="48"/>
      <c r="AC639" s="48"/>
      <c r="AD639" s="48"/>
      <c r="AE639" s="48"/>
      <c r="AF639" s="48"/>
      <c r="AG639" s="48"/>
      <c r="AH639" s="48"/>
      <c r="AI639" s="48"/>
      <c r="AJ639" s="48"/>
      <c r="AK639" s="48"/>
      <c r="AL639" s="151" t="s">
        <v>1768</v>
      </c>
      <c r="AM639" s="70"/>
      <c r="AN639" s="70"/>
      <c r="AO639" s="70"/>
      <c r="AP639" s="70"/>
      <c r="AQ639" s="70"/>
      <c r="AR639" s="70"/>
      <c r="AS639" s="70"/>
      <c r="AT639" s="436" t="str">
        <f t="shared" si="23"/>
        <v/>
      </c>
      <c r="AU639" s="436"/>
      <c r="AV639" s="436" t="str">
        <f t="shared" si="26"/>
        <v>Yes</v>
      </c>
      <c r="AW639" s="436"/>
      <c r="AX639" s="156" t="s">
        <v>918</v>
      </c>
      <c r="AY639" s="48"/>
      <c r="AZ639" s="48"/>
      <c r="BA639" s="48"/>
      <c r="BB639" s="436" t="b">
        <f t="shared" si="27"/>
        <v>0</v>
      </c>
      <c r="BC639" s="436"/>
      <c r="BD639" s="48"/>
      <c r="BE639" s="48"/>
      <c r="BF639" s="48"/>
      <c r="BG639" s="48"/>
      <c r="BH639" s="48"/>
      <c r="BI639" s="48"/>
      <c r="BJ639" s="48"/>
      <c r="BK639" s="48"/>
      <c r="BL639" s="48"/>
      <c r="BM639" s="48"/>
      <c r="BN639" s="48"/>
      <c r="BO639" s="48"/>
      <c r="BP639" s="48"/>
      <c r="BQ639" s="48"/>
      <c r="BR639" s="48"/>
      <c r="BS639" s="48"/>
      <c r="BT639" s="48"/>
      <c r="BU639" s="48"/>
    </row>
    <row r="640" spans="1:73" hidden="1">
      <c r="A640" s="48"/>
      <c r="B640" s="48"/>
      <c r="C640" s="70" t="s">
        <v>1769</v>
      </c>
      <c r="D640" s="48"/>
      <c r="E640" s="76"/>
      <c r="F640" s="48"/>
      <c r="G640" s="70"/>
      <c r="H640" s="48"/>
      <c r="I640" s="48"/>
      <c r="J640" s="48"/>
      <c r="K640" s="48"/>
      <c r="L640" s="464">
        <f t="shared" si="28"/>
        <v>253</v>
      </c>
      <c r="M640" s="464"/>
      <c r="N640" s="152" t="s">
        <v>1562</v>
      </c>
      <c r="O640" s="48"/>
      <c r="P640" s="48"/>
      <c r="Q640" s="48"/>
      <c r="R640" s="48"/>
      <c r="S640" s="48"/>
      <c r="T640" s="48"/>
      <c r="U640" s="436" t="str">
        <f t="shared" si="24"/>
        <v/>
      </c>
      <c r="V640" s="436"/>
      <c r="W640" s="436" t="str">
        <f t="shared" si="25"/>
        <v/>
      </c>
      <c r="X640" s="436"/>
      <c r="Y640" s="48"/>
      <c r="Z640" s="48"/>
      <c r="AA640" s="48"/>
      <c r="AB640" s="48"/>
      <c r="AC640" s="48"/>
      <c r="AD640" s="48"/>
      <c r="AE640" s="48"/>
      <c r="AF640" s="48"/>
      <c r="AG640" s="48"/>
      <c r="AH640" s="48"/>
      <c r="AI640" s="48"/>
      <c r="AJ640" s="48"/>
      <c r="AK640" s="48"/>
      <c r="AL640" s="151" t="s">
        <v>1770</v>
      </c>
      <c r="AM640" s="70"/>
      <c r="AN640" s="70"/>
      <c r="AO640" s="70"/>
      <c r="AP640" s="70"/>
      <c r="AQ640" s="70"/>
      <c r="AR640" s="70"/>
      <c r="AS640" s="70"/>
      <c r="AT640" s="436" t="str">
        <f t="shared" si="23"/>
        <v/>
      </c>
      <c r="AU640" s="436"/>
      <c r="AV640" s="436" t="str">
        <f t="shared" si="26"/>
        <v>Yes</v>
      </c>
      <c r="AW640" s="436"/>
      <c r="AX640" s="156" t="s">
        <v>918</v>
      </c>
      <c r="AY640" s="48"/>
      <c r="AZ640" s="48"/>
      <c r="BA640" s="48"/>
      <c r="BB640" s="436" t="b">
        <f t="shared" si="27"/>
        <v>0</v>
      </c>
      <c r="BC640" s="436"/>
      <c r="BD640" s="48"/>
      <c r="BE640" s="48"/>
      <c r="BF640" s="48"/>
      <c r="BG640" s="48"/>
      <c r="BH640" s="48"/>
      <c r="BI640" s="48"/>
      <c r="BJ640" s="48"/>
      <c r="BK640" s="48"/>
      <c r="BL640" s="48"/>
      <c r="BM640" s="48"/>
      <c r="BN640" s="48"/>
      <c r="BO640" s="48"/>
      <c r="BP640" s="48"/>
      <c r="BQ640" s="48"/>
      <c r="BR640" s="48"/>
      <c r="BS640" s="48"/>
      <c r="BT640" s="48"/>
      <c r="BU640" s="48"/>
    </row>
    <row r="641" spans="1:73" hidden="1">
      <c r="A641" s="48"/>
      <c r="B641" s="48"/>
      <c r="C641" s="70" t="s">
        <v>1771</v>
      </c>
      <c r="D641" s="48"/>
      <c r="E641" s="76"/>
      <c r="F641" s="48"/>
      <c r="G641" s="70"/>
      <c r="H641" s="48"/>
      <c r="I641" s="48"/>
      <c r="J641" s="48"/>
      <c r="K641" s="48"/>
      <c r="L641" s="464">
        <f t="shared" si="28"/>
        <v>254</v>
      </c>
      <c r="M641" s="464"/>
      <c r="N641" s="152" t="s">
        <v>1772</v>
      </c>
      <c r="O641" s="48"/>
      <c r="P641" s="48"/>
      <c r="Q641" s="48"/>
      <c r="R641" s="48"/>
      <c r="S641" s="48"/>
      <c r="T641" s="48"/>
      <c r="U641" s="436" t="str">
        <f t="shared" si="24"/>
        <v/>
      </c>
      <c r="V641" s="436"/>
      <c r="W641" s="436" t="str">
        <f t="shared" si="25"/>
        <v/>
      </c>
      <c r="X641" s="436"/>
      <c r="Y641" s="48"/>
      <c r="Z641" s="48"/>
      <c r="AA641" s="48"/>
      <c r="AB641" s="48"/>
      <c r="AC641" s="48"/>
      <c r="AD641" s="48"/>
      <c r="AE641" s="48"/>
      <c r="AF641" s="48"/>
      <c r="AG641" s="48"/>
      <c r="AH641" s="48"/>
      <c r="AI641" s="48"/>
      <c r="AJ641" s="48"/>
      <c r="AK641" s="48"/>
      <c r="AL641" s="151" t="s">
        <v>1773</v>
      </c>
      <c r="AM641" s="70"/>
      <c r="AN641" s="70"/>
      <c r="AO641" s="70"/>
      <c r="AP641" s="70"/>
      <c r="AQ641" s="70"/>
      <c r="AR641" s="70"/>
      <c r="AS641" s="70"/>
      <c r="AT641" s="436" t="str">
        <f t="shared" si="23"/>
        <v/>
      </c>
      <c r="AU641" s="436"/>
      <c r="AV641" s="436" t="str">
        <f t="shared" si="26"/>
        <v>Yes</v>
      </c>
      <c r="AW641" s="436"/>
      <c r="AX641" s="156" t="s">
        <v>908</v>
      </c>
      <c r="AY641" s="48"/>
      <c r="AZ641" s="48"/>
      <c r="BA641" s="48"/>
      <c r="BB641" s="436" t="b">
        <f t="shared" si="27"/>
        <v>0</v>
      </c>
      <c r="BC641" s="436"/>
      <c r="BD641" s="48"/>
      <c r="BE641" s="48"/>
      <c r="BF641" s="48"/>
      <c r="BG641" s="48"/>
      <c r="BH641" s="48"/>
      <c r="BI641" s="48"/>
      <c r="BJ641" s="48"/>
      <c r="BK641" s="48"/>
      <c r="BL641" s="48"/>
      <c r="BM641" s="48"/>
      <c r="BN641" s="48"/>
      <c r="BO641" s="48"/>
      <c r="BP641" s="48"/>
      <c r="BQ641" s="48"/>
      <c r="BR641" s="48"/>
      <c r="BS641" s="48"/>
      <c r="BT641" s="48"/>
      <c r="BU641" s="48"/>
    </row>
    <row r="642" spans="1:73" hidden="1">
      <c r="A642" s="48"/>
      <c r="B642" s="48"/>
      <c r="C642" s="70" t="s">
        <v>1774</v>
      </c>
      <c r="D642" s="48"/>
      <c r="E642" s="76"/>
      <c r="F642" s="48"/>
      <c r="G642" s="70"/>
      <c r="H642" s="48"/>
      <c r="I642" s="48"/>
      <c r="J642" s="48"/>
      <c r="K642" s="48"/>
      <c r="L642" s="464">
        <f t="shared" si="28"/>
        <v>255</v>
      </c>
      <c r="M642" s="464"/>
      <c r="N642" s="152" t="s">
        <v>1775</v>
      </c>
      <c r="O642" s="48"/>
      <c r="P642" s="48"/>
      <c r="Q642" s="48"/>
      <c r="R642" s="48"/>
      <c r="S642" s="48"/>
      <c r="T642" s="48"/>
      <c r="U642" s="436" t="str">
        <f t="shared" si="24"/>
        <v/>
      </c>
      <c r="V642" s="436"/>
      <c r="W642" s="436" t="str">
        <f t="shared" si="25"/>
        <v/>
      </c>
      <c r="X642" s="436"/>
      <c r="Y642" s="48"/>
      <c r="Z642" s="48"/>
      <c r="AA642" s="48"/>
      <c r="AB642" s="48"/>
      <c r="AC642" s="48"/>
      <c r="AD642" s="48"/>
      <c r="AE642" s="48"/>
      <c r="AF642" s="48"/>
      <c r="AG642" s="48"/>
      <c r="AH642" s="48"/>
      <c r="AI642" s="48"/>
      <c r="AJ642" s="48"/>
      <c r="AK642" s="48"/>
      <c r="AL642" s="151" t="s">
        <v>1776</v>
      </c>
      <c r="AM642" s="70"/>
      <c r="AN642" s="70"/>
      <c r="AO642" s="70"/>
      <c r="AP642" s="70"/>
      <c r="AQ642" s="70"/>
      <c r="AR642" s="70"/>
      <c r="AS642" s="70"/>
      <c r="AT642" s="436" t="str">
        <f t="shared" si="23"/>
        <v/>
      </c>
      <c r="AU642" s="436"/>
      <c r="AV642" s="436" t="str">
        <f t="shared" si="26"/>
        <v>Yes</v>
      </c>
      <c r="AW642" s="436"/>
      <c r="AX642" s="69" t="s">
        <v>1000</v>
      </c>
      <c r="AY642" s="48"/>
      <c r="AZ642" s="48"/>
      <c r="BA642" s="48"/>
      <c r="BB642" s="436" t="b">
        <f t="shared" si="27"/>
        <v>0</v>
      </c>
      <c r="BC642" s="436"/>
      <c r="BD642" s="48"/>
      <c r="BE642" s="48"/>
      <c r="BF642" s="48"/>
      <c r="BG642" s="48"/>
      <c r="BH642" s="48"/>
      <c r="BI642" s="48"/>
      <c r="BJ642" s="48"/>
      <c r="BK642" s="48"/>
      <c r="BL642" s="48"/>
      <c r="BM642" s="48"/>
      <c r="BN642" s="48"/>
      <c r="BO642" s="48"/>
      <c r="BP642" s="48"/>
      <c r="BQ642" s="48"/>
      <c r="BR642" s="48"/>
      <c r="BS642" s="48"/>
      <c r="BT642" s="48"/>
      <c r="BU642" s="48"/>
    </row>
    <row r="643" spans="1:73" hidden="1">
      <c r="A643" s="48"/>
      <c r="B643" s="48"/>
      <c r="C643" s="70" t="s">
        <v>1777</v>
      </c>
      <c r="D643" s="48"/>
      <c r="E643" s="76"/>
      <c r="F643" s="48"/>
      <c r="G643" s="70"/>
      <c r="H643" s="48"/>
      <c r="I643" s="48"/>
      <c r="J643" s="48"/>
      <c r="K643" s="48"/>
      <c r="L643" s="464">
        <f t="shared" si="28"/>
        <v>256</v>
      </c>
      <c r="M643" s="464"/>
      <c r="N643" s="152" t="s">
        <v>1778</v>
      </c>
      <c r="O643" s="48"/>
      <c r="P643" s="48"/>
      <c r="Q643" s="48"/>
      <c r="R643" s="48"/>
      <c r="S643" s="48"/>
      <c r="T643" s="48"/>
      <c r="U643" s="436" t="str">
        <f t="shared" si="24"/>
        <v/>
      </c>
      <c r="V643" s="436"/>
      <c r="W643" s="436" t="str">
        <f t="shared" si="25"/>
        <v/>
      </c>
      <c r="X643" s="436"/>
      <c r="Y643" s="48"/>
      <c r="Z643" s="48"/>
      <c r="AA643" s="48"/>
      <c r="AB643" s="48"/>
      <c r="AC643" s="48"/>
      <c r="AD643" s="48"/>
      <c r="AE643" s="48"/>
      <c r="AF643" s="48"/>
      <c r="AG643" s="48"/>
      <c r="AH643" s="48"/>
      <c r="AI643" s="48"/>
      <c r="AJ643" s="48"/>
      <c r="AK643" s="48"/>
      <c r="AL643" s="151" t="s">
        <v>1779</v>
      </c>
      <c r="AM643" s="70"/>
      <c r="AN643" s="70"/>
      <c r="AO643" s="70"/>
      <c r="AP643" s="70"/>
      <c r="AQ643" s="70"/>
      <c r="AR643" s="70"/>
      <c r="AS643" s="70"/>
      <c r="AT643" s="436" t="str">
        <f t="shared" si="23"/>
        <v/>
      </c>
      <c r="AU643" s="436"/>
      <c r="AV643" s="436" t="str">
        <f t="shared" si="26"/>
        <v>Yes</v>
      </c>
      <c r="AW643" s="436"/>
      <c r="AX643" s="69" t="s">
        <v>1000</v>
      </c>
      <c r="AY643" s="48"/>
      <c r="AZ643" s="48"/>
      <c r="BA643" s="48"/>
      <c r="BB643" s="436" t="b">
        <f t="shared" si="27"/>
        <v>0</v>
      </c>
      <c r="BC643" s="436"/>
      <c r="BD643" s="48"/>
      <c r="BE643" s="48"/>
      <c r="BF643" s="48"/>
      <c r="BG643" s="48"/>
      <c r="BH643" s="48"/>
      <c r="BI643" s="48"/>
      <c r="BJ643" s="48"/>
      <c r="BK643" s="48"/>
      <c r="BL643" s="48"/>
      <c r="BM643" s="48"/>
      <c r="BN643" s="48"/>
      <c r="BO643" s="48"/>
      <c r="BP643" s="48"/>
      <c r="BQ643" s="48"/>
      <c r="BR643" s="48"/>
      <c r="BS643" s="48"/>
      <c r="BT643" s="48"/>
      <c r="BU643" s="48"/>
    </row>
    <row r="644" spans="1:73" hidden="1">
      <c r="A644" s="48"/>
      <c r="B644" s="48"/>
      <c r="C644" s="70" t="s">
        <v>1780</v>
      </c>
      <c r="D644" s="48"/>
      <c r="E644" s="76"/>
      <c r="F644" s="48"/>
      <c r="G644" s="70"/>
      <c r="H644" s="48"/>
      <c r="I644" s="48"/>
      <c r="J644" s="48"/>
      <c r="K644" s="48"/>
      <c r="L644" s="464">
        <f t="shared" si="28"/>
        <v>257</v>
      </c>
      <c r="M644" s="464"/>
      <c r="N644" s="152" t="s">
        <v>1781</v>
      </c>
      <c r="O644" s="48"/>
      <c r="P644" s="48"/>
      <c r="Q644" s="48"/>
      <c r="R644" s="48"/>
      <c r="S644" s="48"/>
      <c r="T644" s="48"/>
      <c r="U644" s="436" t="str">
        <f t="shared" si="24"/>
        <v/>
      </c>
      <c r="V644" s="436"/>
      <c r="W644" s="436" t="str">
        <f t="shared" si="25"/>
        <v/>
      </c>
      <c r="X644" s="436"/>
      <c r="Y644" s="48"/>
      <c r="Z644" s="48"/>
      <c r="AA644" s="48"/>
      <c r="AB644" s="48"/>
      <c r="AC644" s="48"/>
      <c r="AD644" s="48"/>
      <c r="AE644" s="48"/>
      <c r="AF644" s="48"/>
      <c r="AG644" s="48"/>
      <c r="AH644" s="48"/>
      <c r="AI644" s="48"/>
      <c r="AJ644" s="48"/>
      <c r="AK644" s="48"/>
      <c r="AL644" s="151" t="s">
        <v>1782</v>
      </c>
      <c r="AM644" s="70"/>
      <c r="AN644" s="70"/>
      <c r="AO644" s="70"/>
      <c r="AP644" s="70"/>
      <c r="AQ644" s="70"/>
      <c r="AR644" s="70"/>
      <c r="AS644" s="70"/>
      <c r="AT644" s="436" t="str">
        <f t="shared" ref="AT644:AT707" si="29">IF($AL644=$Q$380,"Yes","")</f>
        <v/>
      </c>
      <c r="AU644" s="436"/>
      <c r="AV644" s="436" t="str">
        <f t="shared" si="26"/>
        <v>Yes</v>
      </c>
      <c r="AW644" s="436"/>
      <c r="AX644" s="156" t="s">
        <v>908</v>
      </c>
      <c r="AY644" s="48"/>
      <c r="AZ644" s="48"/>
      <c r="BA644" s="48"/>
      <c r="BB644" s="436" t="b">
        <f t="shared" si="27"/>
        <v>0</v>
      </c>
      <c r="BC644" s="436"/>
      <c r="BD644" s="48"/>
      <c r="BE644" s="48"/>
      <c r="BF644" s="48"/>
      <c r="BG644" s="48"/>
      <c r="BH644" s="48"/>
      <c r="BI644" s="48"/>
      <c r="BJ644" s="48"/>
      <c r="BK644" s="48"/>
      <c r="BL644" s="48"/>
      <c r="BM644" s="48"/>
      <c r="BN644" s="48"/>
      <c r="BO644" s="48"/>
      <c r="BP644" s="48"/>
      <c r="BQ644" s="48"/>
      <c r="BR644" s="48"/>
      <c r="BS644" s="48"/>
      <c r="BT644" s="48"/>
      <c r="BU644" s="48"/>
    </row>
    <row r="645" spans="1:73" hidden="1">
      <c r="A645" s="48"/>
      <c r="B645" s="48"/>
      <c r="C645" s="70" t="s">
        <v>1783</v>
      </c>
      <c r="D645" s="48"/>
      <c r="E645" s="76"/>
      <c r="F645" s="48"/>
      <c r="G645" s="70"/>
      <c r="H645" s="48"/>
      <c r="I645" s="48"/>
      <c r="J645" s="48"/>
      <c r="K645" s="48"/>
      <c r="L645" s="464">
        <f t="shared" si="28"/>
        <v>258</v>
      </c>
      <c r="M645" s="464"/>
      <c r="N645" s="152" t="s">
        <v>1784</v>
      </c>
      <c r="O645" s="48"/>
      <c r="P645" s="48"/>
      <c r="Q645" s="48"/>
      <c r="R645" s="48"/>
      <c r="S645" s="48"/>
      <c r="T645" s="48"/>
      <c r="U645" s="436" t="str">
        <f t="shared" ref="U645:U708" si="30">IF(N645=Q$380,"Yes","")</f>
        <v/>
      </c>
      <c r="V645" s="436"/>
      <c r="W645" s="436" t="str">
        <f t="shared" ref="W645:W708" si="31">IF(N645=Q$382,"Yes","")</f>
        <v/>
      </c>
      <c r="X645" s="436"/>
      <c r="Y645" s="48"/>
      <c r="Z645" s="48"/>
      <c r="AA645" s="48"/>
      <c r="AB645" s="48"/>
      <c r="AC645" s="48"/>
      <c r="AD645" s="48"/>
      <c r="AE645" s="48"/>
      <c r="AF645" s="48"/>
      <c r="AG645" s="48"/>
      <c r="AH645" s="48"/>
      <c r="AI645" s="48"/>
      <c r="AJ645" s="48"/>
      <c r="AK645" s="48"/>
      <c r="AL645" s="151" t="s">
        <v>1785</v>
      </c>
      <c r="AM645" s="70"/>
      <c r="AN645" s="70"/>
      <c r="AO645" s="70"/>
      <c r="AP645" s="70"/>
      <c r="AQ645" s="70"/>
      <c r="AR645" s="70"/>
      <c r="AS645" s="70"/>
      <c r="AT645" s="436" t="str">
        <f t="shared" si="29"/>
        <v/>
      </c>
      <c r="AU645" s="436"/>
      <c r="AV645" s="436" t="str">
        <f t="shared" ref="AV645:AV708" si="32">IF(AX645="90.1-2001","No","Yes")</f>
        <v>Yes</v>
      </c>
      <c r="AW645" s="436"/>
      <c r="AX645" s="156" t="s">
        <v>918</v>
      </c>
      <c r="AY645" s="48"/>
      <c r="AZ645" s="48"/>
      <c r="BA645" s="48"/>
      <c r="BB645" s="436" t="b">
        <f t="shared" ref="BB645:BB708" si="33">AND(AT645="Yes",AV645="Yes")</f>
        <v>0</v>
      </c>
      <c r="BC645" s="436"/>
      <c r="BD645" s="48"/>
      <c r="BE645" s="48"/>
      <c r="BF645" s="48"/>
      <c r="BG645" s="48"/>
      <c r="BH645" s="48"/>
      <c r="BI645" s="48"/>
      <c r="BJ645" s="48"/>
      <c r="BK645" s="48"/>
      <c r="BL645" s="48"/>
      <c r="BM645" s="48"/>
      <c r="BN645" s="48"/>
      <c r="BO645" s="48"/>
      <c r="BP645" s="48"/>
      <c r="BQ645" s="48"/>
      <c r="BR645" s="48"/>
      <c r="BS645" s="48"/>
      <c r="BT645" s="48"/>
      <c r="BU645" s="48"/>
    </row>
    <row r="646" spans="1:73" hidden="1">
      <c r="A646" s="48"/>
      <c r="B646" s="48"/>
      <c r="C646" s="70" t="s">
        <v>1786</v>
      </c>
      <c r="D646" s="48"/>
      <c r="E646" s="76"/>
      <c r="F646" s="48"/>
      <c r="G646" s="70"/>
      <c r="H646" s="48"/>
      <c r="I646" s="48"/>
      <c r="J646" s="48"/>
      <c r="K646" s="48"/>
      <c r="L646" s="464">
        <f t="shared" ref="L646:L709" si="34">L645+1</f>
        <v>259</v>
      </c>
      <c r="M646" s="464"/>
      <c r="N646" s="152" t="s">
        <v>1787</v>
      </c>
      <c r="O646" s="48"/>
      <c r="P646" s="48"/>
      <c r="Q646" s="48"/>
      <c r="R646" s="48"/>
      <c r="S646" s="48"/>
      <c r="T646" s="48"/>
      <c r="U646" s="436" t="str">
        <f t="shared" si="30"/>
        <v/>
      </c>
      <c r="V646" s="436"/>
      <c r="W646" s="436" t="str">
        <f t="shared" si="31"/>
        <v/>
      </c>
      <c r="X646" s="436"/>
      <c r="Y646" s="48"/>
      <c r="Z646" s="48"/>
      <c r="AA646" s="48"/>
      <c r="AB646" s="48"/>
      <c r="AC646" s="48"/>
      <c r="AD646" s="48"/>
      <c r="AE646" s="48"/>
      <c r="AF646" s="48"/>
      <c r="AG646" s="48"/>
      <c r="AH646" s="48"/>
      <c r="AI646" s="48"/>
      <c r="AJ646" s="48"/>
      <c r="AK646" s="48"/>
      <c r="AL646" s="157" t="s">
        <v>1788</v>
      </c>
      <c r="AM646" s="70"/>
      <c r="AN646" s="70"/>
      <c r="AO646" s="70"/>
      <c r="AP646" s="70"/>
      <c r="AQ646" s="70"/>
      <c r="AR646" s="70"/>
      <c r="AS646" s="70"/>
      <c r="AT646" s="436" t="str">
        <f t="shared" si="29"/>
        <v/>
      </c>
      <c r="AU646" s="436"/>
      <c r="AV646" s="436" t="str">
        <f t="shared" si="32"/>
        <v>Yes</v>
      </c>
      <c r="AW646" s="436"/>
      <c r="AX646" s="155" t="s">
        <v>908</v>
      </c>
      <c r="AY646" s="48"/>
      <c r="AZ646" s="48"/>
      <c r="BA646" s="48"/>
      <c r="BB646" s="436" t="b">
        <f t="shared" si="33"/>
        <v>0</v>
      </c>
      <c r="BC646" s="436"/>
      <c r="BD646" s="48"/>
      <c r="BE646" s="48"/>
      <c r="BF646" s="48"/>
      <c r="BG646" s="48"/>
      <c r="BH646" s="48"/>
      <c r="BI646" s="48"/>
      <c r="BJ646" s="48"/>
      <c r="BK646" s="48"/>
      <c r="BL646" s="48"/>
      <c r="BM646" s="48"/>
      <c r="BN646" s="48"/>
      <c r="BO646" s="48"/>
      <c r="BP646" s="48"/>
      <c r="BQ646" s="48"/>
      <c r="BR646" s="48"/>
      <c r="BS646" s="48"/>
      <c r="BT646" s="48"/>
      <c r="BU646" s="48"/>
    </row>
    <row r="647" spans="1:73" hidden="1">
      <c r="A647" s="48"/>
      <c r="B647" s="48"/>
      <c r="C647" s="70" t="s">
        <v>1789</v>
      </c>
      <c r="D647" s="48"/>
      <c r="E647" s="76"/>
      <c r="F647" s="48"/>
      <c r="G647" s="70"/>
      <c r="H647" s="48"/>
      <c r="I647" s="48"/>
      <c r="J647" s="48"/>
      <c r="K647" s="48"/>
      <c r="L647" s="464">
        <f t="shared" si="34"/>
        <v>260</v>
      </c>
      <c r="M647" s="464"/>
      <c r="N647" s="152" t="s">
        <v>1790</v>
      </c>
      <c r="O647" s="48"/>
      <c r="P647" s="48"/>
      <c r="Q647" s="48"/>
      <c r="R647" s="48"/>
      <c r="S647" s="48"/>
      <c r="T647" s="48"/>
      <c r="U647" s="436" t="str">
        <f t="shared" si="30"/>
        <v/>
      </c>
      <c r="V647" s="436"/>
      <c r="W647" s="436" t="str">
        <f t="shared" si="31"/>
        <v/>
      </c>
      <c r="X647" s="436"/>
      <c r="Y647" s="48"/>
      <c r="Z647" s="48"/>
      <c r="AA647" s="48"/>
      <c r="AB647" s="48"/>
      <c r="AC647" s="48"/>
      <c r="AD647" s="48"/>
      <c r="AE647" s="48"/>
      <c r="AF647" s="48"/>
      <c r="AG647" s="48"/>
      <c r="AH647" s="48"/>
      <c r="AI647" s="48"/>
      <c r="AJ647" s="48"/>
      <c r="AK647" s="48"/>
      <c r="AL647" s="154" t="s">
        <v>1791</v>
      </c>
      <c r="AM647" s="70"/>
      <c r="AN647" s="70"/>
      <c r="AO647" s="70"/>
      <c r="AP647" s="70"/>
      <c r="AQ647" s="70"/>
      <c r="AR647" s="70"/>
      <c r="AS647" s="70"/>
      <c r="AT647" s="436" t="str">
        <f t="shared" si="29"/>
        <v/>
      </c>
      <c r="AU647" s="436"/>
      <c r="AV647" s="436" t="str">
        <f t="shared" si="32"/>
        <v>Yes</v>
      </c>
      <c r="AW647" s="436"/>
      <c r="AX647" s="155" t="s">
        <v>908</v>
      </c>
      <c r="AY647" s="48"/>
      <c r="AZ647" s="48"/>
      <c r="BA647" s="48"/>
      <c r="BB647" s="436" t="b">
        <f t="shared" si="33"/>
        <v>0</v>
      </c>
      <c r="BC647" s="436"/>
      <c r="BD647" s="48"/>
      <c r="BE647" s="48"/>
      <c r="BF647" s="48"/>
      <c r="BG647" s="48"/>
      <c r="BH647" s="48"/>
      <c r="BI647" s="48"/>
      <c r="BJ647" s="48"/>
      <c r="BK647" s="48"/>
      <c r="BL647" s="48"/>
      <c r="BM647" s="48"/>
      <c r="BN647" s="48"/>
      <c r="BO647" s="48"/>
      <c r="BP647" s="48"/>
      <c r="BQ647" s="48"/>
      <c r="BR647" s="48"/>
      <c r="BS647" s="48"/>
      <c r="BT647" s="48"/>
      <c r="BU647" s="48"/>
    </row>
    <row r="648" spans="1:73" hidden="1">
      <c r="A648" s="48"/>
      <c r="B648" s="48"/>
      <c r="C648" s="70" t="s">
        <v>1792</v>
      </c>
      <c r="D648" s="48"/>
      <c r="E648" s="76"/>
      <c r="F648" s="48"/>
      <c r="G648" s="70"/>
      <c r="H648" s="48"/>
      <c r="I648" s="48"/>
      <c r="J648" s="48"/>
      <c r="K648" s="48"/>
      <c r="L648" s="464">
        <f t="shared" si="34"/>
        <v>261</v>
      </c>
      <c r="M648" s="464"/>
      <c r="N648" s="152" t="s">
        <v>1793</v>
      </c>
      <c r="O648" s="48"/>
      <c r="P648" s="48"/>
      <c r="Q648" s="48"/>
      <c r="R648" s="48"/>
      <c r="S648" s="48"/>
      <c r="T648" s="48"/>
      <c r="U648" s="436" t="str">
        <f t="shared" si="30"/>
        <v/>
      </c>
      <c r="V648" s="436"/>
      <c r="W648" s="436" t="str">
        <f t="shared" si="31"/>
        <v/>
      </c>
      <c r="X648" s="436"/>
      <c r="Y648" s="48"/>
      <c r="Z648" s="48"/>
      <c r="AA648" s="48"/>
      <c r="AB648" s="48"/>
      <c r="AC648" s="48"/>
      <c r="AD648" s="48"/>
      <c r="AE648" s="48"/>
      <c r="AF648" s="48"/>
      <c r="AG648" s="48"/>
      <c r="AH648" s="48"/>
      <c r="AI648" s="48"/>
      <c r="AJ648" s="48"/>
      <c r="AK648" s="48"/>
      <c r="AL648" s="151" t="s">
        <v>1794</v>
      </c>
      <c r="AM648" s="70"/>
      <c r="AN648" s="70"/>
      <c r="AO648" s="70"/>
      <c r="AP648" s="70"/>
      <c r="AQ648" s="70"/>
      <c r="AR648" s="70"/>
      <c r="AS648" s="70"/>
      <c r="AT648" s="436" t="str">
        <f t="shared" si="29"/>
        <v/>
      </c>
      <c r="AU648" s="436"/>
      <c r="AV648" s="436" t="str">
        <f t="shared" si="32"/>
        <v>Yes</v>
      </c>
      <c r="AW648" s="436"/>
      <c r="AX648" s="156" t="s">
        <v>908</v>
      </c>
      <c r="AY648" s="48"/>
      <c r="AZ648" s="48"/>
      <c r="BA648" s="48"/>
      <c r="BB648" s="436" t="b">
        <f t="shared" si="33"/>
        <v>0</v>
      </c>
      <c r="BC648" s="436"/>
      <c r="BD648" s="48"/>
      <c r="BE648" s="48"/>
      <c r="BF648" s="48"/>
      <c r="BG648" s="48"/>
      <c r="BH648" s="48"/>
      <c r="BI648" s="48"/>
      <c r="BJ648" s="48"/>
      <c r="BK648" s="48"/>
      <c r="BL648" s="48"/>
      <c r="BM648" s="48"/>
      <c r="BN648" s="48"/>
      <c r="BO648" s="48"/>
      <c r="BP648" s="48"/>
      <c r="BQ648" s="48"/>
      <c r="BR648" s="48"/>
      <c r="BS648" s="48"/>
      <c r="BT648" s="48"/>
      <c r="BU648" s="48"/>
    </row>
    <row r="649" spans="1:73" hidden="1">
      <c r="A649" s="48"/>
      <c r="B649" s="48"/>
      <c r="C649" s="70" t="s">
        <v>1795</v>
      </c>
      <c r="D649" s="48"/>
      <c r="E649" s="76"/>
      <c r="F649" s="48"/>
      <c r="G649" s="70"/>
      <c r="H649" s="48"/>
      <c r="I649" s="48"/>
      <c r="J649" s="48"/>
      <c r="K649" s="48"/>
      <c r="L649" s="464">
        <f t="shared" si="34"/>
        <v>262</v>
      </c>
      <c r="M649" s="464"/>
      <c r="N649" s="152" t="s">
        <v>1796</v>
      </c>
      <c r="O649" s="48"/>
      <c r="P649" s="48"/>
      <c r="Q649" s="48"/>
      <c r="R649" s="48"/>
      <c r="S649" s="48"/>
      <c r="T649" s="48"/>
      <c r="U649" s="436" t="str">
        <f t="shared" si="30"/>
        <v/>
      </c>
      <c r="V649" s="436"/>
      <c r="W649" s="436" t="str">
        <f t="shared" si="31"/>
        <v/>
      </c>
      <c r="X649" s="436"/>
      <c r="Y649" s="48"/>
      <c r="Z649" s="48"/>
      <c r="AA649" s="48"/>
      <c r="AB649" s="48"/>
      <c r="AC649" s="48"/>
      <c r="AD649" s="48"/>
      <c r="AE649" s="48"/>
      <c r="AF649" s="48"/>
      <c r="AG649" s="48"/>
      <c r="AH649" s="48"/>
      <c r="AI649" s="48"/>
      <c r="AJ649" s="48"/>
      <c r="AK649" s="48"/>
      <c r="AL649" s="151" t="s">
        <v>1797</v>
      </c>
      <c r="AM649" s="70"/>
      <c r="AN649" s="70"/>
      <c r="AO649" s="70"/>
      <c r="AP649" s="70"/>
      <c r="AQ649" s="70"/>
      <c r="AR649" s="70"/>
      <c r="AS649" s="70"/>
      <c r="AT649" s="436" t="str">
        <f t="shared" si="29"/>
        <v/>
      </c>
      <c r="AU649" s="436"/>
      <c r="AV649" s="436" t="str">
        <f t="shared" si="32"/>
        <v>Yes</v>
      </c>
      <c r="AW649" s="436"/>
      <c r="AX649" s="156" t="s">
        <v>918</v>
      </c>
      <c r="AY649" s="48"/>
      <c r="AZ649" s="48"/>
      <c r="BA649" s="48"/>
      <c r="BB649" s="436" t="b">
        <f t="shared" si="33"/>
        <v>0</v>
      </c>
      <c r="BC649" s="436"/>
      <c r="BD649" s="48"/>
      <c r="BE649" s="48"/>
      <c r="BF649" s="48"/>
      <c r="BG649" s="48"/>
      <c r="BH649" s="48"/>
      <c r="BI649" s="48"/>
      <c r="BJ649" s="48"/>
      <c r="BK649" s="48"/>
      <c r="BL649" s="48"/>
      <c r="BM649" s="48"/>
      <c r="BN649" s="48"/>
      <c r="BO649" s="48"/>
      <c r="BP649" s="48"/>
      <c r="BQ649" s="48"/>
      <c r="BR649" s="48"/>
      <c r="BS649" s="48"/>
      <c r="BT649" s="48"/>
      <c r="BU649" s="48"/>
    </row>
    <row r="650" spans="1:73" hidden="1">
      <c r="A650" s="48"/>
      <c r="B650" s="48"/>
      <c r="C650" s="70" t="s">
        <v>1798</v>
      </c>
      <c r="D650" s="48"/>
      <c r="E650" s="76"/>
      <c r="F650" s="48"/>
      <c r="G650" s="70"/>
      <c r="H650" s="48"/>
      <c r="I650" s="48"/>
      <c r="J650" s="48"/>
      <c r="K650" s="48"/>
      <c r="L650" s="464">
        <f t="shared" si="34"/>
        <v>263</v>
      </c>
      <c r="M650" s="464"/>
      <c r="N650" s="152" t="s">
        <v>1799</v>
      </c>
      <c r="O650" s="48"/>
      <c r="P650" s="48"/>
      <c r="Q650" s="48"/>
      <c r="R650" s="48"/>
      <c r="S650" s="48"/>
      <c r="T650" s="48"/>
      <c r="U650" s="436" t="str">
        <f t="shared" si="30"/>
        <v/>
      </c>
      <c r="V650" s="436"/>
      <c r="W650" s="436" t="str">
        <f t="shared" si="31"/>
        <v/>
      </c>
      <c r="X650" s="436"/>
      <c r="Y650" s="48"/>
      <c r="Z650" s="48"/>
      <c r="AA650" s="48"/>
      <c r="AB650" s="48"/>
      <c r="AC650" s="48"/>
      <c r="AD650" s="48"/>
      <c r="AE650" s="48"/>
      <c r="AF650" s="48"/>
      <c r="AG650" s="48"/>
      <c r="AH650" s="48"/>
      <c r="AI650" s="48"/>
      <c r="AJ650" s="48"/>
      <c r="AK650" s="48"/>
      <c r="AL650" s="151" t="s">
        <v>1800</v>
      </c>
      <c r="AM650" s="70"/>
      <c r="AN650" s="70"/>
      <c r="AO650" s="70"/>
      <c r="AP650" s="70"/>
      <c r="AQ650" s="70"/>
      <c r="AR650" s="70"/>
      <c r="AS650" s="70"/>
      <c r="AT650" s="436" t="str">
        <f t="shared" si="29"/>
        <v/>
      </c>
      <c r="AU650" s="436"/>
      <c r="AV650" s="436" t="str">
        <f t="shared" si="32"/>
        <v>Yes</v>
      </c>
      <c r="AW650" s="436"/>
      <c r="AX650" s="156" t="s">
        <v>918</v>
      </c>
      <c r="AY650" s="48"/>
      <c r="AZ650" s="48"/>
      <c r="BA650" s="48"/>
      <c r="BB650" s="436" t="b">
        <f t="shared" si="33"/>
        <v>0</v>
      </c>
      <c r="BC650" s="436"/>
      <c r="BD650" s="48"/>
      <c r="BE650" s="48"/>
      <c r="BF650" s="48"/>
      <c r="BG650" s="48"/>
      <c r="BH650" s="48"/>
      <c r="BI650" s="48"/>
      <c r="BJ650" s="48"/>
      <c r="BK650" s="48"/>
      <c r="BL650" s="48"/>
      <c r="BM650" s="48"/>
      <c r="BN650" s="48"/>
      <c r="BO650" s="48"/>
      <c r="BP650" s="48"/>
      <c r="BQ650" s="48"/>
      <c r="BR650" s="48"/>
      <c r="BS650" s="48"/>
      <c r="BT650" s="48"/>
      <c r="BU650" s="48"/>
    </row>
    <row r="651" spans="1:73" hidden="1">
      <c r="A651" s="48"/>
      <c r="B651" s="48"/>
      <c r="C651" s="70" t="s">
        <v>1801</v>
      </c>
      <c r="D651" s="48"/>
      <c r="E651" s="76"/>
      <c r="F651" s="48"/>
      <c r="G651" s="70"/>
      <c r="H651" s="48"/>
      <c r="I651" s="48"/>
      <c r="J651" s="48"/>
      <c r="K651" s="48"/>
      <c r="L651" s="464">
        <f t="shared" si="34"/>
        <v>264</v>
      </c>
      <c r="M651" s="464"/>
      <c r="N651" s="152" t="s">
        <v>1802</v>
      </c>
      <c r="O651" s="48"/>
      <c r="P651" s="48"/>
      <c r="Q651" s="48"/>
      <c r="R651" s="48"/>
      <c r="S651" s="48"/>
      <c r="T651" s="48"/>
      <c r="U651" s="436" t="str">
        <f t="shared" si="30"/>
        <v/>
      </c>
      <c r="V651" s="436"/>
      <c r="W651" s="436" t="str">
        <f t="shared" si="31"/>
        <v/>
      </c>
      <c r="X651" s="436"/>
      <c r="Y651" s="48"/>
      <c r="Z651" s="48"/>
      <c r="AA651" s="48"/>
      <c r="AB651" s="48"/>
      <c r="AC651" s="48"/>
      <c r="AD651" s="48"/>
      <c r="AE651" s="48"/>
      <c r="AF651" s="48"/>
      <c r="AG651" s="48"/>
      <c r="AH651" s="48"/>
      <c r="AI651" s="48"/>
      <c r="AJ651" s="48"/>
      <c r="AK651" s="48"/>
      <c r="AL651" s="157" t="s">
        <v>1803</v>
      </c>
      <c r="AM651" s="70"/>
      <c r="AN651" s="70"/>
      <c r="AO651" s="70"/>
      <c r="AP651" s="70"/>
      <c r="AQ651" s="70"/>
      <c r="AR651" s="70"/>
      <c r="AS651" s="70"/>
      <c r="AT651" s="436" t="str">
        <f t="shared" si="29"/>
        <v/>
      </c>
      <c r="AU651" s="436"/>
      <c r="AV651" s="436" t="str">
        <f t="shared" si="32"/>
        <v>Yes</v>
      </c>
      <c r="AW651" s="436"/>
      <c r="AX651" s="155" t="s">
        <v>908</v>
      </c>
      <c r="AY651" s="48"/>
      <c r="AZ651" s="48"/>
      <c r="BA651" s="48"/>
      <c r="BB651" s="436" t="b">
        <f t="shared" si="33"/>
        <v>0</v>
      </c>
      <c r="BC651" s="436"/>
      <c r="BD651" s="48"/>
      <c r="BE651" s="48"/>
      <c r="BF651" s="48"/>
      <c r="BG651" s="48"/>
      <c r="BH651" s="48"/>
      <c r="BI651" s="48"/>
      <c r="BJ651" s="48"/>
      <c r="BK651" s="48"/>
      <c r="BL651" s="48"/>
      <c r="BM651" s="48"/>
      <c r="BN651" s="48"/>
      <c r="BO651" s="48"/>
      <c r="BP651" s="48"/>
      <c r="BQ651" s="48"/>
      <c r="BR651" s="48"/>
      <c r="BS651" s="48"/>
      <c r="BT651" s="48"/>
      <c r="BU651" s="48"/>
    </row>
    <row r="652" spans="1:73" hidden="1">
      <c r="A652" s="48"/>
      <c r="B652" s="48"/>
      <c r="C652" s="70" t="s">
        <v>1804</v>
      </c>
      <c r="D652" s="48"/>
      <c r="E652" s="76"/>
      <c r="F652" s="48"/>
      <c r="G652" s="70"/>
      <c r="H652" s="48"/>
      <c r="I652" s="48"/>
      <c r="J652" s="48"/>
      <c r="K652" s="48"/>
      <c r="L652" s="464">
        <f t="shared" si="34"/>
        <v>265</v>
      </c>
      <c r="M652" s="464"/>
      <c r="N652" s="152" t="s">
        <v>1805</v>
      </c>
      <c r="O652" s="48"/>
      <c r="P652" s="48"/>
      <c r="Q652" s="48"/>
      <c r="R652" s="48"/>
      <c r="S652" s="48"/>
      <c r="T652" s="48"/>
      <c r="U652" s="436" t="str">
        <f t="shared" si="30"/>
        <v/>
      </c>
      <c r="V652" s="436"/>
      <c r="W652" s="436" t="str">
        <f t="shared" si="31"/>
        <v/>
      </c>
      <c r="X652" s="436"/>
      <c r="Y652" s="48"/>
      <c r="Z652" s="48"/>
      <c r="AA652" s="48"/>
      <c r="AB652" s="48"/>
      <c r="AC652" s="48"/>
      <c r="AD652" s="48"/>
      <c r="AE652" s="48"/>
      <c r="AF652" s="48"/>
      <c r="AG652" s="48"/>
      <c r="AH652" s="48"/>
      <c r="AI652" s="48"/>
      <c r="AJ652" s="48"/>
      <c r="AK652" s="48"/>
      <c r="AL652" s="151" t="s">
        <v>1806</v>
      </c>
      <c r="AM652" s="70"/>
      <c r="AN652" s="70"/>
      <c r="AO652" s="70"/>
      <c r="AP652" s="70"/>
      <c r="AQ652" s="70"/>
      <c r="AR652" s="70"/>
      <c r="AS652" s="70"/>
      <c r="AT652" s="436" t="str">
        <f t="shared" si="29"/>
        <v/>
      </c>
      <c r="AU652" s="436"/>
      <c r="AV652" s="436" t="str">
        <f t="shared" si="32"/>
        <v>Yes</v>
      </c>
      <c r="AW652" s="436"/>
      <c r="AX652" s="156" t="s">
        <v>908</v>
      </c>
      <c r="AY652" s="48"/>
      <c r="AZ652" s="48"/>
      <c r="BA652" s="48"/>
      <c r="BB652" s="436" t="b">
        <f t="shared" si="33"/>
        <v>0</v>
      </c>
      <c r="BC652" s="436"/>
      <c r="BD652" s="48"/>
      <c r="BE652" s="48"/>
      <c r="BF652" s="48"/>
      <c r="BG652" s="48"/>
      <c r="BH652" s="48"/>
      <c r="BI652" s="48"/>
      <c r="BJ652" s="48"/>
      <c r="BK652" s="48"/>
      <c r="BL652" s="48"/>
      <c r="BM652" s="48"/>
      <c r="BN652" s="48"/>
      <c r="BO652" s="48"/>
      <c r="BP652" s="48"/>
      <c r="BQ652" s="48"/>
      <c r="BR652" s="48"/>
      <c r="BS652" s="48"/>
      <c r="BT652" s="48"/>
      <c r="BU652" s="48"/>
    </row>
    <row r="653" spans="1:73" hidden="1">
      <c r="A653" s="48"/>
      <c r="B653" s="48"/>
      <c r="C653" s="70" t="s">
        <v>1807</v>
      </c>
      <c r="D653" s="48"/>
      <c r="E653" s="76"/>
      <c r="F653" s="48"/>
      <c r="G653" s="70"/>
      <c r="H653" s="48"/>
      <c r="I653" s="48"/>
      <c r="J653" s="48"/>
      <c r="K653" s="48"/>
      <c r="L653" s="464">
        <f t="shared" si="34"/>
        <v>266</v>
      </c>
      <c r="M653" s="464"/>
      <c r="N653" s="152" t="s">
        <v>1808</v>
      </c>
      <c r="O653" s="48"/>
      <c r="P653" s="48"/>
      <c r="Q653" s="48"/>
      <c r="R653" s="48"/>
      <c r="S653" s="48"/>
      <c r="T653" s="48"/>
      <c r="U653" s="436" t="str">
        <f t="shared" si="30"/>
        <v/>
      </c>
      <c r="V653" s="436"/>
      <c r="W653" s="436" t="str">
        <f t="shared" si="31"/>
        <v/>
      </c>
      <c r="X653" s="436"/>
      <c r="Y653" s="48"/>
      <c r="Z653" s="48"/>
      <c r="AA653" s="48"/>
      <c r="AB653" s="48"/>
      <c r="AC653" s="48"/>
      <c r="AD653" s="48"/>
      <c r="AE653" s="48"/>
      <c r="AF653" s="48"/>
      <c r="AG653" s="48"/>
      <c r="AH653" s="48"/>
      <c r="AI653" s="48"/>
      <c r="AJ653" s="48"/>
      <c r="AK653" s="48"/>
      <c r="AL653" s="157" t="s">
        <v>1809</v>
      </c>
      <c r="AM653" s="70"/>
      <c r="AN653" s="70"/>
      <c r="AO653" s="70"/>
      <c r="AP653" s="70"/>
      <c r="AQ653" s="70"/>
      <c r="AR653" s="70"/>
      <c r="AS653" s="70"/>
      <c r="AT653" s="436" t="str">
        <f t="shared" si="29"/>
        <v/>
      </c>
      <c r="AU653" s="436"/>
      <c r="AV653" s="436" t="str">
        <f t="shared" si="32"/>
        <v>Yes</v>
      </c>
      <c r="AW653" s="436"/>
      <c r="AX653" s="155" t="s">
        <v>908</v>
      </c>
      <c r="AY653" s="48"/>
      <c r="AZ653" s="48"/>
      <c r="BA653" s="48"/>
      <c r="BB653" s="436" t="b">
        <f t="shared" si="33"/>
        <v>0</v>
      </c>
      <c r="BC653" s="436"/>
      <c r="BD653" s="48"/>
      <c r="BE653" s="48"/>
      <c r="BF653" s="48"/>
      <c r="BG653" s="48"/>
      <c r="BH653" s="48"/>
      <c r="BI653" s="48"/>
      <c r="BJ653" s="48"/>
      <c r="BK653" s="48"/>
      <c r="BL653" s="48"/>
      <c r="BM653" s="48"/>
      <c r="BN653" s="48"/>
      <c r="BO653" s="48"/>
      <c r="BP653" s="48"/>
      <c r="BQ653" s="48"/>
      <c r="BR653" s="48"/>
      <c r="BS653" s="48"/>
      <c r="BT653" s="48"/>
      <c r="BU653" s="48"/>
    </row>
    <row r="654" spans="1:73" hidden="1">
      <c r="A654" s="48"/>
      <c r="B654" s="48"/>
      <c r="C654" s="70" t="s">
        <v>1810</v>
      </c>
      <c r="D654" s="48"/>
      <c r="E654" s="76"/>
      <c r="F654" s="48"/>
      <c r="G654" s="70"/>
      <c r="H654" s="48"/>
      <c r="I654" s="48"/>
      <c r="J654" s="48"/>
      <c r="K654" s="48"/>
      <c r="L654" s="464">
        <f t="shared" si="34"/>
        <v>267</v>
      </c>
      <c r="M654" s="464"/>
      <c r="N654" s="152" t="s">
        <v>1811</v>
      </c>
      <c r="O654" s="48"/>
      <c r="P654" s="48"/>
      <c r="Q654" s="48"/>
      <c r="R654" s="48"/>
      <c r="S654" s="48"/>
      <c r="T654" s="48"/>
      <c r="U654" s="436" t="str">
        <f t="shared" si="30"/>
        <v/>
      </c>
      <c r="V654" s="436"/>
      <c r="W654" s="436" t="str">
        <f t="shared" si="31"/>
        <v/>
      </c>
      <c r="X654" s="436"/>
      <c r="Y654" s="48"/>
      <c r="Z654" s="48"/>
      <c r="AA654" s="48"/>
      <c r="AB654" s="48"/>
      <c r="AC654" s="48"/>
      <c r="AD654" s="48"/>
      <c r="AE654" s="48"/>
      <c r="AF654" s="48"/>
      <c r="AG654" s="48"/>
      <c r="AH654" s="48"/>
      <c r="AI654" s="48"/>
      <c r="AJ654" s="48"/>
      <c r="AK654" s="48"/>
      <c r="AL654" s="151" t="s">
        <v>1812</v>
      </c>
      <c r="AM654" s="70"/>
      <c r="AN654" s="70"/>
      <c r="AO654" s="70"/>
      <c r="AP654" s="70"/>
      <c r="AQ654" s="70"/>
      <c r="AR654" s="70"/>
      <c r="AS654" s="70"/>
      <c r="AT654" s="436" t="str">
        <f t="shared" si="29"/>
        <v/>
      </c>
      <c r="AU654" s="436"/>
      <c r="AV654" s="436" t="str">
        <f t="shared" si="32"/>
        <v>Yes</v>
      </c>
      <c r="AW654" s="436"/>
      <c r="AX654" s="156" t="s">
        <v>918</v>
      </c>
      <c r="AY654" s="48"/>
      <c r="AZ654" s="48"/>
      <c r="BA654" s="48"/>
      <c r="BB654" s="436" t="b">
        <f t="shared" si="33"/>
        <v>0</v>
      </c>
      <c r="BC654" s="436"/>
      <c r="BD654" s="48"/>
      <c r="BE654" s="48"/>
      <c r="BF654" s="48"/>
      <c r="BG654" s="48"/>
      <c r="BH654" s="48"/>
      <c r="BI654" s="48"/>
      <c r="BJ654" s="48"/>
      <c r="BK654" s="48"/>
      <c r="BL654" s="48"/>
      <c r="BM654" s="48"/>
      <c r="BN654" s="48"/>
      <c r="BO654" s="48"/>
      <c r="BP654" s="48"/>
      <c r="BQ654" s="48"/>
      <c r="BR654" s="48"/>
      <c r="BS654" s="48"/>
      <c r="BT654" s="48"/>
      <c r="BU654" s="48"/>
    </row>
    <row r="655" spans="1:73" hidden="1">
      <c r="A655" s="48"/>
      <c r="B655" s="48"/>
      <c r="C655" s="70" t="s">
        <v>1813</v>
      </c>
      <c r="D655" s="48"/>
      <c r="E655" s="76"/>
      <c r="F655" s="48"/>
      <c r="G655" s="70"/>
      <c r="H655" s="48"/>
      <c r="I655" s="48"/>
      <c r="J655" s="48"/>
      <c r="K655" s="48"/>
      <c r="L655" s="464">
        <f t="shared" si="34"/>
        <v>268</v>
      </c>
      <c r="M655" s="464"/>
      <c r="N655" s="152" t="s">
        <v>1814</v>
      </c>
      <c r="O655" s="48"/>
      <c r="P655" s="48"/>
      <c r="Q655" s="48"/>
      <c r="R655" s="48"/>
      <c r="S655" s="48"/>
      <c r="T655" s="48"/>
      <c r="U655" s="436" t="str">
        <f t="shared" si="30"/>
        <v/>
      </c>
      <c r="V655" s="436"/>
      <c r="W655" s="436" t="str">
        <f t="shared" si="31"/>
        <v/>
      </c>
      <c r="X655" s="436"/>
      <c r="Y655" s="48"/>
      <c r="Z655" s="48"/>
      <c r="AA655" s="48"/>
      <c r="AB655" s="48"/>
      <c r="AC655" s="48"/>
      <c r="AD655" s="48"/>
      <c r="AE655" s="48"/>
      <c r="AF655" s="48"/>
      <c r="AG655" s="48"/>
      <c r="AH655" s="48"/>
      <c r="AI655" s="48"/>
      <c r="AJ655" s="48"/>
      <c r="AK655" s="48"/>
      <c r="AL655" s="157" t="s">
        <v>1815</v>
      </c>
      <c r="AM655" s="70"/>
      <c r="AN655" s="70"/>
      <c r="AO655" s="70"/>
      <c r="AP655" s="70"/>
      <c r="AQ655" s="70"/>
      <c r="AR655" s="70"/>
      <c r="AS655" s="70"/>
      <c r="AT655" s="436" t="str">
        <f t="shared" si="29"/>
        <v/>
      </c>
      <c r="AU655" s="436"/>
      <c r="AV655" s="436" t="str">
        <f t="shared" si="32"/>
        <v>Yes</v>
      </c>
      <c r="AW655" s="436"/>
      <c r="AX655" s="155" t="s">
        <v>908</v>
      </c>
      <c r="AY655" s="48"/>
      <c r="AZ655" s="48"/>
      <c r="BA655" s="48"/>
      <c r="BB655" s="436" t="b">
        <f t="shared" si="33"/>
        <v>0</v>
      </c>
      <c r="BC655" s="436"/>
      <c r="BD655" s="48"/>
      <c r="BE655" s="48"/>
      <c r="BF655" s="48"/>
      <c r="BG655" s="48"/>
      <c r="BH655" s="48"/>
      <c r="BI655" s="48"/>
      <c r="BJ655" s="48"/>
      <c r="BK655" s="48"/>
      <c r="BL655" s="48"/>
      <c r="BM655" s="48"/>
      <c r="BN655" s="48"/>
      <c r="BO655" s="48"/>
      <c r="BP655" s="48"/>
      <c r="BQ655" s="48"/>
      <c r="BR655" s="48"/>
      <c r="BS655" s="48"/>
      <c r="BT655" s="48"/>
      <c r="BU655" s="48"/>
    </row>
    <row r="656" spans="1:73" hidden="1">
      <c r="A656" s="48"/>
      <c r="B656" s="48"/>
      <c r="C656" s="70" t="s">
        <v>1816</v>
      </c>
      <c r="D656" s="48"/>
      <c r="E656" s="76"/>
      <c r="F656" s="48"/>
      <c r="G656" s="70"/>
      <c r="H656" s="48"/>
      <c r="I656" s="48"/>
      <c r="J656" s="48"/>
      <c r="K656" s="48"/>
      <c r="L656" s="464">
        <f t="shared" si="34"/>
        <v>269</v>
      </c>
      <c r="M656" s="464"/>
      <c r="N656" s="152" t="s">
        <v>1817</v>
      </c>
      <c r="O656" s="48"/>
      <c r="P656" s="48"/>
      <c r="Q656" s="48"/>
      <c r="R656" s="48"/>
      <c r="S656" s="48"/>
      <c r="T656" s="48"/>
      <c r="U656" s="436" t="str">
        <f t="shared" si="30"/>
        <v/>
      </c>
      <c r="V656" s="436"/>
      <c r="W656" s="436" t="str">
        <f t="shared" si="31"/>
        <v/>
      </c>
      <c r="X656" s="436"/>
      <c r="Y656" s="48"/>
      <c r="Z656" s="48"/>
      <c r="AA656" s="48"/>
      <c r="AB656" s="48"/>
      <c r="AC656" s="48"/>
      <c r="AD656" s="48"/>
      <c r="AE656" s="48"/>
      <c r="AF656" s="48"/>
      <c r="AG656" s="48"/>
      <c r="AH656" s="48"/>
      <c r="AI656" s="48"/>
      <c r="AJ656" s="48"/>
      <c r="AK656" s="48"/>
      <c r="AL656" s="157" t="s">
        <v>1818</v>
      </c>
      <c r="AM656" s="70"/>
      <c r="AN656" s="70"/>
      <c r="AO656" s="70"/>
      <c r="AP656" s="70"/>
      <c r="AQ656" s="70"/>
      <c r="AR656" s="70"/>
      <c r="AS656" s="70"/>
      <c r="AT656" s="436" t="str">
        <f t="shared" si="29"/>
        <v/>
      </c>
      <c r="AU656" s="436"/>
      <c r="AV656" s="436" t="str">
        <f t="shared" si="32"/>
        <v>Yes</v>
      </c>
      <c r="AW656" s="436"/>
      <c r="AX656" s="155" t="s">
        <v>908</v>
      </c>
      <c r="AY656" s="48"/>
      <c r="AZ656" s="48"/>
      <c r="BA656" s="48"/>
      <c r="BB656" s="436" t="b">
        <f t="shared" si="33"/>
        <v>0</v>
      </c>
      <c r="BC656" s="436"/>
      <c r="BD656" s="48"/>
      <c r="BE656" s="48"/>
      <c r="BF656" s="48"/>
      <c r="BG656" s="48"/>
      <c r="BH656" s="48"/>
      <c r="BI656" s="48"/>
      <c r="BJ656" s="48"/>
      <c r="BK656" s="48"/>
      <c r="BL656" s="48"/>
      <c r="BM656" s="48"/>
      <c r="BN656" s="48"/>
      <c r="BO656" s="48"/>
      <c r="BP656" s="48"/>
      <c r="BQ656" s="48"/>
      <c r="BR656" s="48"/>
      <c r="BS656" s="48"/>
      <c r="BT656" s="48"/>
      <c r="BU656" s="48"/>
    </row>
    <row r="657" spans="1:73" hidden="1">
      <c r="A657" s="48"/>
      <c r="B657" s="48"/>
      <c r="C657" s="70" t="s">
        <v>1819</v>
      </c>
      <c r="D657" s="48"/>
      <c r="E657" s="76"/>
      <c r="F657" s="48"/>
      <c r="G657" s="70"/>
      <c r="H657" s="48"/>
      <c r="I657" s="48"/>
      <c r="J657" s="48"/>
      <c r="K657" s="48"/>
      <c r="L657" s="464">
        <f t="shared" si="34"/>
        <v>270</v>
      </c>
      <c r="M657" s="464"/>
      <c r="N657" s="152" t="s">
        <v>1820</v>
      </c>
      <c r="O657" s="48"/>
      <c r="P657" s="48"/>
      <c r="Q657" s="48"/>
      <c r="R657" s="48"/>
      <c r="S657" s="48"/>
      <c r="T657" s="48"/>
      <c r="U657" s="436" t="str">
        <f t="shared" si="30"/>
        <v/>
      </c>
      <c r="V657" s="436"/>
      <c r="W657" s="436" t="str">
        <f t="shared" si="31"/>
        <v/>
      </c>
      <c r="X657" s="436"/>
      <c r="Y657" s="48"/>
      <c r="Z657" s="48"/>
      <c r="AA657" s="48"/>
      <c r="AB657" s="48"/>
      <c r="AC657" s="48"/>
      <c r="AD657" s="48"/>
      <c r="AE657" s="48"/>
      <c r="AF657" s="48"/>
      <c r="AG657" s="48"/>
      <c r="AH657" s="48"/>
      <c r="AI657" s="48"/>
      <c r="AJ657" s="48"/>
      <c r="AK657" s="48"/>
      <c r="AL657" s="160" t="s">
        <v>1821</v>
      </c>
      <c r="AM657" s="70"/>
      <c r="AN657" s="70"/>
      <c r="AO657" s="70"/>
      <c r="AP657" s="70"/>
      <c r="AQ657" s="70"/>
      <c r="AR657" s="70"/>
      <c r="AS657" s="70"/>
      <c r="AT657" s="436" t="str">
        <f t="shared" si="29"/>
        <v/>
      </c>
      <c r="AU657" s="436"/>
      <c r="AV657" s="436" t="str">
        <f t="shared" si="32"/>
        <v>Yes</v>
      </c>
      <c r="AW657" s="436"/>
      <c r="AX657" s="155" t="s">
        <v>908</v>
      </c>
      <c r="AY657" s="48"/>
      <c r="AZ657" s="48"/>
      <c r="BA657" s="48"/>
      <c r="BB657" s="436" t="b">
        <f t="shared" si="33"/>
        <v>0</v>
      </c>
      <c r="BC657" s="436"/>
      <c r="BD657" s="48"/>
      <c r="BE657" s="48"/>
      <c r="BF657" s="48"/>
      <c r="BG657" s="48"/>
      <c r="BH657" s="48"/>
      <c r="BI657" s="48"/>
      <c r="BJ657" s="48"/>
      <c r="BK657" s="48"/>
      <c r="BL657" s="48"/>
      <c r="BM657" s="48"/>
      <c r="BN657" s="48"/>
      <c r="BO657" s="48"/>
      <c r="BP657" s="48"/>
      <c r="BQ657" s="48"/>
      <c r="BR657" s="48"/>
      <c r="BS657" s="48"/>
      <c r="BT657" s="48"/>
      <c r="BU657" s="48"/>
    </row>
    <row r="658" spans="1:73" hidden="1">
      <c r="A658" s="48"/>
      <c r="B658" s="48"/>
      <c r="C658" s="70" t="s">
        <v>1822</v>
      </c>
      <c r="D658" s="48"/>
      <c r="E658" s="76"/>
      <c r="F658" s="48"/>
      <c r="G658" s="70"/>
      <c r="H658" s="48"/>
      <c r="I658" s="48"/>
      <c r="J658" s="48"/>
      <c r="K658" s="48"/>
      <c r="L658" s="464">
        <f t="shared" si="34"/>
        <v>271</v>
      </c>
      <c r="M658" s="464"/>
      <c r="N658" s="152" t="s">
        <v>1823</v>
      </c>
      <c r="O658" s="48"/>
      <c r="P658" s="48"/>
      <c r="Q658" s="48"/>
      <c r="R658" s="48"/>
      <c r="S658" s="48"/>
      <c r="T658" s="48"/>
      <c r="U658" s="436" t="str">
        <f t="shared" si="30"/>
        <v/>
      </c>
      <c r="V658" s="436"/>
      <c r="W658" s="436" t="str">
        <f t="shared" si="31"/>
        <v/>
      </c>
      <c r="X658" s="436"/>
      <c r="Y658" s="48"/>
      <c r="Z658" s="48"/>
      <c r="AA658" s="48"/>
      <c r="AB658" s="48"/>
      <c r="AC658" s="48"/>
      <c r="AD658" s="48"/>
      <c r="AE658" s="48"/>
      <c r="AF658" s="48"/>
      <c r="AG658" s="48"/>
      <c r="AH658" s="48"/>
      <c r="AI658" s="48"/>
      <c r="AJ658" s="48"/>
      <c r="AK658" s="48"/>
      <c r="AL658" s="151" t="s">
        <v>1824</v>
      </c>
      <c r="AM658" s="70"/>
      <c r="AN658" s="70"/>
      <c r="AO658" s="70"/>
      <c r="AP658" s="70"/>
      <c r="AQ658" s="70"/>
      <c r="AR658" s="70"/>
      <c r="AS658" s="70"/>
      <c r="AT658" s="436" t="str">
        <f t="shared" si="29"/>
        <v/>
      </c>
      <c r="AU658" s="436"/>
      <c r="AV658" s="436" t="str">
        <f t="shared" si="32"/>
        <v>Yes</v>
      </c>
      <c r="AW658" s="436"/>
      <c r="AX658" s="156" t="s">
        <v>918</v>
      </c>
      <c r="AY658" s="48"/>
      <c r="AZ658" s="48"/>
      <c r="BA658" s="48"/>
      <c r="BB658" s="436" t="b">
        <f t="shared" si="33"/>
        <v>0</v>
      </c>
      <c r="BC658" s="436"/>
      <c r="BD658" s="48"/>
      <c r="BE658" s="48"/>
      <c r="BF658" s="48"/>
      <c r="BG658" s="48"/>
      <c r="BH658" s="48"/>
      <c r="BI658" s="48"/>
      <c r="BJ658" s="48"/>
      <c r="BK658" s="48"/>
      <c r="BL658" s="48"/>
      <c r="BM658" s="48"/>
      <c r="BN658" s="48"/>
      <c r="BO658" s="48"/>
      <c r="BP658" s="48"/>
      <c r="BQ658" s="48"/>
      <c r="BR658" s="48"/>
      <c r="BS658" s="48"/>
      <c r="BT658" s="48"/>
      <c r="BU658" s="48"/>
    </row>
    <row r="659" spans="1:73" hidden="1">
      <c r="A659" s="48"/>
      <c r="B659" s="48"/>
      <c r="C659" s="70" t="s">
        <v>1825</v>
      </c>
      <c r="D659" s="48"/>
      <c r="E659" s="76"/>
      <c r="F659" s="48"/>
      <c r="G659" s="70"/>
      <c r="H659" s="48"/>
      <c r="I659" s="48"/>
      <c r="J659" s="48"/>
      <c r="K659" s="48"/>
      <c r="L659" s="464">
        <f t="shared" si="34"/>
        <v>272</v>
      </c>
      <c r="M659" s="464"/>
      <c r="N659" s="152" t="s">
        <v>1826</v>
      </c>
      <c r="O659" s="48"/>
      <c r="P659" s="48"/>
      <c r="Q659" s="48"/>
      <c r="R659" s="48"/>
      <c r="S659" s="48"/>
      <c r="T659" s="48"/>
      <c r="U659" s="436" t="str">
        <f t="shared" si="30"/>
        <v/>
      </c>
      <c r="V659" s="436"/>
      <c r="W659" s="436" t="str">
        <f t="shared" si="31"/>
        <v/>
      </c>
      <c r="X659" s="436"/>
      <c r="Y659" s="48"/>
      <c r="Z659" s="48"/>
      <c r="AA659" s="48"/>
      <c r="AB659" s="48"/>
      <c r="AC659" s="48"/>
      <c r="AD659" s="48"/>
      <c r="AE659" s="48"/>
      <c r="AF659" s="48"/>
      <c r="AG659" s="48"/>
      <c r="AH659" s="48"/>
      <c r="AI659" s="48"/>
      <c r="AJ659" s="48"/>
      <c r="AK659" s="48"/>
      <c r="AL659" s="151" t="s">
        <v>1827</v>
      </c>
      <c r="AM659" s="70"/>
      <c r="AN659" s="70"/>
      <c r="AO659" s="70"/>
      <c r="AP659" s="70"/>
      <c r="AQ659" s="70"/>
      <c r="AR659" s="70"/>
      <c r="AS659" s="70"/>
      <c r="AT659" s="436" t="str">
        <f t="shared" si="29"/>
        <v/>
      </c>
      <c r="AU659" s="436"/>
      <c r="AV659" s="436" t="str">
        <f t="shared" si="32"/>
        <v>Yes</v>
      </c>
      <c r="AW659" s="436"/>
      <c r="AX659" s="156" t="s">
        <v>918</v>
      </c>
      <c r="AY659" s="48"/>
      <c r="AZ659" s="48"/>
      <c r="BA659" s="48"/>
      <c r="BB659" s="436" t="b">
        <f t="shared" si="33"/>
        <v>0</v>
      </c>
      <c r="BC659" s="436"/>
      <c r="BD659" s="48"/>
      <c r="BE659" s="48"/>
      <c r="BF659" s="48"/>
      <c r="BG659" s="48"/>
      <c r="BH659" s="48"/>
      <c r="BI659" s="48"/>
      <c r="BJ659" s="48"/>
      <c r="BK659" s="48"/>
      <c r="BL659" s="48"/>
      <c r="BM659" s="48"/>
      <c r="BN659" s="48"/>
      <c r="BO659" s="48"/>
      <c r="BP659" s="48"/>
      <c r="BQ659" s="48"/>
      <c r="BR659" s="48"/>
      <c r="BS659" s="48"/>
      <c r="BT659" s="48"/>
      <c r="BU659" s="48"/>
    </row>
    <row r="660" spans="1:73" hidden="1">
      <c r="A660" s="48"/>
      <c r="B660" s="48"/>
      <c r="C660" s="70" t="s">
        <v>1828</v>
      </c>
      <c r="D660" s="48"/>
      <c r="E660" s="76"/>
      <c r="F660" s="48"/>
      <c r="G660" s="70"/>
      <c r="H660" s="48"/>
      <c r="I660" s="48"/>
      <c r="J660" s="48"/>
      <c r="K660" s="48"/>
      <c r="L660" s="464">
        <f t="shared" si="34"/>
        <v>273</v>
      </c>
      <c r="M660" s="464"/>
      <c r="N660" s="152" t="s">
        <v>1829</v>
      </c>
      <c r="O660" s="48"/>
      <c r="P660" s="48"/>
      <c r="Q660" s="48"/>
      <c r="R660" s="48"/>
      <c r="S660" s="48"/>
      <c r="T660" s="48"/>
      <c r="U660" s="436" t="str">
        <f t="shared" si="30"/>
        <v/>
      </c>
      <c r="V660" s="436"/>
      <c r="W660" s="436" t="str">
        <f t="shared" si="31"/>
        <v/>
      </c>
      <c r="X660" s="436"/>
      <c r="Y660" s="48"/>
      <c r="Z660" s="48"/>
      <c r="AA660" s="48"/>
      <c r="AB660" s="48"/>
      <c r="AC660" s="48"/>
      <c r="AD660" s="48"/>
      <c r="AE660" s="48"/>
      <c r="AF660" s="48"/>
      <c r="AG660" s="48"/>
      <c r="AH660" s="48"/>
      <c r="AI660" s="48"/>
      <c r="AJ660" s="48"/>
      <c r="AK660" s="48"/>
      <c r="AL660" s="151" t="s">
        <v>1830</v>
      </c>
      <c r="AM660" s="70"/>
      <c r="AN660" s="70"/>
      <c r="AO660" s="70"/>
      <c r="AP660" s="70"/>
      <c r="AQ660" s="70"/>
      <c r="AR660" s="70"/>
      <c r="AS660" s="70"/>
      <c r="AT660" s="436" t="str">
        <f t="shared" si="29"/>
        <v/>
      </c>
      <c r="AU660" s="436"/>
      <c r="AV660" s="436" t="str">
        <f t="shared" si="32"/>
        <v>Yes</v>
      </c>
      <c r="AW660" s="436"/>
      <c r="AX660" s="156" t="s">
        <v>918</v>
      </c>
      <c r="AY660" s="48"/>
      <c r="AZ660" s="48"/>
      <c r="BA660" s="48"/>
      <c r="BB660" s="436" t="b">
        <f t="shared" si="33"/>
        <v>0</v>
      </c>
      <c r="BC660" s="436"/>
      <c r="BD660" s="48"/>
      <c r="BE660" s="48"/>
      <c r="BF660" s="48"/>
      <c r="BG660" s="48"/>
      <c r="BH660" s="48"/>
      <c r="BI660" s="48"/>
      <c r="BJ660" s="48"/>
      <c r="BK660" s="48"/>
      <c r="BL660" s="48"/>
      <c r="BM660" s="48"/>
      <c r="BN660" s="48"/>
      <c r="BO660" s="48"/>
      <c r="BP660" s="48"/>
      <c r="BQ660" s="48"/>
      <c r="BR660" s="48"/>
      <c r="BS660" s="48"/>
      <c r="BT660" s="48"/>
      <c r="BU660" s="48"/>
    </row>
    <row r="661" spans="1:73" hidden="1">
      <c r="A661" s="48"/>
      <c r="B661" s="48"/>
      <c r="C661" s="70" t="s">
        <v>1831</v>
      </c>
      <c r="D661" s="48"/>
      <c r="E661" s="76"/>
      <c r="F661" s="48"/>
      <c r="G661" s="70"/>
      <c r="H661" s="48"/>
      <c r="I661" s="48"/>
      <c r="J661" s="48"/>
      <c r="K661" s="48"/>
      <c r="L661" s="464">
        <f t="shared" si="34"/>
        <v>274</v>
      </c>
      <c r="M661" s="464"/>
      <c r="N661" s="152" t="s">
        <v>1832</v>
      </c>
      <c r="O661" s="48"/>
      <c r="P661" s="48"/>
      <c r="Q661" s="48"/>
      <c r="R661" s="48"/>
      <c r="S661" s="48"/>
      <c r="T661" s="48"/>
      <c r="U661" s="436" t="str">
        <f t="shared" si="30"/>
        <v/>
      </c>
      <c r="V661" s="436"/>
      <c r="W661" s="436" t="str">
        <f t="shared" si="31"/>
        <v/>
      </c>
      <c r="X661" s="436"/>
      <c r="Y661" s="48"/>
      <c r="Z661" s="48"/>
      <c r="AA661" s="48"/>
      <c r="AB661" s="48"/>
      <c r="AC661" s="48"/>
      <c r="AD661" s="48"/>
      <c r="AE661" s="48"/>
      <c r="AF661" s="48"/>
      <c r="AG661" s="48"/>
      <c r="AH661" s="48"/>
      <c r="AI661" s="48"/>
      <c r="AJ661" s="48"/>
      <c r="AK661" s="48"/>
      <c r="AL661" s="151" t="s">
        <v>1833</v>
      </c>
      <c r="AM661" s="70"/>
      <c r="AN661" s="70"/>
      <c r="AO661" s="70"/>
      <c r="AP661" s="70"/>
      <c r="AQ661" s="70"/>
      <c r="AR661" s="70"/>
      <c r="AS661" s="70"/>
      <c r="AT661" s="436" t="str">
        <f t="shared" si="29"/>
        <v/>
      </c>
      <c r="AU661" s="436"/>
      <c r="AV661" s="436" t="str">
        <f t="shared" si="32"/>
        <v>Yes</v>
      </c>
      <c r="AW661" s="436"/>
      <c r="AX661" s="156" t="s">
        <v>918</v>
      </c>
      <c r="AY661" s="48"/>
      <c r="AZ661" s="48"/>
      <c r="BA661" s="48"/>
      <c r="BB661" s="436" t="b">
        <f t="shared" si="33"/>
        <v>0</v>
      </c>
      <c r="BC661" s="436"/>
      <c r="BD661" s="48"/>
      <c r="BE661" s="48"/>
      <c r="BF661" s="48"/>
      <c r="BG661" s="48"/>
      <c r="BH661" s="48"/>
      <c r="BI661" s="48"/>
      <c r="BJ661" s="48"/>
      <c r="BK661" s="48"/>
      <c r="BL661" s="48"/>
      <c r="BM661" s="48"/>
      <c r="BN661" s="48"/>
      <c r="BO661" s="48"/>
      <c r="BP661" s="48"/>
      <c r="BQ661" s="48"/>
      <c r="BR661" s="48"/>
      <c r="BS661" s="48"/>
      <c r="BT661" s="48"/>
      <c r="BU661" s="48"/>
    </row>
    <row r="662" spans="1:73" hidden="1">
      <c r="A662" s="48"/>
      <c r="B662" s="48"/>
      <c r="C662" s="70" t="s">
        <v>1834</v>
      </c>
      <c r="D662" s="48"/>
      <c r="E662" s="76"/>
      <c r="F662" s="48"/>
      <c r="G662" s="70"/>
      <c r="H662" s="48"/>
      <c r="I662" s="48"/>
      <c r="J662" s="48"/>
      <c r="K662" s="48"/>
      <c r="L662" s="464">
        <f t="shared" si="34"/>
        <v>275</v>
      </c>
      <c r="M662" s="464"/>
      <c r="N662" s="152" t="s">
        <v>1835</v>
      </c>
      <c r="O662" s="48"/>
      <c r="P662" s="48"/>
      <c r="Q662" s="48"/>
      <c r="R662" s="48"/>
      <c r="S662" s="48"/>
      <c r="T662" s="48"/>
      <c r="U662" s="436" t="str">
        <f t="shared" si="30"/>
        <v/>
      </c>
      <c r="V662" s="436"/>
      <c r="W662" s="436" t="str">
        <f t="shared" si="31"/>
        <v/>
      </c>
      <c r="X662" s="436"/>
      <c r="Y662" s="48"/>
      <c r="Z662" s="48"/>
      <c r="AA662" s="48"/>
      <c r="AB662" s="48"/>
      <c r="AC662" s="48"/>
      <c r="AD662" s="48"/>
      <c r="AE662" s="48"/>
      <c r="AF662" s="48"/>
      <c r="AG662" s="48"/>
      <c r="AH662" s="48"/>
      <c r="AI662" s="48"/>
      <c r="AJ662" s="48"/>
      <c r="AK662" s="48"/>
      <c r="AL662" s="157" t="s">
        <v>1836</v>
      </c>
      <c r="AM662" s="70"/>
      <c r="AN662" s="70"/>
      <c r="AO662" s="70"/>
      <c r="AP662" s="70"/>
      <c r="AQ662" s="70"/>
      <c r="AR662" s="70"/>
      <c r="AS662" s="70"/>
      <c r="AT662" s="436" t="str">
        <f t="shared" si="29"/>
        <v/>
      </c>
      <c r="AU662" s="436"/>
      <c r="AV662" s="436" t="str">
        <f t="shared" si="32"/>
        <v>Yes</v>
      </c>
      <c r="AW662" s="436"/>
      <c r="AX662" s="155" t="s">
        <v>908</v>
      </c>
      <c r="AY662" s="48"/>
      <c r="AZ662" s="48"/>
      <c r="BA662" s="48"/>
      <c r="BB662" s="436" t="b">
        <f t="shared" si="33"/>
        <v>0</v>
      </c>
      <c r="BC662" s="436"/>
      <c r="BD662" s="48"/>
      <c r="BE662" s="48"/>
      <c r="BF662" s="48"/>
      <c r="BG662" s="48"/>
      <c r="BH662" s="48"/>
      <c r="BI662" s="48"/>
      <c r="BJ662" s="48"/>
      <c r="BK662" s="48"/>
      <c r="BL662" s="48"/>
      <c r="BM662" s="48"/>
      <c r="BN662" s="48"/>
      <c r="BO662" s="48"/>
      <c r="BP662" s="48"/>
      <c r="BQ662" s="48"/>
      <c r="BR662" s="48"/>
      <c r="BS662" s="48"/>
      <c r="BT662" s="48"/>
      <c r="BU662" s="48"/>
    </row>
    <row r="663" spans="1:73" hidden="1">
      <c r="A663" s="48"/>
      <c r="B663" s="48"/>
      <c r="C663" s="70" t="s">
        <v>1837</v>
      </c>
      <c r="D663" s="48"/>
      <c r="E663" s="76"/>
      <c r="F663" s="48"/>
      <c r="G663" s="70"/>
      <c r="H663" s="48"/>
      <c r="I663" s="48"/>
      <c r="J663" s="48"/>
      <c r="K663" s="48"/>
      <c r="L663" s="464">
        <f t="shared" si="34"/>
        <v>276</v>
      </c>
      <c r="M663" s="464"/>
      <c r="N663" s="152" t="s">
        <v>1838</v>
      </c>
      <c r="O663" s="48"/>
      <c r="P663" s="48"/>
      <c r="Q663" s="48"/>
      <c r="R663" s="48"/>
      <c r="S663" s="48"/>
      <c r="T663" s="48"/>
      <c r="U663" s="436" t="str">
        <f t="shared" si="30"/>
        <v/>
      </c>
      <c r="V663" s="436"/>
      <c r="W663" s="436" t="str">
        <f t="shared" si="31"/>
        <v/>
      </c>
      <c r="X663" s="436"/>
      <c r="Y663" s="48"/>
      <c r="Z663" s="48"/>
      <c r="AA663" s="48"/>
      <c r="AB663" s="48"/>
      <c r="AC663" s="48"/>
      <c r="AD663" s="48"/>
      <c r="AE663" s="48"/>
      <c r="AF663" s="48"/>
      <c r="AG663" s="48"/>
      <c r="AH663" s="48"/>
      <c r="AI663" s="48"/>
      <c r="AJ663" s="48"/>
      <c r="AK663" s="48"/>
      <c r="AL663" s="151" t="s">
        <v>1839</v>
      </c>
      <c r="AM663" s="70"/>
      <c r="AN663" s="70"/>
      <c r="AO663" s="70"/>
      <c r="AP663" s="70"/>
      <c r="AQ663" s="70"/>
      <c r="AR663" s="70"/>
      <c r="AS663" s="70"/>
      <c r="AT663" s="436" t="str">
        <f t="shared" si="29"/>
        <v/>
      </c>
      <c r="AU663" s="436"/>
      <c r="AV663" s="436" t="str">
        <f t="shared" si="32"/>
        <v>Yes</v>
      </c>
      <c r="AW663" s="436"/>
      <c r="AX663" s="156" t="s">
        <v>918</v>
      </c>
      <c r="AY663" s="48"/>
      <c r="AZ663" s="48"/>
      <c r="BA663" s="48"/>
      <c r="BB663" s="436" t="b">
        <f t="shared" si="33"/>
        <v>0</v>
      </c>
      <c r="BC663" s="436"/>
      <c r="BD663" s="48"/>
      <c r="BE663" s="48"/>
      <c r="BF663" s="48"/>
      <c r="BG663" s="48"/>
      <c r="BH663" s="48"/>
      <c r="BI663" s="48"/>
      <c r="BJ663" s="48"/>
      <c r="BK663" s="48"/>
      <c r="BL663" s="48"/>
      <c r="BM663" s="48"/>
      <c r="BN663" s="48"/>
      <c r="BO663" s="48"/>
      <c r="BP663" s="48"/>
      <c r="BQ663" s="48"/>
      <c r="BR663" s="48"/>
      <c r="BS663" s="48"/>
      <c r="BT663" s="48"/>
      <c r="BU663" s="48"/>
    </row>
    <row r="664" spans="1:73" hidden="1">
      <c r="A664" s="48"/>
      <c r="B664" s="48"/>
      <c r="C664" s="70" t="s">
        <v>1840</v>
      </c>
      <c r="D664" s="48"/>
      <c r="E664" s="76"/>
      <c r="F664" s="48"/>
      <c r="G664" s="70"/>
      <c r="H664" s="48"/>
      <c r="I664" s="48"/>
      <c r="J664" s="48"/>
      <c r="K664" s="48"/>
      <c r="L664" s="464">
        <f t="shared" si="34"/>
        <v>277</v>
      </c>
      <c r="M664" s="464"/>
      <c r="N664" s="152" t="s">
        <v>1841</v>
      </c>
      <c r="O664" s="48"/>
      <c r="P664" s="48"/>
      <c r="Q664" s="48"/>
      <c r="R664" s="48"/>
      <c r="S664" s="48"/>
      <c r="T664" s="48"/>
      <c r="U664" s="436" t="str">
        <f t="shared" si="30"/>
        <v/>
      </c>
      <c r="V664" s="436"/>
      <c r="W664" s="436" t="str">
        <f t="shared" si="31"/>
        <v/>
      </c>
      <c r="X664" s="436"/>
      <c r="Y664" s="48"/>
      <c r="Z664" s="48"/>
      <c r="AA664" s="48"/>
      <c r="AB664" s="48"/>
      <c r="AC664" s="48"/>
      <c r="AD664" s="48"/>
      <c r="AE664" s="48"/>
      <c r="AF664" s="48"/>
      <c r="AG664" s="48"/>
      <c r="AH664" s="48"/>
      <c r="AI664" s="48"/>
      <c r="AJ664" s="48"/>
      <c r="AK664" s="48"/>
      <c r="AL664" s="151" t="s">
        <v>1467</v>
      </c>
      <c r="AM664" s="70"/>
      <c r="AN664" s="70"/>
      <c r="AO664" s="70"/>
      <c r="AP664" s="70"/>
      <c r="AQ664" s="70"/>
      <c r="AR664" s="70"/>
      <c r="AS664" s="70"/>
      <c r="AT664" s="436" t="str">
        <f t="shared" si="29"/>
        <v/>
      </c>
      <c r="AU664" s="436"/>
      <c r="AV664" s="436" t="str">
        <f t="shared" si="32"/>
        <v>Yes</v>
      </c>
      <c r="AW664" s="436"/>
      <c r="AX664" s="156" t="s">
        <v>918</v>
      </c>
      <c r="AY664" s="48"/>
      <c r="AZ664" s="48"/>
      <c r="BA664" s="48"/>
      <c r="BB664" s="436" t="b">
        <f t="shared" si="33"/>
        <v>0</v>
      </c>
      <c r="BC664" s="436"/>
      <c r="BD664" s="48"/>
      <c r="BE664" s="48"/>
      <c r="BF664" s="48"/>
      <c r="BG664" s="48"/>
      <c r="BH664" s="48"/>
      <c r="BI664" s="48"/>
      <c r="BJ664" s="48"/>
      <c r="BK664" s="48"/>
      <c r="BL664" s="48"/>
      <c r="BM664" s="48"/>
      <c r="BN664" s="48"/>
      <c r="BO664" s="48"/>
      <c r="BP664" s="48"/>
      <c r="BQ664" s="48"/>
      <c r="BR664" s="48"/>
      <c r="BS664" s="48"/>
      <c r="BT664" s="48"/>
      <c r="BU664" s="48"/>
    </row>
    <row r="665" spans="1:73" hidden="1">
      <c r="A665" s="48"/>
      <c r="B665" s="48"/>
      <c r="C665" s="70" t="s">
        <v>1842</v>
      </c>
      <c r="D665" s="48"/>
      <c r="E665" s="76"/>
      <c r="F665" s="48"/>
      <c r="G665" s="70"/>
      <c r="H665" s="48"/>
      <c r="I665" s="48"/>
      <c r="J665" s="48"/>
      <c r="K665" s="48"/>
      <c r="L665" s="464">
        <f t="shared" si="34"/>
        <v>278</v>
      </c>
      <c r="M665" s="464"/>
      <c r="N665" s="152" t="s">
        <v>1295</v>
      </c>
      <c r="O665" s="48"/>
      <c r="P665" s="48"/>
      <c r="Q665" s="48"/>
      <c r="R665" s="48"/>
      <c r="S665" s="48"/>
      <c r="T665" s="48"/>
      <c r="U665" s="436" t="str">
        <f t="shared" si="30"/>
        <v/>
      </c>
      <c r="V665" s="436"/>
      <c r="W665" s="436" t="str">
        <f t="shared" si="31"/>
        <v/>
      </c>
      <c r="X665" s="436"/>
      <c r="Y665" s="48"/>
      <c r="Z665" s="48"/>
      <c r="AA665" s="48"/>
      <c r="AB665" s="48"/>
      <c r="AC665" s="48"/>
      <c r="AD665" s="48"/>
      <c r="AE665" s="48"/>
      <c r="AF665" s="48"/>
      <c r="AG665" s="48"/>
      <c r="AH665" s="48"/>
      <c r="AI665" s="48"/>
      <c r="AJ665" s="48"/>
      <c r="AK665" s="48"/>
      <c r="AL665" s="151" t="s">
        <v>1843</v>
      </c>
      <c r="AM665" s="70"/>
      <c r="AN665" s="70"/>
      <c r="AO665" s="70"/>
      <c r="AP665" s="70"/>
      <c r="AQ665" s="70"/>
      <c r="AR665" s="70"/>
      <c r="AS665" s="70"/>
      <c r="AT665" s="436" t="str">
        <f t="shared" si="29"/>
        <v/>
      </c>
      <c r="AU665" s="436"/>
      <c r="AV665" s="436" t="str">
        <f t="shared" si="32"/>
        <v>Yes</v>
      </c>
      <c r="AW665" s="436"/>
      <c r="AX665" s="156" t="s">
        <v>918</v>
      </c>
      <c r="AY665" s="48"/>
      <c r="AZ665" s="48"/>
      <c r="BA665" s="48"/>
      <c r="BB665" s="436" t="b">
        <f t="shared" si="33"/>
        <v>0</v>
      </c>
      <c r="BC665" s="436"/>
      <c r="BD665" s="48"/>
      <c r="BE665" s="48"/>
      <c r="BF665" s="48"/>
      <c r="BG665" s="48"/>
      <c r="BH665" s="48"/>
      <c r="BI665" s="48"/>
      <c r="BJ665" s="48"/>
      <c r="BK665" s="48"/>
      <c r="BL665" s="48"/>
      <c r="BM665" s="48"/>
      <c r="BN665" s="48"/>
      <c r="BO665" s="48"/>
      <c r="BP665" s="48"/>
      <c r="BQ665" s="48"/>
      <c r="BR665" s="48"/>
      <c r="BS665" s="48"/>
      <c r="BT665" s="48"/>
      <c r="BU665" s="48"/>
    </row>
    <row r="666" spans="1:73" hidden="1">
      <c r="A666" s="48"/>
      <c r="B666" s="48"/>
      <c r="C666" s="70" t="s">
        <v>1844</v>
      </c>
      <c r="D666" s="48"/>
      <c r="E666" s="76"/>
      <c r="F666" s="48"/>
      <c r="G666" s="70"/>
      <c r="H666" s="48"/>
      <c r="I666" s="48"/>
      <c r="J666" s="48"/>
      <c r="K666" s="48"/>
      <c r="L666" s="464">
        <f t="shared" si="34"/>
        <v>279</v>
      </c>
      <c r="M666" s="464"/>
      <c r="N666" s="152" t="s">
        <v>1845</v>
      </c>
      <c r="O666" s="48"/>
      <c r="P666" s="48"/>
      <c r="Q666" s="48"/>
      <c r="R666" s="48"/>
      <c r="S666" s="48"/>
      <c r="T666" s="48"/>
      <c r="U666" s="436" t="str">
        <f t="shared" si="30"/>
        <v/>
      </c>
      <c r="V666" s="436"/>
      <c r="W666" s="436" t="str">
        <f t="shared" si="31"/>
        <v/>
      </c>
      <c r="X666" s="436"/>
      <c r="Y666" s="48"/>
      <c r="Z666" s="48"/>
      <c r="AA666" s="48"/>
      <c r="AB666" s="48"/>
      <c r="AC666" s="48"/>
      <c r="AD666" s="48"/>
      <c r="AE666" s="48"/>
      <c r="AF666" s="48"/>
      <c r="AG666" s="48"/>
      <c r="AH666" s="48"/>
      <c r="AI666" s="48"/>
      <c r="AJ666" s="48"/>
      <c r="AK666" s="48"/>
      <c r="AL666" s="151" t="s">
        <v>1846</v>
      </c>
      <c r="AM666" s="70"/>
      <c r="AN666" s="70"/>
      <c r="AO666" s="70"/>
      <c r="AP666" s="70"/>
      <c r="AQ666" s="70"/>
      <c r="AR666" s="70"/>
      <c r="AS666" s="70"/>
      <c r="AT666" s="436" t="str">
        <f t="shared" si="29"/>
        <v/>
      </c>
      <c r="AU666" s="436"/>
      <c r="AV666" s="436" t="str">
        <f t="shared" si="32"/>
        <v>No</v>
      </c>
      <c r="AW666" s="436"/>
      <c r="AX666" s="156" t="s">
        <v>913</v>
      </c>
      <c r="AY666" s="48"/>
      <c r="AZ666" s="48"/>
      <c r="BA666" s="48"/>
      <c r="BB666" s="436" t="b">
        <f t="shared" si="33"/>
        <v>0</v>
      </c>
      <c r="BC666" s="436"/>
      <c r="BD666" s="48"/>
      <c r="BE666" s="48"/>
      <c r="BF666" s="48"/>
      <c r="BG666" s="48"/>
      <c r="BH666" s="48"/>
      <c r="BI666" s="48"/>
      <c r="BJ666" s="48"/>
      <c r="BK666" s="48"/>
      <c r="BL666" s="48"/>
      <c r="BM666" s="48"/>
      <c r="BN666" s="48"/>
      <c r="BO666" s="48"/>
      <c r="BP666" s="48"/>
      <c r="BQ666" s="48"/>
      <c r="BR666" s="48"/>
      <c r="BS666" s="48"/>
      <c r="BT666" s="48"/>
      <c r="BU666" s="48"/>
    </row>
    <row r="667" spans="1:73" hidden="1">
      <c r="A667" s="48"/>
      <c r="B667" s="48"/>
      <c r="C667" s="70" t="s">
        <v>1847</v>
      </c>
      <c r="D667" s="48"/>
      <c r="E667" s="76"/>
      <c r="F667" s="48"/>
      <c r="G667" s="70"/>
      <c r="H667" s="48"/>
      <c r="I667" s="48"/>
      <c r="J667" s="48"/>
      <c r="K667" s="48"/>
      <c r="L667" s="464">
        <f t="shared" si="34"/>
        <v>280</v>
      </c>
      <c r="M667" s="464"/>
      <c r="N667" s="152" t="s">
        <v>1848</v>
      </c>
      <c r="O667" s="48"/>
      <c r="P667" s="48"/>
      <c r="Q667" s="48"/>
      <c r="R667" s="48"/>
      <c r="S667" s="48"/>
      <c r="T667" s="48"/>
      <c r="U667" s="436" t="str">
        <f t="shared" si="30"/>
        <v/>
      </c>
      <c r="V667" s="436"/>
      <c r="W667" s="436" t="str">
        <f t="shared" si="31"/>
        <v/>
      </c>
      <c r="X667" s="436"/>
      <c r="Y667" s="48"/>
      <c r="Z667" s="48"/>
      <c r="AA667" s="48"/>
      <c r="AB667" s="48"/>
      <c r="AC667" s="48"/>
      <c r="AD667" s="48"/>
      <c r="AE667" s="48"/>
      <c r="AF667" s="48"/>
      <c r="AG667" s="48"/>
      <c r="AH667" s="48"/>
      <c r="AI667" s="48"/>
      <c r="AJ667" s="48"/>
      <c r="AK667" s="48"/>
      <c r="AL667" s="151" t="s">
        <v>1849</v>
      </c>
      <c r="AM667" s="70"/>
      <c r="AN667" s="70"/>
      <c r="AO667" s="70"/>
      <c r="AP667" s="70"/>
      <c r="AQ667" s="70"/>
      <c r="AR667" s="70"/>
      <c r="AS667" s="70"/>
      <c r="AT667" s="436" t="str">
        <f t="shared" si="29"/>
        <v/>
      </c>
      <c r="AU667" s="436"/>
      <c r="AV667" s="436" t="str">
        <f t="shared" si="32"/>
        <v>Yes</v>
      </c>
      <c r="AW667" s="436"/>
      <c r="AX667" s="156" t="s">
        <v>918</v>
      </c>
      <c r="AY667" s="48"/>
      <c r="AZ667" s="48"/>
      <c r="BA667" s="48"/>
      <c r="BB667" s="436" t="b">
        <f t="shared" si="33"/>
        <v>0</v>
      </c>
      <c r="BC667" s="436"/>
      <c r="BD667" s="48"/>
      <c r="BE667" s="48"/>
      <c r="BF667" s="48"/>
      <c r="BG667" s="48"/>
      <c r="BH667" s="48"/>
      <c r="BI667" s="48"/>
      <c r="BJ667" s="48"/>
      <c r="BK667" s="48"/>
      <c r="BL667" s="48"/>
      <c r="BM667" s="48"/>
      <c r="BN667" s="48"/>
      <c r="BO667" s="48"/>
      <c r="BP667" s="48"/>
      <c r="BQ667" s="48"/>
      <c r="BR667" s="48"/>
      <c r="BS667" s="48"/>
      <c r="BT667" s="48"/>
      <c r="BU667" s="48"/>
    </row>
    <row r="668" spans="1:73" hidden="1">
      <c r="A668" s="48"/>
      <c r="B668" s="48"/>
      <c r="C668" s="70" t="s">
        <v>1850</v>
      </c>
      <c r="D668" s="48"/>
      <c r="E668" s="76"/>
      <c r="F668" s="48"/>
      <c r="G668" s="70"/>
      <c r="H668" s="48"/>
      <c r="I668" s="48"/>
      <c r="J668" s="48"/>
      <c r="K668" s="48"/>
      <c r="L668" s="464">
        <f t="shared" si="34"/>
        <v>281</v>
      </c>
      <c r="M668" s="464"/>
      <c r="N668" s="152" t="s">
        <v>1851</v>
      </c>
      <c r="O668" s="48"/>
      <c r="P668" s="48"/>
      <c r="Q668" s="48"/>
      <c r="R668" s="48"/>
      <c r="S668" s="48"/>
      <c r="T668" s="48"/>
      <c r="U668" s="436" t="str">
        <f t="shared" si="30"/>
        <v/>
      </c>
      <c r="V668" s="436"/>
      <c r="W668" s="436" t="str">
        <f t="shared" si="31"/>
        <v/>
      </c>
      <c r="X668" s="436"/>
      <c r="Y668" s="48"/>
      <c r="Z668" s="48"/>
      <c r="AA668" s="48"/>
      <c r="AB668" s="48"/>
      <c r="AC668" s="48"/>
      <c r="AD668" s="48"/>
      <c r="AE668" s="48"/>
      <c r="AF668" s="48"/>
      <c r="AG668" s="48"/>
      <c r="AH668" s="48"/>
      <c r="AI668" s="48"/>
      <c r="AJ668" s="48"/>
      <c r="AK668" s="48"/>
      <c r="AL668" s="151" t="s">
        <v>1852</v>
      </c>
      <c r="AM668" s="70"/>
      <c r="AN668" s="70"/>
      <c r="AO668" s="70"/>
      <c r="AP668" s="70"/>
      <c r="AQ668" s="70"/>
      <c r="AR668" s="70"/>
      <c r="AS668" s="70"/>
      <c r="AT668" s="436" t="str">
        <f t="shared" si="29"/>
        <v/>
      </c>
      <c r="AU668" s="436"/>
      <c r="AV668" s="436" t="str">
        <f t="shared" si="32"/>
        <v>Yes</v>
      </c>
      <c r="AW668" s="436"/>
      <c r="AX668" s="156" t="s">
        <v>918</v>
      </c>
      <c r="AY668" s="48"/>
      <c r="AZ668" s="48"/>
      <c r="BA668" s="48"/>
      <c r="BB668" s="436" t="b">
        <f t="shared" si="33"/>
        <v>0</v>
      </c>
      <c r="BC668" s="436"/>
      <c r="BD668" s="48"/>
      <c r="BE668" s="48"/>
      <c r="BF668" s="48"/>
      <c r="BG668" s="48"/>
      <c r="BH668" s="48"/>
      <c r="BI668" s="48"/>
      <c r="BJ668" s="48"/>
      <c r="BK668" s="48"/>
      <c r="BL668" s="48"/>
      <c r="BM668" s="48"/>
      <c r="BN668" s="48"/>
      <c r="BO668" s="48"/>
      <c r="BP668" s="48"/>
      <c r="BQ668" s="48"/>
      <c r="BR668" s="48"/>
      <c r="BS668" s="48"/>
      <c r="BT668" s="48"/>
      <c r="BU668" s="48"/>
    </row>
    <row r="669" spans="1:73" hidden="1">
      <c r="A669" s="48"/>
      <c r="B669" s="48"/>
      <c r="C669" s="70" t="s">
        <v>1853</v>
      </c>
      <c r="D669" s="48"/>
      <c r="E669" s="76"/>
      <c r="F669" s="48"/>
      <c r="G669" s="70"/>
      <c r="H669" s="48"/>
      <c r="I669" s="48"/>
      <c r="J669" s="48"/>
      <c r="K669" s="48"/>
      <c r="L669" s="464">
        <f t="shared" si="34"/>
        <v>282</v>
      </c>
      <c r="M669" s="464"/>
      <c r="N669" s="152" t="s">
        <v>1854</v>
      </c>
      <c r="O669" s="48"/>
      <c r="P669" s="48"/>
      <c r="Q669" s="48"/>
      <c r="R669" s="48"/>
      <c r="S669" s="48"/>
      <c r="T669" s="48"/>
      <c r="U669" s="436" t="str">
        <f t="shared" si="30"/>
        <v/>
      </c>
      <c r="V669" s="436"/>
      <c r="W669" s="436" t="str">
        <f t="shared" si="31"/>
        <v/>
      </c>
      <c r="X669" s="436"/>
      <c r="Y669" s="48"/>
      <c r="Z669" s="48"/>
      <c r="AA669" s="48"/>
      <c r="AB669" s="48"/>
      <c r="AC669" s="48"/>
      <c r="AD669" s="48"/>
      <c r="AE669" s="48"/>
      <c r="AF669" s="48"/>
      <c r="AG669" s="48"/>
      <c r="AH669" s="48"/>
      <c r="AI669" s="48"/>
      <c r="AJ669" s="48"/>
      <c r="AK669" s="48"/>
      <c r="AL669" s="157" t="s">
        <v>1855</v>
      </c>
      <c r="AM669" s="70"/>
      <c r="AN669" s="70"/>
      <c r="AO669" s="70"/>
      <c r="AP669" s="70"/>
      <c r="AQ669" s="70"/>
      <c r="AR669" s="70"/>
      <c r="AS669" s="70"/>
      <c r="AT669" s="436" t="str">
        <f t="shared" si="29"/>
        <v/>
      </c>
      <c r="AU669" s="436"/>
      <c r="AV669" s="436" t="str">
        <f t="shared" si="32"/>
        <v>Yes</v>
      </c>
      <c r="AW669" s="436"/>
      <c r="AX669" s="155" t="s">
        <v>908</v>
      </c>
      <c r="AY669" s="48"/>
      <c r="AZ669" s="48"/>
      <c r="BA669" s="48"/>
      <c r="BB669" s="436" t="b">
        <f t="shared" si="33"/>
        <v>0</v>
      </c>
      <c r="BC669" s="436"/>
      <c r="BD669" s="48"/>
      <c r="BE669" s="48"/>
      <c r="BF669" s="48"/>
      <c r="BG669" s="48"/>
      <c r="BH669" s="48"/>
      <c r="BI669" s="48"/>
      <c r="BJ669" s="48"/>
      <c r="BK669" s="48"/>
      <c r="BL669" s="48"/>
      <c r="BM669" s="48"/>
      <c r="BN669" s="48"/>
      <c r="BO669" s="48"/>
      <c r="BP669" s="48"/>
      <c r="BQ669" s="48"/>
      <c r="BR669" s="48"/>
      <c r="BS669" s="48"/>
      <c r="BT669" s="48"/>
      <c r="BU669" s="48"/>
    </row>
    <row r="670" spans="1:73" hidden="1">
      <c r="A670" s="48"/>
      <c r="B670" s="48"/>
      <c r="C670" s="70" t="s">
        <v>1856</v>
      </c>
      <c r="D670" s="48"/>
      <c r="E670" s="76"/>
      <c r="F670" s="48"/>
      <c r="G670" s="70"/>
      <c r="H670" s="48"/>
      <c r="I670" s="48"/>
      <c r="J670" s="48"/>
      <c r="K670" s="48"/>
      <c r="L670" s="464">
        <f t="shared" si="34"/>
        <v>283</v>
      </c>
      <c r="M670" s="464"/>
      <c r="N670" s="152" t="s">
        <v>1857</v>
      </c>
      <c r="O670" s="48"/>
      <c r="P670" s="48"/>
      <c r="Q670" s="48"/>
      <c r="R670" s="48"/>
      <c r="S670" s="48"/>
      <c r="T670" s="48"/>
      <c r="U670" s="436" t="str">
        <f t="shared" si="30"/>
        <v/>
      </c>
      <c r="V670" s="436"/>
      <c r="W670" s="436" t="str">
        <f t="shared" si="31"/>
        <v/>
      </c>
      <c r="X670" s="436"/>
      <c r="Y670" s="48"/>
      <c r="Z670" s="48"/>
      <c r="AA670" s="48"/>
      <c r="AB670" s="48"/>
      <c r="AC670" s="48"/>
      <c r="AD670" s="48"/>
      <c r="AE670" s="48"/>
      <c r="AF670" s="48"/>
      <c r="AG670" s="48"/>
      <c r="AH670" s="48"/>
      <c r="AI670" s="48"/>
      <c r="AJ670" s="48"/>
      <c r="AK670" s="48"/>
      <c r="AL670" s="151" t="s">
        <v>1858</v>
      </c>
      <c r="AM670" s="70"/>
      <c r="AN670" s="70"/>
      <c r="AO670" s="70"/>
      <c r="AP670" s="70"/>
      <c r="AQ670" s="70"/>
      <c r="AR670" s="70"/>
      <c r="AS670" s="70"/>
      <c r="AT670" s="436" t="str">
        <f t="shared" si="29"/>
        <v/>
      </c>
      <c r="AU670" s="436"/>
      <c r="AV670" s="436" t="str">
        <f t="shared" si="32"/>
        <v>Yes</v>
      </c>
      <c r="AW670" s="436"/>
      <c r="AX670" s="156" t="s">
        <v>918</v>
      </c>
      <c r="AY670" s="48"/>
      <c r="AZ670" s="48"/>
      <c r="BA670" s="48"/>
      <c r="BB670" s="436" t="b">
        <f t="shared" si="33"/>
        <v>0</v>
      </c>
      <c r="BC670" s="436"/>
      <c r="BD670" s="48"/>
      <c r="BE670" s="48"/>
      <c r="BF670" s="48"/>
      <c r="BG670" s="48"/>
      <c r="BH670" s="48"/>
      <c r="BI670" s="48"/>
      <c r="BJ670" s="48"/>
      <c r="BK670" s="48"/>
      <c r="BL670" s="48"/>
      <c r="BM670" s="48"/>
      <c r="BN670" s="48"/>
      <c r="BO670" s="48"/>
      <c r="BP670" s="48"/>
      <c r="BQ670" s="48"/>
      <c r="BR670" s="48"/>
      <c r="BS670" s="48"/>
      <c r="BT670" s="48"/>
      <c r="BU670" s="48"/>
    </row>
    <row r="671" spans="1:73" hidden="1">
      <c r="A671" s="48"/>
      <c r="B671" s="48"/>
      <c r="C671" s="70" t="s">
        <v>1859</v>
      </c>
      <c r="D671" s="48"/>
      <c r="E671" s="76"/>
      <c r="F671" s="48"/>
      <c r="G671" s="70"/>
      <c r="H671" s="48"/>
      <c r="I671" s="48"/>
      <c r="J671" s="48"/>
      <c r="K671" s="48"/>
      <c r="L671" s="464">
        <f t="shared" si="34"/>
        <v>284</v>
      </c>
      <c r="M671" s="464"/>
      <c r="N671" s="152" t="s">
        <v>1860</v>
      </c>
      <c r="O671" s="48"/>
      <c r="P671" s="48"/>
      <c r="Q671" s="48"/>
      <c r="R671" s="48"/>
      <c r="S671" s="48"/>
      <c r="T671" s="48"/>
      <c r="U671" s="436" t="str">
        <f t="shared" si="30"/>
        <v/>
      </c>
      <c r="V671" s="436"/>
      <c r="W671" s="436" t="str">
        <f t="shared" si="31"/>
        <v/>
      </c>
      <c r="X671" s="436"/>
      <c r="Y671" s="48"/>
      <c r="Z671" s="48"/>
      <c r="AA671" s="48"/>
      <c r="AB671" s="48"/>
      <c r="AC671" s="48"/>
      <c r="AD671" s="48"/>
      <c r="AE671" s="48"/>
      <c r="AF671" s="48"/>
      <c r="AG671" s="48"/>
      <c r="AH671" s="48"/>
      <c r="AI671" s="48"/>
      <c r="AJ671" s="48"/>
      <c r="AK671" s="48"/>
      <c r="AL671" s="151" t="s">
        <v>1861</v>
      </c>
      <c r="AM671" s="70"/>
      <c r="AN671" s="70"/>
      <c r="AO671" s="70"/>
      <c r="AP671" s="70"/>
      <c r="AQ671" s="70"/>
      <c r="AR671" s="70"/>
      <c r="AS671" s="70"/>
      <c r="AT671" s="436" t="str">
        <f t="shared" si="29"/>
        <v/>
      </c>
      <c r="AU671" s="436"/>
      <c r="AV671" s="436" t="str">
        <f t="shared" si="32"/>
        <v>Yes</v>
      </c>
      <c r="AW671" s="436"/>
      <c r="AX671" s="156" t="s">
        <v>918</v>
      </c>
      <c r="AY671" s="48"/>
      <c r="AZ671" s="48"/>
      <c r="BA671" s="48"/>
      <c r="BB671" s="436" t="b">
        <f t="shared" si="33"/>
        <v>0</v>
      </c>
      <c r="BC671" s="436"/>
      <c r="BD671" s="48"/>
      <c r="BE671" s="48"/>
      <c r="BF671" s="48"/>
      <c r="BG671" s="48"/>
      <c r="BH671" s="48"/>
      <c r="BI671" s="48"/>
      <c r="BJ671" s="48"/>
      <c r="BK671" s="48"/>
      <c r="BL671" s="48"/>
      <c r="BM671" s="48"/>
      <c r="BN671" s="48"/>
      <c r="BO671" s="48"/>
      <c r="BP671" s="48"/>
      <c r="BQ671" s="48"/>
      <c r="BR671" s="48"/>
      <c r="BS671" s="48"/>
      <c r="BT671" s="48"/>
      <c r="BU671" s="48"/>
    </row>
    <row r="672" spans="1:73" hidden="1">
      <c r="A672" s="48"/>
      <c r="B672" s="48"/>
      <c r="C672" s="70" t="s">
        <v>1862</v>
      </c>
      <c r="D672" s="48"/>
      <c r="E672" s="76"/>
      <c r="F672" s="48"/>
      <c r="G672" s="70"/>
      <c r="H672" s="48"/>
      <c r="I672" s="48"/>
      <c r="J672" s="48"/>
      <c r="K672" s="48"/>
      <c r="L672" s="464">
        <f t="shared" si="34"/>
        <v>285</v>
      </c>
      <c r="M672" s="464"/>
      <c r="N672" s="152" t="s">
        <v>1863</v>
      </c>
      <c r="O672" s="48"/>
      <c r="P672" s="48"/>
      <c r="Q672" s="48"/>
      <c r="R672" s="48"/>
      <c r="S672" s="48"/>
      <c r="T672" s="48"/>
      <c r="U672" s="436" t="str">
        <f t="shared" si="30"/>
        <v/>
      </c>
      <c r="V672" s="436"/>
      <c r="W672" s="436" t="str">
        <f t="shared" si="31"/>
        <v/>
      </c>
      <c r="X672" s="436"/>
      <c r="Y672" s="48"/>
      <c r="Z672" s="48"/>
      <c r="AA672" s="48"/>
      <c r="AB672" s="48"/>
      <c r="AC672" s="48"/>
      <c r="AD672" s="48"/>
      <c r="AE672" s="48"/>
      <c r="AF672" s="48"/>
      <c r="AG672" s="48"/>
      <c r="AH672" s="48"/>
      <c r="AI672" s="48"/>
      <c r="AJ672" s="48"/>
      <c r="AK672" s="48"/>
      <c r="AL672" s="151" t="s">
        <v>1864</v>
      </c>
      <c r="AM672" s="70"/>
      <c r="AN672" s="70"/>
      <c r="AO672" s="70"/>
      <c r="AP672" s="70"/>
      <c r="AQ672" s="70"/>
      <c r="AR672" s="70"/>
      <c r="AS672" s="70"/>
      <c r="AT672" s="436" t="str">
        <f t="shared" si="29"/>
        <v/>
      </c>
      <c r="AU672" s="436"/>
      <c r="AV672" s="436" t="str">
        <f t="shared" si="32"/>
        <v>No</v>
      </c>
      <c r="AW672" s="436"/>
      <c r="AX672" s="156" t="s">
        <v>913</v>
      </c>
      <c r="AY672" s="48"/>
      <c r="AZ672" s="48"/>
      <c r="BA672" s="48"/>
      <c r="BB672" s="436" t="b">
        <f t="shared" si="33"/>
        <v>0</v>
      </c>
      <c r="BC672" s="436"/>
      <c r="BD672" s="48"/>
      <c r="BE672" s="48"/>
      <c r="BF672" s="48"/>
      <c r="BG672" s="48"/>
      <c r="BH672" s="48"/>
      <c r="BI672" s="48"/>
      <c r="BJ672" s="48"/>
      <c r="BK672" s="48"/>
      <c r="BL672" s="48"/>
      <c r="BM672" s="48"/>
      <c r="BN672" s="48"/>
      <c r="BO672" s="48"/>
      <c r="BP672" s="48"/>
      <c r="BQ672" s="48"/>
      <c r="BR672" s="48"/>
      <c r="BS672" s="48"/>
      <c r="BT672" s="48"/>
      <c r="BU672" s="48"/>
    </row>
    <row r="673" spans="1:73" hidden="1">
      <c r="A673" s="48"/>
      <c r="B673" s="48"/>
      <c r="C673" s="70" t="s">
        <v>1865</v>
      </c>
      <c r="D673" s="48"/>
      <c r="E673" s="76"/>
      <c r="F673" s="48"/>
      <c r="G673" s="70"/>
      <c r="H673" s="48"/>
      <c r="I673" s="48"/>
      <c r="J673" s="48"/>
      <c r="K673" s="48"/>
      <c r="L673" s="464">
        <f t="shared" si="34"/>
        <v>286</v>
      </c>
      <c r="M673" s="464"/>
      <c r="N673" s="152" t="s">
        <v>1866</v>
      </c>
      <c r="O673" s="48"/>
      <c r="P673" s="48"/>
      <c r="Q673" s="48"/>
      <c r="R673" s="48"/>
      <c r="S673" s="48"/>
      <c r="T673" s="48"/>
      <c r="U673" s="436" t="str">
        <f t="shared" si="30"/>
        <v/>
      </c>
      <c r="V673" s="436"/>
      <c r="W673" s="436" t="str">
        <f t="shared" si="31"/>
        <v/>
      </c>
      <c r="X673" s="436"/>
      <c r="Y673" s="48"/>
      <c r="Z673" s="48"/>
      <c r="AA673" s="48"/>
      <c r="AB673" s="48"/>
      <c r="AC673" s="48"/>
      <c r="AD673" s="48"/>
      <c r="AE673" s="48"/>
      <c r="AF673" s="48"/>
      <c r="AG673" s="48"/>
      <c r="AH673" s="48"/>
      <c r="AI673" s="48"/>
      <c r="AJ673" s="48"/>
      <c r="AK673" s="48"/>
      <c r="AL673" s="151" t="s">
        <v>1867</v>
      </c>
      <c r="AM673" s="70"/>
      <c r="AN673" s="70"/>
      <c r="AO673" s="70"/>
      <c r="AP673" s="70"/>
      <c r="AQ673" s="70"/>
      <c r="AR673" s="70"/>
      <c r="AS673" s="70"/>
      <c r="AT673" s="436" t="str">
        <f t="shared" si="29"/>
        <v/>
      </c>
      <c r="AU673" s="436"/>
      <c r="AV673" s="436" t="str">
        <f t="shared" si="32"/>
        <v>Yes</v>
      </c>
      <c r="AW673" s="436"/>
      <c r="AX673" s="156" t="s">
        <v>918</v>
      </c>
      <c r="AY673" s="48"/>
      <c r="AZ673" s="48"/>
      <c r="BA673" s="48"/>
      <c r="BB673" s="436" t="b">
        <f t="shared" si="33"/>
        <v>0</v>
      </c>
      <c r="BC673" s="436"/>
      <c r="BD673" s="48"/>
      <c r="BE673" s="48"/>
      <c r="BF673" s="48"/>
      <c r="BG673" s="48"/>
      <c r="BH673" s="48"/>
      <c r="BI673" s="48"/>
      <c r="BJ673" s="48"/>
      <c r="BK673" s="48"/>
      <c r="BL673" s="48"/>
      <c r="BM673" s="48"/>
      <c r="BN673" s="48"/>
      <c r="BO673" s="48"/>
      <c r="BP673" s="48"/>
      <c r="BQ673" s="48"/>
      <c r="BR673" s="48"/>
      <c r="BS673" s="48"/>
      <c r="BT673" s="48"/>
      <c r="BU673" s="48"/>
    </row>
    <row r="674" spans="1:73" hidden="1">
      <c r="A674" s="48"/>
      <c r="B674" s="48"/>
      <c r="C674" s="70" t="s">
        <v>1868</v>
      </c>
      <c r="D674" s="48"/>
      <c r="E674" s="76"/>
      <c r="F674" s="48"/>
      <c r="G674" s="70"/>
      <c r="H674" s="48"/>
      <c r="I674" s="48"/>
      <c r="J674" s="48"/>
      <c r="K674" s="48"/>
      <c r="L674" s="464">
        <f t="shared" si="34"/>
        <v>287</v>
      </c>
      <c r="M674" s="464"/>
      <c r="N674" s="152" t="s">
        <v>1869</v>
      </c>
      <c r="O674" s="48"/>
      <c r="P674" s="48"/>
      <c r="Q674" s="48"/>
      <c r="R674" s="48"/>
      <c r="S674" s="48"/>
      <c r="T674" s="48"/>
      <c r="U674" s="436" t="str">
        <f t="shared" si="30"/>
        <v/>
      </c>
      <c r="V674" s="436"/>
      <c r="W674" s="436" t="str">
        <f t="shared" si="31"/>
        <v/>
      </c>
      <c r="X674" s="436"/>
      <c r="Y674" s="48"/>
      <c r="Z674" s="48"/>
      <c r="AA674" s="48"/>
      <c r="AB674" s="48"/>
      <c r="AC674" s="48"/>
      <c r="AD674" s="48"/>
      <c r="AE674" s="48"/>
      <c r="AF674" s="48"/>
      <c r="AG674" s="48"/>
      <c r="AH674" s="48"/>
      <c r="AI674" s="48"/>
      <c r="AJ674" s="48"/>
      <c r="AK674" s="48"/>
      <c r="AL674" s="151" t="s">
        <v>1870</v>
      </c>
      <c r="AM674" s="70"/>
      <c r="AN674" s="70"/>
      <c r="AO674" s="70"/>
      <c r="AP674" s="70"/>
      <c r="AQ674" s="70"/>
      <c r="AR674" s="70"/>
      <c r="AS674" s="70"/>
      <c r="AT674" s="436" t="str">
        <f t="shared" si="29"/>
        <v/>
      </c>
      <c r="AU674" s="436"/>
      <c r="AV674" s="436" t="str">
        <f t="shared" si="32"/>
        <v>Yes</v>
      </c>
      <c r="AW674" s="436"/>
      <c r="AX674" s="156" t="s">
        <v>918</v>
      </c>
      <c r="AY674" s="48"/>
      <c r="AZ674" s="48"/>
      <c r="BA674" s="48"/>
      <c r="BB674" s="436" t="b">
        <f t="shared" si="33"/>
        <v>0</v>
      </c>
      <c r="BC674" s="436"/>
      <c r="BD674" s="48"/>
      <c r="BE674" s="48"/>
      <c r="BF674" s="48"/>
      <c r="BG674" s="48"/>
      <c r="BH674" s="48"/>
      <c r="BI674" s="48"/>
      <c r="BJ674" s="48"/>
      <c r="BK674" s="48"/>
      <c r="BL674" s="48"/>
      <c r="BM674" s="48"/>
      <c r="BN674" s="48"/>
      <c r="BO674" s="48"/>
      <c r="BP674" s="48"/>
      <c r="BQ674" s="48"/>
      <c r="BR674" s="48"/>
      <c r="BS674" s="48"/>
      <c r="BT674" s="48"/>
      <c r="BU674" s="48"/>
    </row>
    <row r="675" spans="1:73" hidden="1">
      <c r="A675" s="48"/>
      <c r="B675" s="48"/>
      <c r="C675" s="70" t="s">
        <v>1871</v>
      </c>
      <c r="D675" s="48"/>
      <c r="E675" s="76"/>
      <c r="F675" s="48"/>
      <c r="G675" s="70"/>
      <c r="H675" s="48"/>
      <c r="I675" s="48"/>
      <c r="J675" s="48"/>
      <c r="K675" s="48"/>
      <c r="L675" s="464">
        <f t="shared" si="34"/>
        <v>288</v>
      </c>
      <c r="M675" s="464"/>
      <c r="N675" s="152" t="s">
        <v>1872</v>
      </c>
      <c r="O675" s="48"/>
      <c r="P675" s="48"/>
      <c r="Q675" s="48"/>
      <c r="R675" s="48"/>
      <c r="S675" s="48"/>
      <c r="T675" s="48"/>
      <c r="U675" s="436" t="str">
        <f t="shared" si="30"/>
        <v/>
      </c>
      <c r="V675" s="436"/>
      <c r="W675" s="436" t="str">
        <f t="shared" si="31"/>
        <v/>
      </c>
      <c r="X675" s="436"/>
      <c r="Y675" s="48"/>
      <c r="Z675" s="48"/>
      <c r="AA675" s="48"/>
      <c r="AB675" s="48"/>
      <c r="AC675" s="48"/>
      <c r="AD675" s="48"/>
      <c r="AE675" s="48"/>
      <c r="AF675" s="48"/>
      <c r="AG675" s="48"/>
      <c r="AH675" s="48"/>
      <c r="AI675" s="48"/>
      <c r="AJ675" s="48"/>
      <c r="AK675" s="48"/>
      <c r="AL675" s="151" t="s">
        <v>1873</v>
      </c>
      <c r="AM675" s="70"/>
      <c r="AN675" s="70"/>
      <c r="AO675" s="70"/>
      <c r="AP675" s="70"/>
      <c r="AQ675" s="70"/>
      <c r="AR675" s="70"/>
      <c r="AS675" s="70"/>
      <c r="AT675" s="436" t="str">
        <f t="shared" si="29"/>
        <v/>
      </c>
      <c r="AU675" s="436"/>
      <c r="AV675" s="436" t="str">
        <f t="shared" si="32"/>
        <v>Yes</v>
      </c>
      <c r="AW675" s="436"/>
      <c r="AX675" s="156" t="s">
        <v>908</v>
      </c>
      <c r="AY675" s="48"/>
      <c r="AZ675" s="48"/>
      <c r="BA675" s="48"/>
      <c r="BB675" s="436" t="b">
        <f t="shared" si="33"/>
        <v>0</v>
      </c>
      <c r="BC675" s="436"/>
      <c r="BD675" s="48"/>
      <c r="BE675" s="48"/>
      <c r="BF675" s="48"/>
      <c r="BG675" s="48"/>
      <c r="BH675" s="48"/>
      <c r="BI675" s="48"/>
      <c r="BJ675" s="48"/>
      <c r="BK675" s="48"/>
      <c r="BL675" s="48"/>
      <c r="BM675" s="48"/>
      <c r="BN675" s="48"/>
      <c r="BO675" s="48"/>
      <c r="BP675" s="48"/>
      <c r="BQ675" s="48"/>
      <c r="BR675" s="48"/>
      <c r="BS675" s="48"/>
      <c r="BT675" s="48"/>
      <c r="BU675" s="48"/>
    </row>
    <row r="676" spans="1:73" hidden="1">
      <c r="A676" s="48"/>
      <c r="B676" s="48"/>
      <c r="C676" s="70" t="s">
        <v>1874</v>
      </c>
      <c r="D676" s="48"/>
      <c r="E676" s="76"/>
      <c r="F676" s="48"/>
      <c r="G676" s="70"/>
      <c r="H676" s="48"/>
      <c r="I676" s="48"/>
      <c r="J676" s="48"/>
      <c r="K676" s="48"/>
      <c r="L676" s="464">
        <f t="shared" si="34"/>
        <v>289</v>
      </c>
      <c r="M676" s="464"/>
      <c r="N676" s="152" t="s">
        <v>1875</v>
      </c>
      <c r="O676" s="48"/>
      <c r="P676" s="48"/>
      <c r="Q676" s="48"/>
      <c r="R676" s="48"/>
      <c r="S676" s="48"/>
      <c r="T676" s="48"/>
      <c r="U676" s="436" t="str">
        <f t="shared" si="30"/>
        <v/>
      </c>
      <c r="V676" s="436"/>
      <c r="W676" s="436" t="str">
        <f t="shared" si="31"/>
        <v/>
      </c>
      <c r="X676" s="436"/>
      <c r="Y676" s="48"/>
      <c r="Z676" s="48"/>
      <c r="AA676" s="48"/>
      <c r="AB676" s="48"/>
      <c r="AC676" s="48"/>
      <c r="AD676" s="48"/>
      <c r="AE676" s="48"/>
      <c r="AF676" s="48"/>
      <c r="AG676" s="48"/>
      <c r="AH676" s="48"/>
      <c r="AI676" s="48"/>
      <c r="AJ676" s="48"/>
      <c r="AK676" s="48"/>
      <c r="AL676" s="151" t="s">
        <v>1876</v>
      </c>
      <c r="AM676" s="70"/>
      <c r="AN676" s="70"/>
      <c r="AO676" s="70"/>
      <c r="AP676" s="70"/>
      <c r="AQ676" s="70"/>
      <c r="AR676" s="70"/>
      <c r="AS676" s="70"/>
      <c r="AT676" s="436" t="str">
        <f t="shared" si="29"/>
        <v/>
      </c>
      <c r="AU676" s="436"/>
      <c r="AV676" s="436" t="str">
        <f t="shared" si="32"/>
        <v>Yes</v>
      </c>
      <c r="AW676" s="436"/>
      <c r="AX676" s="69" t="s">
        <v>931</v>
      </c>
      <c r="AY676" s="48"/>
      <c r="AZ676" s="48"/>
      <c r="BA676" s="48"/>
      <c r="BB676" s="436" t="b">
        <f t="shared" si="33"/>
        <v>0</v>
      </c>
      <c r="BC676" s="436"/>
      <c r="BD676" s="48"/>
      <c r="BE676" s="48"/>
      <c r="BF676" s="48"/>
      <c r="BG676" s="48"/>
      <c r="BH676" s="48"/>
      <c r="BI676" s="48"/>
      <c r="BJ676" s="48"/>
      <c r="BK676" s="48"/>
      <c r="BL676" s="48"/>
      <c r="BM676" s="48"/>
      <c r="BN676" s="48"/>
      <c r="BO676" s="48"/>
      <c r="BP676" s="48"/>
      <c r="BQ676" s="48"/>
      <c r="BR676" s="48"/>
      <c r="BS676" s="48"/>
      <c r="BT676" s="48"/>
      <c r="BU676" s="48"/>
    </row>
    <row r="677" spans="1:73" hidden="1">
      <c r="A677" s="48"/>
      <c r="B677" s="48"/>
      <c r="C677" s="70" t="s">
        <v>1877</v>
      </c>
      <c r="D677" s="48"/>
      <c r="E677" s="76"/>
      <c r="F677" s="48"/>
      <c r="G677" s="70"/>
      <c r="H677" s="48"/>
      <c r="I677" s="48"/>
      <c r="J677" s="48"/>
      <c r="K677" s="48"/>
      <c r="L677" s="464">
        <f t="shared" si="34"/>
        <v>290</v>
      </c>
      <c r="M677" s="464"/>
      <c r="N677" s="152" t="s">
        <v>1878</v>
      </c>
      <c r="O677" s="48"/>
      <c r="P677" s="48"/>
      <c r="Q677" s="48"/>
      <c r="R677" s="48"/>
      <c r="S677" s="48"/>
      <c r="T677" s="48"/>
      <c r="U677" s="436" t="str">
        <f t="shared" si="30"/>
        <v/>
      </c>
      <c r="V677" s="436"/>
      <c r="W677" s="436" t="str">
        <f t="shared" si="31"/>
        <v/>
      </c>
      <c r="X677" s="436"/>
      <c r="Y677" s="48"/>
      <c r="Z677" s="48"/>
      <c r="AA677" s="48"/>
      <c r="AB677" s="48"/>
      <c r="AC677" s="48"/>
      <c r="AD677" s="48"/>
      <c r="AE677" s="48"/>
      <c r="AF677" s="48"/>
      <c r="AG677" s="48"/>
      <c r="AH677" s="48"/>
      <c r="AI677" s="48"/>
      <c r="AJ677" s="48"/>
      <c r="AK677" s="48"/>
      <c r="AL677" s="157" t="s">
        <v>1879</v>
      </c>
      <c r="AM677" s="70"/>
      <c r="AN677" s="70"/>
      <c r="AO677" s="70"/>
      <c r="AP677" s="70"/>
      <c r="AQ677" s="70"/>
      <c r="AR677" s="70"/>
      <c r="AS677" s="70"/>
      <c r="AT677" s="436" t="str">
        <f t="shared" si="29"/>
        <v/>
      </c>
      <c r="AU677" s="436"/>
      <c r="AV677" s="436" t="str">
        <f t="shared" si="32"/>
        <v>Yes</v>
      </c>
      <c r="AW677" s="436"/>
      <c r="AX677" s="155" t="s">
        <v>908</v>
      </c>
      <c r="AY677" s="48"/>
      <c r="AZ677" s="48"/>
      <c r="BA677" s="48"/>
      <c r="BB677" s="436" t="b">
        <f t="shared" si="33"/>
        <v>0</v>
      </c>
      <c r="BC677" s="436"/>
      <c r="BD677" s="48"/>
      <c r="BE677" s="48"/>
      <c r="BF677" s="48"/>
      <c r="BG677" s="48"/>
      <c r="BH677" s="48"/>
      <c r="BI677" s="48"/>
      <c r="BJ677" s="48"/>
      <c r="BK677" s="48"/>
      <c r="BL677" s="48"/>
      <c r="BM677" s="48"/>
      <c r="BN677" s="48"/>
      <c r="BO677" s="48"/>
      <c r="BP677" s="48"/>
      <c r="BQ677" s="48"/>
      <c r="BR677" s="48"/>
      <c r="BS677" s="48"/>
      <c r="BT677" s="48"/>
      <c r="BU677" s="48"/>
    </row>
    <row r="678" spans="1:73" hidden="1">
      <c r="A678" s="48"/>
      <c r="B678" s="48"/>
      <c r="C678" s="70" t="s">
        <v>1880</v>
      </c>
      <c r="D678" s="48"/>
      <c r="E678" s="76"/>
      <c r="F678" s="48"/>
      <c r="G678" s="70"/>
      <c r="H678" s="48"/>
      <c r="I678" s="48"/>
      <c r="J678" s="48"/>
      <c r="K678" s="48"/>
      <c r="L678" s="464">
        <f t="shared" si="34"/>
        <v>291</v>
      </c>
      <c r="M678" s="464"/>
      <c r="N678" s="152" t="s">
        <v>1881</v>
      </c>
      <c r="O678" s="48"/>
      <c r="P678" s="48"/>
      <c r="Q678" s="48"/>
      <c r="R678" s="48"/>
      <c r="S678" s="48"/>
      <c r="T678" s="48"/>
      <c r="U678" s="436" t="str">
        <f t="shared" si="30"/>
        <v/>
      </c>
      <c r="V678" s="436"/>
      <c r="W678" s="436" t="str">
        <f t="shared" si="31"/>
        <v/>
      </c>
      <c r="X678" s="436"/>
      <c r="Y678" s="48"/>
      <c r="Z678" s="48"/>
      <c r="AA678" s="48"/>
      <c r="AB678" s="48"/>
      <c r="AC678" s="48"/>
      <c r="AD678" s="48"/>
      <c r="AE678" s="48"/>
      <c r="AF678" s="48"/>
      <c r="AG678" s="48"/>
      <c r="AH678" s="48"/>
      <c r="AI678" s="48"/>
      <c r="AJ678" s="48"/>
      <c r="AK678" s="48"/>
      <c r="AL678" s="151" t="s">
        <v>1882</v>
      </c>
      <c r="AM678" s="70"/>
      <c r="AN678" s="70"/>
      <c r="AO678" s="70"/>
      <c r="AP678" s="70"/>
      <c r="AQ678" s="70"/>
      <c r="AR678" s="70"/>
      <c r="AS678" s="70"/>
      <c r="AT678" s="436" t="str">
        <f t="shared" si="29"/>
        <v/>
      </c>
      <c r="AU678" s="436"/>
      <c r="AV678" s="436" t="str">
        <f t="shared" si="32"/>
        <v>Yes</v>
      </c>
      <c r="AW678" s="436"/>
      <c r="AX678" s="156" t="s">
        <v>908</v>
      </c>
      <c r="AY678" s="48"/>
      <c r="AZ678" s="48"/>
      <c r="BA678" s="48"/>
      <c r="BB678" s="436" t="b">
        <f t="shared" si="33"/>
        <v>0</v>
      </c>
      <c r="BC678" s="436"/>
      <c r="BD678" s="48"/>
      <c r="BE678" s="48"/>
      <c r="BF678" s="48"/>
      <c r="BG678" s="48"/>
      <c r="BH678" s="48"/>
      <c r="BI678" s="48"/>
      <c r="BJ678" s="48"/>
      <c r="BK678" s="48"/>
      <c r="BL678" s="48"/>
      <c r="BM678" s="48"/>
      <c r="BN678" s="48"/>
      <c r="BO678" s="48"/>
      <c r="BP678" s="48"/>
      <c r="BQ678" s="48"/>
      <c r="BR678" s="48"/>
      <c r="BS678" s="48"/>
      <c r="BT678" s="48"/>
      <c r="BU678" s="48"/>
    </row>
    <row r="679" spans="1:73" hidden="1">
      <c r="A679" s="48"/>
      <c r="B679" s="48"/>
      <c r="C679" s="70" t="s">
        <v>1883</v>
      </c>
      <c r="D679" s="48"/>
      <c r="E679" s="76"/>
      <c r="F679" s="48"/>
      <c r="G679" s="70"/>
      <c r="H679" s="48"/>
      <c r="I679" s="48"/>
      <c r="J679" s="48"/>
      <c r="K679" s="48"/>
      <c r="L679" s="464">
        <f t="shared" si="34"/>
        <v>292</v>
      </c>
      <c r="M679" s="464"/>
      <c r="N679" s="152" t="s">
        <v>1884</v>
      </c>
      <c r="O679" s="48"/>
      <c r="P679" s="48"/>
      <c r="Q679" s="48"/>
      <c r="R679" s="48"/>
      <c r="S679" s="48"/>
      <c r="T679" s="48"/>
      <c r="U679" s="436" t="str">
        <f t="shared" si="30"/>
        <v/>
      </c>
      <c r="V679" s="436"/>
      <c r="W679" s="436" t="str">
        <f t="shared" si="31"/>
        <v/>
      </c>
      <c r="X679" s="436"/>
      <c r="Y679" s="48"/>
      <c r="Z679" s="48"/>
      <c r="AA679" s="48"/>
      <c r="AB679" s="48"/>
      <c r="AC679" s="48"/>
      <c r="AD679" s="48"/>
      <c r="AE679" s="48"/>
      <c r="AF679" s="48"/>
      <c r="AG679" s="48"/>
      <c r="AH679" s="48"/>
      <c r="AI679" s="48"/>
      <c r="AJ679" s="48"/>
      <c r="AK679" s="48"/>
      <c r="AL679" s="151" t="s">
        <v>1885</v>
      </c>
      <c r="AM679" s="70"/>
      <c r="AN679" s="70"/>
      <c r="AO679" s="70"/>
      <c r="AP679" s="70"/>
      <c r="AQ679" s="70"/>
      <c r="AR679" s="70"/>
      <c r="AS679" s="70"/>
      <c r="AT679" s="436" t="str">
        <f t="shared" si="29"/>
        <v/>
      </c>
      <c r="AU679" s="436"/>
      <c r="AV679" s="436" t="str">
        <f t="shared" si="32"/>
        <v>Yes</v>
      </c>
      <c r="AW679" s="436"/>
      <c r="AX679" s="155" t="s">
        <v>908</v>
      </c>
      <c r="AY679" s="48"/>
      <c r="AZ679" s="48"/>
      <c r="BA679" s="48"/>
      <c r="BB679" s="436" t="b">
        <f t="shared" si="33"/>
        <v>0</v>
      </c>
      <c r="BC679" s="436"/>
      <c r="BD679" s="48"/>
      <c r="BE679" s="48"/>
      <c r="BF679" s="48"/>
      <c r="BG679" s="48"/>
      <c r="BH679" s="48"/>
      <c r="BI679" s="48"/>
      <c r="BJ679" s="48"/>
      <c r="BK679" s="48"/>
      <c r="BL679" s="48"/>
      <c r="BM679" s="48"/>
      <c r="BN679" s="48"/>
      <c r="BO679" s="48"/>
      <c r="BP679" s="48"/>
      <c r="BQ679" s="48"/>
      <c r="BR679" s="48"/>
      <c r="BS679" s="48"/>
      <c r="BT679" s="48"/>
      <c r="BU679" s="48"/>
    </row>
    <row r="680" spans="1:73" hidden="1">
      <c r="A680" s="48"/>
      <c r="B680" s="48"/>
      <c r="C680" s="70" t="s">
        <v>1886</v>
      </c>
      <c r="D680" s="48"/>
      <c r="E680" s="76"/>
      <c r="F680" s="48"/>
      <c r="G680" s="70"/>
      <c r="H680" s="48"/>
      <c r="I680" s="48"/>
      <c r="J680" s="48"/>
      <c r="K680" s="48"/>
      <c r="L680" s="464">
        <f t="shared" si="34"/>
        <v>293</v>
      </c>
      <c r="M680" s="464"/>
      <c r="N680" s="152" t="s">
        <v>1887</v>
      </c>
      <c r="O680" s="48"/>
      <c r="P680" s="48"/>
      <c r="Q680" s="48"/>
      <c r="R680" s="48"/>
      <c r="S680" s="48"/>
      <c r="T680" s="48"/>
      <c r="U680" s="436" t="str">
        <f t="shared" si="30"/>
        <v/>
      </c>
      <c r="V680" s="436"/>
      <c r="W680" s="436" t="str">
        <f t="shared" si="31"/>
        <v/>
      </c>
      <c r="X680" s="436"/>
      <c r="Y680" s="48"/>
      <c r="Z680" s="48"/>
      <c r="AA680" s="48"/>
      <c r="AB680" s="48"/>
      <c r="AC680" s="48"/>
      <c r="AD680" s="48"/>
      <c r="AE680" s="48"/>
      <c r="AF680" s="48"/>
      <c r="AG680" s="48"/>
      <c r="AH680" s="48"/>
      <c r="AI680" s="48"/>
      <c r="AJ680" s="48"/>
      <c r="AK680" s="48"/>
      <c r="AL680" s="157" t="s">
        <v>1888</v>
      </c>
      <c r="AM680" s="70"/>
      <c r="AN680" s="70"/>
      <c r="AO680" s="70"/>
      <c r="AP680" s="70"/>
      <c r="AQ680" s="70"/>
      <c r="AR680" s="70"/>
      <c r="AS680" s="70"/>
      <c r="AT680" s="436" t="str">
        <f t="shared" si="29"/>
        <v/>
      </c>
      <c r="AU680" s="436"/>
      <c r="AV680" s="436" t="str">
        <f t="shared" si="32"/>
        <v>Yes</v>
      </c>
      <c r="AW680" s="436"/>
      <c r="AX680" s="155" t="s">
        <v>908</v>
      </c>
      <c r="AY680" s="48"/>
      <c r="AZ680" s="48"/>
      <c r="BA680" s="48"/>
      <c r="BB680" s="436" t="b">
        <f t="shared" si="33"/>
        <v>0</v>
      </c>
      <c r="BC680" s="436"/>
      <c r="BD680" s="48"/>
      <c r="BE680" s="48"/>
      <c r="BF680" s="48"/>
      <c r="BG680" s="48"/>
      <c r="BH680" s="48"/>
      <c r="BI680" s="48"/>
      <c r="BJ680" s="48"/>
      <c r="BK680" s="48"/>
      <c r="BL680" s="48"/>
      <c r="BM680" s="48"/>
      <c r="BN680" s="48"/>
      <c r="BO680" s="48"/>
      <c r="BP680" s="48"/>
      <c r="BQ680" s="48"/>
      <c r="BR680" s="48"/>
      <c r="BS680" s="48"/>
      <c r="BT680" s="48"/>
      <c r="BU680" s="48"/>
    </row>
    <row r="681" spans="1:73" hidden="1">
      <c r="A681" s="48"/>
      <c r="B681" s="48"/>
      <c r="C681" s="70" t="s">
        <v>1889</v>
      </c>
      <c r="D681" s="48"/>
      <c r="E681" s="76"/>
      <c r="F681" s="48"/>
      <c r="G681" s="70"/>
      <c r="H681" s="48"/>
      <c r="I681" s="48"/>
      <c r="J681" s="48"/>
      <c r="K681" s="48"/>
      <c r="L681" s="464">
        <f t="shared" si="34"/>
        <v>294</v>
      </c>
      <c r="M681" s="464"/>
      <c r="N681" s="152" t="s">
        <v>1890</v>
      </c>
      <c r="O681" s="48"/>
      <c r="P681" s="48"/>
      <c r="Q681" s="48"/>
      <c r="R681" s="48"/>
      <c r="S681" s="48"/>
      <c r="T681" s="48"/>
      <c r="U681" s="436" t="str">
        <f t="shared" si="30"/>
        <v/>
      </c>
      <c r="V681" s="436"/>
      <c r="W681" s="436" t="str">
        <f t="shared" si="31"/>
        <v/>
      </c>
      <c r="X681" s="436"/>
      <c r="Y681" s="48"/>
      <c r="Z681" s="48"/>
      <c r="AA681" s="48"/>
      <c r="AB681" s="48"/>
      <c r="AC681" s="48"/>
      <c r="AD681" s="48"/>
      <c r="AE681" s="48"/>
      <c r="AF681" s="48"/>
      <c r="AG681" s="48"/>
      <c r="AH681" s="48"/>
      <c r="AI681" s="48"/>
      <c r="AJ681" s="48"/>
      <c r="AK681" s="48"/>
      <c r="AL681" s="151" t="s">
        <v>1891</v>
      </c>
      <c r="AM681" s="70"/>
      <c r="AN681" s="70"/>
      <c r="AO681" s="70"/>
      <c r="AP681" s="70"/>
      <c r="AQ681" s="70"/>
      <c r="AR681" s="70"/>
      <c r="AS681" s="70"/>
      <c r="AT681" s="436" t="str">
        <f t="shared" si="29"/>
        <v/>
      </c>
      <c r="AU681" s="436"/>
      <c r="AV681" s="436" t="str">
        <f t="shared" si="32"/>
        <v>Yes</v>
      </c>
      <c r="AW681" s="436"/>
      <c r="AX681" s="69" t="s">
        <v>1000</v>
      </c>
      <c r="AY681" s="48"/>
      <c r="AZ681" s="48"/>
      <c r="BA681" s="48"/>
      <c r="BB681" s="436" t="b">
        <f t="shared" si="33"/>
        <v>0</v>
      </c>
      <c r="BC681" s="436"/>
      <c r="BD681" s="48"/>
      <c r="BE681" s="48"/>
      <c r="BF681" s="48"/>
      <c r="BG681" s="48"/>
      <c r="BH681" s="48"/>
      <c r="BI681" s="48"/>
      <c r="BJ681" s="48"/>
      <c r="BK681" s="48"/>
      <c r="BL681" s="48"/>
      <c r="BM681" s="48"/>
      <c r="BN681" s="48"/>
      <c r="BO681" s="48"/>
      <c r="BP681" s="48"/>
      <c r="BQ681" s="48"/>
      <c r="BR681" s="48"/>
      <c r="BS681" s="48"/>
      <c r="BT681" s="48"/>
      <c r="BU681" s="48"/>
    </row>
    <row r="682" spans="1:73" hidden="1">
      <c r="A682" s="48"/>
      <c r="B682" s="48"/>
      <c r="C682" s="70" t="s">
        <v>1892</v>
      </c>
      <c r="D682" s="48"/>
      <c r="E682" s="76"/>
      <c r="F682" s="48"/>
      <c r="G682" s="70"/>
      <c r="H682" s="48"/>
      <c r="I682" s="48"/>
      <c r="J682" s="48"/>
      <c r="K682" s="48"/>
      <c r="L682" s="464">
        <f t="shared" si="34"/>
        <v>295</v>
      </c>
      <c r="M682" s="464"/>
      <c r="N682" s="152" t="s">
        <v>1893</v>
      </c>
      <c r="O682" s="48"/>
      <c r="P682" s="48"/>
      <c r="Q682" s="48"/>
      <c r="R682" s="48"/>
      <c r="S682" s="48"/>
      <c r="T682" s="48"/>
      <c r="U682" s="436" t="str">
        <f t="shared" si="30"/>
        <v/>
      </c>
      <c r="V682" s="436"/>
      <c r="W682" s="436" t="str">
        <f t="shared" si="31"/>
        <v/>
      </c>
      <c r="X682" s="436"/>
      <c r="Y682" s="48"/>
      <c r="Z682" s="48"/>
      <c r="AA682" s="48"/>
      <c r="AB682" s="48"/>
      <c r="AC682" s="48"/>
      <c r="AD682" s="48"/>
      <c r="AE682" s="48"/>
      <c r="AF682" s="48"/>
      <c r="AG682" s="48"/>
      <c r="AH682" s="48"/>
      <c r="AI682" s="48"/>
      <c r="AJ682" s="48"/>
      <c r="AK682" s="48"/>
      <c r="AL682" s="157" t="s">
        <v>1894</v>
      </c>
      <c r="AM682" s="70"/>
      <c r="AN682" s="70"/>
      <c r="AO682" s="70"/>
      <c r="AP682" s="70"/>
      <c r="AQ682" s="70"/>
      <c r="AR682" s="70"/>
      <c r="AS682" s="70"/>
      <c r="AT682" s="436" t="str">
        <f t="shared" si="29"/>
        <v/>
      </c>
      <c r="AU682" s="436"/>
      <c r="AV682" s="436" t="str">
        <f t="shared" si="32"/>
        <v>Yes</v>
      </c>
      <c r="AW682" s="436"/>
      <c r="AX682" s="155" t="s">
        <v>908</v>
      </c>
      <c r="AY682" s="48"/>
      <c r="AZ682" s="48"/>
      <c r="BA682" s="48"/>
      <c r="BB682" s="436" t="b">
        <f t="shared" si="33"/>
        <v>0</v>
      </c>
      <c r="BC682" s="436"/>
      <c r="BD682" s="48"/>
      <c r="BE682" s="48"/>
      <c r="BF682" s="48"/>
      <c r="BG682" s="48"/>
      <c r="BH682" s="48"/>
      <c r="BI682" s="48"/>
      <c r="BJ682" s="48"/>
      <c r="BK682" s="48"/>
      <c r="BL682" s="48"/>
      <c r="BM682" s="48"/>
      <c r="BN682" s="48"/>
      <c r="BO682" s="48"/>
      <c r="BP682" s="48"/>
      <c r="BQ682" s="48"/>
      <c r="BR682" s="48"/>
      <c r="BS682" s="48"/>
      <c r="BT682" s="48"/>
      <c r="BU682" s="48"/>
    </row>
    <row r="683" spans="1:73" hidden="1">
      <c r="A683" s="48"/>
      <c r="B683" s="48"/>
      <c r="C683" s="70" t="s">
        <v>1895</v>
      </c>
      <c r="D683" s="48"/>
      <c r="E683" s="76"/>
      <c r="F683" s="48"/>
      <c r="G683" s="70"/>
      <c r="H683" s="48"/>
      <c r="I683" s="48"/>
      <c r="J683" s="48"/>
      <c r="K683" s="48"/>
      <c r="L683" s="464">
        <f t="shared" si="34"/>
        <v>296</v>
      </c>
      <c r="M683" s="464"/>
      <c r="N683" s="152" t="s">
        <v>1896</v>
      </c>
      <c r="O683" s="48"/>
      <c r="P683" s="48"/>
      <c r="Q683" s="48"/>
      <c r="R683" s="48"/>
      <c r="S683" s="48"/>
      <c r="T683" s="48"/>
      <c r="U683" s="436" t="str">
        <f t="shared" si="30"/>
        <v/>
      </c>
      <c r="V683" s="436"/>
      <c r="W683" s="436" t="str">
        <f t="shared" si="31"/>
        <v/>
      </c>
      <c r="X683" s="436"/>
      <c r="Y683" s="48"/>
      <c r="Z683" s="48"/>
      <c r="AA683" s="48"/>
      <c r="AB683" s="48"/>
      <c r="AC683" s="48"/>
      <c r="AD683" s="48"/>
      <c r="AE683" s="48"/>
      <c r="AF683" s="48"/>
      <c r="AG683" s="48"/>
      <c r="AH683" s="48"/>
      <c r="AI683" s="48"/>
      <c r="AJ683" s="48"/>
      <c r="AK683" s="48"/>
      <c r="AL683" s="157" t="s">
        <v>1897</v>
      </c>
      <c r="AM683" s="70"/>
      <c r="AN683" s="70"/>
      <c r="AO683" s="70"/>
      <c r="AP683" s="70"/>
      <c r="AQ683" s="70"/>
      <c r="AR683" s="70"/>
      <c r="AS683" s="70"/>
      <c r="AT683" s="436" t="str">
        <f t="shared" si="29"/>
        <v/>
      </c>
      <c r="AU683" s="436"/>
      <c r="AV683" s="436" t="str">
        <f t="shared" si="32"/>
        <v>Yes</v>
      </c>
      <c r="AW683" s="436"/>
      <c r="AX683" s="155" t="s">
        <v>908</v>
      </c>
      <c r="AY683" s="48"/>
      <c r="AZ683" s="48"/>
      <c r="BA683" s="48"/>
      <c r="BB683" s="436" t="b">
        <f t="shared" si="33"/>
        <v>0</v>
      </c>
      <c r="BC683" s="436"/>
      <c r="BD683" s="48"/>
      <c r="BE683" s="48"/>
      <c r="BF683" s="48"/>
      <c r="BG683" s="48"/>
      <c r="BH683" s="48"/>
      <c r="BI683" s="48"/>
      <c r="BJ683" s="48"/>
      <c r="BK683" s="48"/>
      <c r="BL683" s="48"/>
      <c r="BM683" s="48"/>
      <c r="BN683" s="48"/>
      <c r="BO683" s="48"/>
      <c r="BP683" s="48"/>
      <c r="BQ683" s="48"/>
      <c r="BR683" s="48"/>
      <c r="BS683" s="48"/>
      <c r="BT683" s="48"/>
      <c r="BU683" s="48"/>
    </row>
    <row r="684" spans="1:73" hidden="1">
      <c r="A684" s="48"/>
      <c r="B684" s="48"/>
      <c r="C684" s="70" t="s">
        <v>1898</v>
      </c>
      <c r="D684" s="48"/>
      <c r="E684" s="76"/>
      <c r="F684" s="48"/>
      <c r="G684" s="70"/>
      <c r="H684" s="48"/>
      <c r="I684" s="48"/>
      <c r="J684" s="48"/>
      <c r="K684" s="48"/>
      <c r="L684" s="464">
        <f t="shared" si="34"/>
        <v>297</v>
      </c>
      <c r="M684" s="464"/>
      <c r="N684" s="152" t="s">
        <v>1899</v>
      </c>
      <c r="O684" s="48"/>
      <c r="P684" s="48"/>
      <c r="Q684" s="48"/>
      <c r="R684" s="48"/>
      <c r="S684" s="48"/>
      <c r="T684" s="48"/>
      <c r="U684" s="436" t="str">
        <f t="shared" si="30"/>
        <v/>
      </c>
      <c r="V684" s="436"/>
      <c r="W684" s="436" t="str">
        <f t="shared" si="31"/>
        <v/>
      </c>
      <c r="X684" s="436"/>
      <c r="Y684" s="48"/>
      <c r="Z684" s="48"/>
      <c r="AA684" s="48"/>
      <c r="AB684" s="48"/>
      <c r="AC684" s="48"/>
      <c r="AD684" s="48"/>
      <c r="AE684" s="48"/>
      <c r="AF684" s="48"/>
      <c r="AG684" s="48"/>
      <c r="AH684" s="48"/>
      <c r="AI684" s="48"/>
      <c r="AJ684" s="48"/>
      <c r="AK684" s="48"/>
      <c r="AL684" s="151" t="s">
        <v>1900</v>
      </c>
      <c r="AM684" s="70"/>
      <c r="AN684" s="70"/>
      <c r="AO684" s="70"/>
      <c r="AP684" s="70"/>
      <c r="AQ684" s="70"/>
      <c r="AR684" s="70"/>
      <c r="AS684" s="70"/>
      <c r="AT684" s="436" t="str">
        <f t="shared" si="29"/>
        <v/>
      </c>
      <c r="AU684" s="436"/>
      <c r="AV684" s="436" t="str">
        <f t="shared" si="32"/>
        <v>Yes</v>
      </c>
      <c r="AW684" s="436"/>
      <c r="AX684" s="156" t="s">
        <v>908</v>
      </c>
      <c r="AY684" s="48"/>
      <c r="AZ684" s="48"/>
      <c r="BA684" s="48"/>
      <c r="BB684" s="436" t="b">
        <f t="shared" si="33"/>
        <v>0</v>
      </c>
      <c r="BC684" s="436"/>
      <c r="BD684" s="48"/>
      <c r="BE684" s="48"/>
      <c r="BF684" s="48"/>
      <c r="BG684" s="48"/>
      <c r="BH684" s="48"/>
      <c r="BI684" s="48"/>
      <c r="BJ684" s="48"/>
      <c r="BK684" s="48"/>
      <c r="BL684" s="48"/>
      <c r="BM684" s="48"/>
      <c r="BN684" s="48"/>
      <c r="BO684" s="48"/>
      <c r="BP684" s="48"/>
      <c r="BQ684" s="48"/>
      <c r="BR684" s="48"/>
      <c r="BS684" s="48"/>
      <c r="BT684" s="48"/>
      <c r="BU684" s="48"/>
    </row>
    <row r="685" spans="1:73" hidden="1">
      <c r="A685" s="48"/>
      <c r="B685" s="48"/>
      <c r="C685" s="70" t="s">
        <v>1901</v>
      </c>
      <c r="D685" s="48"/>
      <c r="E685" s="76"/>
      <c r="F685" s="48"/>
      <c r="G685" s="70"/>
      <c r="H685" s="48"/>
      <c r="I685" s="48"/>
      <c r="J685" s="48"/>
      <c r="K685" s="48"/>
      <c r="L685" s="464">
        <f t="shared" si="34"/>
        <v>298</v>
      </c>
      <c r="M685" s="464"/>
      <c r="N685" s="152" t="s">
        <v>1902</v>
      </c>
      <c r="O685" s="48"/>
      <c r="P685" s="48"/>
      <c r="Q685" s="48"/>
      <c r="R685" s="48"/>
      <c r="S685" s="48"/>
      <c r="T685" s="48"/>
      <c r="U685" s="436" t="str">
        <f t="shared" si="30"/>
        <v/>
      </c>
      <c r="V685" s="436"/>
      <c r="W685" s="436" t="str">
        <f t="shared" si="31"/>
        <v/>
      </c>
      <c r="X685" s="436"/>
      <c r="Y685" s="48"/>
      <c r="Z685" s="48"/>
      <c r="AA685" s="48"/>
      <c r="AB685" s="48"/>
      <c r="AC685" s="48"/>
      <c r="AD685" s="48"/>
      <c r="AE685" s="48"/>
      <c r="AF685" s="48"/>
      <c r="AG685" s="48"/>
      <c r="AH685" s="48"/>
      <c r="AI685" s="48"/>
      <c r="AJ685" s="48"/>
      <c r="AK685" s="48"/>
      <c r="AL685" s="157" t="s">
        <v>1903</v>
      </c>
      <c r="AM685" s="70"/>
      <c r="AN685" s="70"/>
      <c r="AO685" s="70"/>
      <c r="AP685" s="70"/>
      <c r="AQ685" s="70"/>
      <c r="AR685" s="70"/>
      <c r="AS685" s="70"/>
      <c r="AT685" s="436" t="str">
        <f t="shared" si="29"/>
        <v/>
      </c>
      <c r="AU685" s="436"/>
      <c r="AV685" s="436" t="str">
        <f t="shared" si="32"/>
        <v>Yes</v>
      </c>
      <c r="AW685" s="436"/>
      <c r="AX685" s="155" t="s">
        <v>908</v>
      </c>
      <c r="AY685" s="48"/>
      <c r="AZ685" s="48"/>
      <c r="BA685" s="48"/>
      <c r="BB685" s="436" t="b">
        <f t="shared" si="33"/>
        <v>0</v>
      </c>
      <c r="BC685" s="436"/>
      <c r="BD685" s="48"/>
      <c r="BE685" s="48"/>
      <c r="BF685" s="48"/>
      <c r="BG685" s="48"/>
      <c r="BH685" s="48"/>
      <c r="BI685" s="48"/>
      <c r="BJ685" s="48"/>
      <c r="BK685" s="48"/>
      <c r="BL685" s="48"/>
      <c r="BM685" s="48"/>
      <c r="BN685" s="48"/>
      <c r="BO685" s="48"/>
      <c r="BP685" s="48"/>
      <c r="BQ685" s="48"/>
      <c r="BR685" s="48"/>
      <c r="BS685" s="48"/>
      <c r="BT685" s="48"/>
      <c r="BU685" s="48"/>
    </row>
    <row r="686" spans="1:73" hidden="1">
      <c r="A686" s="48"/>
      <c r="B686" s="48"/>
      <c r="C686" s="70" t="s">
        <v>1904</v>
      </c>
      <c r="D686" s="48"/>
      <c r="E686" s="76"/>
      <c r="F686" s="48"/>
      <c r="G686" s="70"/>
      <c r="H686" s="48"/>
      <c r="I686" s="48"/>
      <c r="J686" s="48"/>
      <c r="K686" s="48"/>
      <c r="L686" s="464">
        <f t="shared" si="34"/>
        <v>299</v>
      </c>
      <c r="M686" s="464"/>
      <c r="N686" s="152" t="s">
        <v>1905</v>
      </c>
      <c r="O686" s="48"/>
      <c r="P686" s="48"/>
      <c r="Q686" s="48"/>
      <c r="R686" s="48"/>
      <c r="S686" s="48"/>
      <c r="T686" s="48"/>
      <c r="U686" s="436" t="str">
        <f t="shared" si="30"/>
        <v/>
      </c>
      <c r="V686" s="436"/>
      <c r="W686" s="436" t="str">
        <f t="shared" si="31"/>
        <v/>
      </c>
      <c r="X686" s="436"/>
      <c r="Y686" s="48"/>
      <c r="Z686" s="48"/>
      <c r="AA686" s="48"/>
      <c r="AB686" s="48"/>
      <c r="AC686" s="48"/>
      <c r="AD686" s="48"/>
      <c r="AE686" s="48"/>
      <c r="AF686" s="48"/>
      <c r="AG686" s="48"/>
      <c r="AH686" s="48"/>
      <c r="AI686" s="48"/>
      <c r="AJ686" s="48"/>
      <c r="AK686" s="48"/>
      <c r="AL686" s="157" t="s">
        <v>1906</v>
      </c>
      <c r="AM686" s="70"/>
      <c r="AN686" s="70"/>
      <c r="AO686" s="70"/>
      <c r="AP686" s="70"/>
      <c r="AQ686" s="70"/>
      <c r="AR686" s="70"/>
      <c r="AS686" s="70"/>
      <c r="AT686" s="436" t="str">
        <f t="shared" si="29"/>
        <v/>
      </c>
      <c r="AU686" s="436"/>
      <c r="AV686" s="436" t="str">
        <f t="shared" si="32"/>
        <v>Yes</v>
      </c>
      <c r="AW686" s="436"/>
      <c r="AX686" s="155" t="s">
        <v>908</v>
      </c>
      <c r="AY686" s="48"/>
      <c r="AZ686" s="48"/>
      <c r="BA686" s="48"/>
      <c r="BB686" s="436" t="b">
        <f t="shared" si="33"/>
        <v>0</v>
      </c>
      <c r="BC686" s="436"/>
      <c r="BD686" s="48"/>
      <c r="BE686" s="48"/>
      <c r="BF686" s="48"/>
      <c r="BG686" s="48"/>
      <c r="BH686" s="48"/>
      <c r="BI686" s="48"/>
      <c r="BJ686" s="48"/>
      <c r="BK686" s="48"/>
      <c r="BL686" s="48"/>
      <c r="BM686" s="48"/>
      <c r="BN686" s="48"/>
      <c r="BO686" s="48"/>
      <c r="BP686" s="48"/>
      <c r="BQ686" s="48"/>
      <c r="BR686" s="48"/>
      <c r="BS686" s="48"/>
      <c r="BT686" s="48"/>
      <c r="BU686" s="48"/>
    </row>
    <row r="687" spans="1:73" hidden="1">
      <c r="A687" s="48"/>
      <c r="B687" s="48"/>
      <c r="C687" s="70" t="s">
        <v>1907</v>
      </c>
      <c r="D687" s="48"/>
      <c r="E687" s="76"/>
      <c r="F687" s="48"/>
      <c r="G687" s="70"/>
      <c r="H687" s="48"/>
      <c r="I687" s="48"/>
      <c r="J687" s="48"/>
      <c r="K687" s="48"/>
      <c r="L687" s="464">
        <f t="shared" si="34"/>
        <v>300</v>
      </c>
      <c r="M687" s="464"/>
      <c r="N687" s="152" t="s">
        <v>1908</v>
      </c>
      <c r="O687" s="48"/>
      <c r="P687" s="48"/>
      <c r="Q687" s="48"/>
      <c r="R687" s="48"/>
      <c r="S687" s="48"/>
      <c r="T687" s="48"/>
      <c r="U687" s="436" t="str">
        <f t="shared" si="30"/>
        <v/>
      </c>
      <c r="V687" s="436"/>
      <c r="W687" s="436" t="str">
        <f t="shared" si="31"/>
        <v/>
      </c>
      <c r="X687" s="436"/>
      <c r="Y687" s="48"/>
      <c r="Z687" s="48"/>
      <c r="AA687" s="48"/>
      <c r="AB687" s="48"/>
      <c r="AC687" s="48"/>
      <c r="AD687" s="48"/>
      <c r="AE687" s="48"/>
      <c r="AF687" s="48"/>
      <c r="AG687" s="48"/>
      <c r="AH687" s="48"/>
      <c r="AI687" s="48"/>
      <c r="AJ687" s="48"/>
      <c r="AK687" s="48"/>
      <c r="AL687" s="157" t="s">
        <v>1909</v>
      </c>
      <c r="AM687" s="70"/>
      <c r="AN687" s="70"/>
      <c r="AO687" s="70"/>
      <c r="AP687" s="70"/>
      <c r="AQ687" s="70"/>
      <c r="AR687" s="70"/>
      <c r="AS687" s="70"/>
      <c r="AT687" s="436" t="str">
        <f t="shared" si="29"/>
        <v/>
      </c>
      <c r="AU687" s="436"/>
      <c r="AV687" s="436" t="str">
        <f t="shared" si="32"/>
        <v>Yes</v>
      </c>
      <c r="AW687" s="436"/>
      <c r="AX687" s="155" t="s">
        <v>908</v>
      </c>
      <c r="AY687" s="48"/>
      <c r="AZ687" s="48"/>
      <c r="BA687" s="48"/>
      <c r="BB687" s="436" t="b">
        <f t="shared" si="33"/>
        <v>0</v>
      </c>
      <c r="BC687" s="436"/>
      <c r="BD687" s="48"/>
      <c r="BE687" s="48"/>
      <c r="BF687" s="48"/>
      <c r="BG687" s="48"/>
      <c r="BH687" s="48"/>
      <c r="BI687" s="48"/>
      <c r="BJ687" s="48"/>
      <c r="BK687" s="48"/>
      <c r="BL687" s="48"/>
      <c r="BM687" s="48"/>
      <c r="BN687" s="48"/>
      <c r="BO687" s="48"/>
      <c r="BP687" s="48"/>
      <c r="BQ687" s="48"/>
      <c r="BR687" s="48"/>
      <c r="BS687" s="48"/>
      <c r="BT687" s="48"/>
      <c r="BU687" s="48"/>
    </row>
    <row r="688" spans="1:73" hidden="1">
      <c r="A688" s="48"/>
      <c r="B688" s="48"/>
      <c r="C688" s="70" t="s">
        <v>1910</v>
      </c>
      <c r="D688" s="48"/>
      <c r="E688" s="76"/>
      <c r="F688" s="48"/>
      <c r="G688" s="70"/>
      <c r="H688" s="48"/>
      <c r="I688" s="48"/>
      <c r="J688" s="48"/>
      <c r="K688" s="48"/>
      <c r="L688" s="464">
        <f t="shared" si="34"/>
        <v>301</v>
      </c>
      <c r="M688" s="464"/>
      <c r="N688" s="152" t="s">
        <v>1911</v>
      </c>
      <c r="O688" s="48"/>
      <c r="P688" s="48"/>
      <c r="Q688" s="48"/>
      <c r="R688" s="48"/>
      <c r="S688" s="48"/>
      <c r="T688" s="48"/>
      <c r="U688" s="436" t="str">
        <f t="shared" si="30"/>
        <v/>
      </c>
      <c r="V688" s="436"/>
      <c r="W688" s="436" t="str">
        <f t="shared" si="31"/>
        <v/>
      </c>
      <c r="X688" s="436"/>
      <c r="Y688" s="48"/>
      <c r="Z688" s="48"/>
      <c r="AA688" s="48"/>
      <c r="AB688" s="48"/>
      <c r="AC688" s="48"/>
      <c r="AD688" s="48"/>
      <c r="AE688" s="48"/>
      <c r="AF688" s="48"/>
      <c r="AG688" s="48"/>
      <c r="AH688" s="48"/>
      <c r="AI688" s="48"/>
      <c r="AJ688" s="48"/>
      <c r="AK688" s="48"/>
      <c r="AL688" s="151" t="s">
        <v>1912</v>
      </c>
      <c r="AM688" s="70"/>
      <c r="AN688" s="70"/>
      <c r="AO688" s="70"/>
      <c r="AP688" s="70"/>
      <c r="AQ688" s="70"/>
      <c r="AR688" s="70"/>
      <c r="AS688" s="70"/>
      <c r="AT688" s="436" t="str">
        <f t="shared" si="29"/>
        <v/>
      </c>
      <c r="AU688" s="436"/>
      <c r="AV688" s="436" t="str">
        <f t="shared" si="32"/>
        <v>Yes</v>
      </c>
      <c r="AW688" s="436"/>
      <c r="AX688" s="156" t="s">
        <v>918</v>
      </c>
      <c r="AY688" s="48"/>
      <c r="AZ688" s="48"/>
      <c r="BA688" s="48"/>
      <c r="BB688" s="436" t="b">
        <f t="shared" si="33"/>
        <v>0</v>
      </c>
      <c r="BC688" s="436"/>
      <c r="BD688" s="48"/>
      <c r="BE688" s="48"/>
      <c r="BF688" s="48"/>
      <c r="BG688" s="48"/>
      <c r="BH688" s="48"/>
      <c r="BI688" s="48"/>
      <c r="BJ688" s="48"/>
      <c r="BK688" s="48"/>
      <c r="BL688" s="48"/>
      <c r="BM688" s="48"/>
      <c r="BN688" s="48"/>
      <c r="BO688" s="48"/>
      <c r="BP688" s="48"/>
      <c r="BQ688" s="48"/>
      <c r="BR688" s="48"/>
      <c r="BS688" s="48"/>
      <c r="BT688" s="48"/>
      <c r="BU688" s="48"/>
    </row>
    <row r="689" spans="1:73" hidden="1">
      <c r="A689" s="48"/>
      <c r="B689" s="48"/>
      <c r="C689" s="70" t="s">
        <v>1913</v>
      </c>
      <c r="D689" s="48"/>
      <c r="E689" s="76"/>
      <c r="F689" s="48"/>
      <c r="G689" s="70"/>
      <c r="H689" s="48"/>
      <c r="I689" s="48"/>
      <c r="J689" s="48"/>
      <c r="K689" s="48"/>
      <c r="L689" s="464">
        <f t="shared" si="34"/>
        <v>302</v>
      </c>
      <c r="M689" s="464"/>
      <c r="N689" s="152" t="s">
        <v>1914</v>
      </c>
      <c r="O689" s="48"/>
      <c r="P689" s="48"/>
      <c r="Q689" s="48"/>
      <c r="R689" s="48"/>
      <c r="S689" s="48"/>
      <c r="T689" s="48"/>
      <c r="U689" s="436" t="str">
        <f t="shared" si="30"/>
        <v/>
      </c>
      <c r="V689" s="436"/>
      <c r="W689" s="436" t="str">
        <f t="shared" si="31"/>
        <v/>
      </c>
      <c r="X689" s="436"/>
      <c r="Y689" s="48"/>
      <c r="Z689" s="48"/>
      <c r="AA689" s="48"/>
      <c r="AB689" s="48"/>
      <c r="AC689" s="48"/>
      <c r="AD689" s="48"/>
      <c r="AE689" s="48"/>
      <c r="AF689" s="48"/>
      <c r="AG689" s="48"/>
      <c r="AH689" s="48"/>
      <c r="AI689" s="48"/>
      <c r="AJ689" s="48"/>
      <c r="AK689" s="48"/>
      <c r="AL689" s="151" t="s">
        <v>1915</v>
      </c>
      <c r="AM689" s="70"/>
      <c r="AN689" s="70"/>
      <c r="AO689" s="70"/>
      <c r="AP689" s="70"/>
      <c r="AQ689" s="70"/>
      <c r="AR689" s="70"/>
      <c r="AS689" s="70"/>
      <c r="AT689" s="436" t="str">
        <f t="shared" si="29"/>
        <v/>
      </c>
      <c r="AU689" s="436"/>
      <c r="AV689" s="436" t="str">
        <f t="shared" si="32"/>
        <v>Yes</v>
      </c>
      <c r="AW689" s="436"/>
      <c r="AX689" s="156" t="s">
        <v>908</v>
      </c>
      <c r="AY689" s="48"/>
      <c r="AZ689" s="48"/>
      <c r="BA689" s="48"/>
      <c r="BB689" s="436" t="b">
        <f t="shared" si="33"/>
        <v>0</v>
      </c>
      <c r="BC689" s="436"/>
      <c r="BD689" s="48"/>
      <c r="BE689" s="48"/>
      <c r="BF689" s="48"/>
      <c r="BG689" s="48"/>
      <c r="BH689" s="48"/>
      <c r="BI689" s="48"/>
      <c r="BJ689" s="48"/>
      <c r="BK689" s="48"/>
      <c r="BL689" s="48"/>
      <c r="BM689" s="48"/>
      <c r="BN689" s="48"/>
      <c r="BO689" s="48"/>
      <c r="BP689" s="48"/>
      <c r="BQ689" s="48"/>
      <c r="BR689" s="48"/>
      <c r="BS689" s="48"/>
      <c r="BT689" s="48"/>
      <c r="BU689" s="48"/>
    </row>
    <row r="690" spans="1:73" hidden="1">
      <c r="A690" s="48"/>
      <c r="B690" s="48"/>
      <c r="C690" s="70" t="s">
        <v>1916</v>
      </c>
      <c r="D690" s="48"/>
      <c r="E690" s="76"/>
      <c r="F690" s="48"/>
      <c r="G690" s="70"/>
      <c r="H690" s="48"/>
      <c r="I690" s="48"/>
      <c r="J690" s="48"/>
      <c r="K690" s="48"/>
      <c r="L690" s="464">
        <f t="shared" si="34"/>
        <v>303</v>
      </c>
      <c r="M690" s="464"/>
      <c r="N690" s="152" t="s">
        <v>1917</v>
      </c>
      <c r="O690" s="48"/>
      <c r="P690" s="48"/>
      <c r="Q690" s="48"/>
      <c r="R690" s="48"/>
      <c r="S690" s="48"/>
      <c r="T690" s="48"/>
      <c r="U690" s="436" t="str">
        <f t="shared" si="30"/>
        <v/>
      </c>
      <c r="V690" s="436"/>
      <c r="W690" s="436" t="str">
        <f t="shared" si="31"/>
        <v/>
      </c>
      <c r="X690" s="436"/>
      <c r="Y690" s="48"/>
      <c r="Z690" s="48"/>
      <c r="AA690" s="48"/>
      <c r="AB690" s="48"/>
      <c r="AC690" s="48"/>
      <c r="AD690" s="48"/>
      <c r="AE690" s="48"/>
      <c r="AF690" s="48"/>
      <c r="AG690" s="48"/>
      <c r="AH690" s="48"/>
      <c r="AI690" s="48"/>
      <c r="AJ690" s="48"/>
      <c r="AK690" s="48"/>
      <c r="AL690" s="154" t="s">
        <v>1918</v>
      </c>
      <c r="AM690" s="70"/>
      <c r="AN690" s="70"/>
      <c r="AO690" s="70"/>
      <c r="AP690" s="70"/>
      <c r="AQ690" s="70"/>
      <c r="AR690" s="70"/>
      <c r="AS690" s="70"/>
      <c r="AT690" s="436" t="str">
        <f t="shared" si="29"/>
        <v/>
      </c>
      <c r="AU690" s="436"/>
      <c r="AV690" s="436" t="str">
        <f t="shared" si="32"/>
        <v>Yes</v>
      </c>
      <c r="AW690" s="436"/>
      <c r="AX690" s="155" t="s">
        <v>908</v>
      </c>
      <c r="AY690" s="48"/>
      <c r="AZ690" s="48"/>
      <c r="BA690" s="48"/>
      <c r="BB690" s="436" t="b">
        <f t="shared" si="33"/>
        <v>0</v>
      </c>
      <c r="BC690" s="436"/>
      <c r="BD690" s="48"/>
      <c r="BE690" s="48"/>
      <c r="BF690" s="48"/>
      <c r="BG690" s="48"/>
      <c r="BH690" s="48"/>
      <c r="BI690" s="48"/>
      <c r="BJ690" s="48"/>
      <c r="BK690" s="48"/>
      <c r="BL690" s="48"/>
      <c r="BM690" s="48"/>
      <c r="BN690" s="48"/>
      <c r="BO690" s="48"/>
      <c r="BP690" s="48"/>
      <c r="BQ690" s="48"/>
      <c r="BR690" s="48"/>
      <c r="BS690" s="48"/>
      <c r="BT690" s="48"/>
      <c r="BU690" s="48"/>
    </row>
    <row r="691" spans="1:73" hidden="1">
      <c r="A691" s="48"/>
      <c r="B691" s="48"/>
      <c r="C691" s="70" t="s">
        <v>1919</v>
      </c>
      <c r="D691" s="48"/>
      <c r="E691" s="76"/>
      <c r="F691" s="48"/>
      <c r="G691" s="70"/>
      <c r="H691" s="48"/>
      <c r="I691" s="48"/>
      <c r="J691" s="48"/>
      <c r="K691" s="48"/>
      <c r="L691" s="464">
        <f t="shared" si="34"/>
        <v>304</v>
      </c>
      <c r="M691" s="464"/>
      <c r="N691" s="152" t="s">
        <v>1920</v>
      </c>
      <c r="O691" s="48"/>
      <c r="P691" s="48"/>
      <c r="Q691" s="48"/>
      <c r="R691" s="48"/>
      <c r="S691" s="48"/>
      <c r="T691" s="48"/>
      <c r="U691" s="436" t="str">
        <f t="shared" si="30"/>
        <v/>
      </c>
      <c r="V691" s="436"/>
      <c r="W691" s="436" t="str">
        <f t="shared" si="31"/>
        <v/>
      </c>
      <c r="X691" s="436"/>
      <c r="Y691" s="48"/>
      <c r="Z691" s="48"/>
      <c r="AA691" s="48"/>
      <c r="AB691" s="48"/>
      <c r="AC691" s="48"/>
      <c r="AD691" s="48"/>
      <c r="AE691" s="48"/>
      <c r="AF691" s="48"/>
      <c r="AG691" s="48"/>
      <c r="AH691" s="48"/>
      <c r="AI691" s="48"/>
      <c r="AJ691" s="48"/>
      <c r="AK691" s="48"/>
      <c r="AL691" s="151" t="s">
        <v>1921</v>
      </c>
      <c r="AM691" s="70"/>
      <c r="AN691" s="70"/>
      <c r="AO691" s="70"/>
      <c r="AP691" s="70"/>
      <c r="AQ691" s="70"/>
      <c r="AR691" s="70"/>
      <c r="AS691" s="70"/>
      <c r="AT691" s="436" t="str">
        <f t="shared" si="29"/>
        <v/>
      </c>
      <c r="AU691" s="436"/>
      <c r="AV691" s="436" t="str">
        <f t="shared" si="32"/>
        <v>Yes</v>
      </c>
      <c r="AW691" s="436"/>
      <c r="AX691" s="156" t="s">
        <v>918</v>
      </c>
      <c r="AY691" s="48"/>
      <c r="AZ691" s="48"/>
      <c r="BA691" s="48"/>
      <c r="BB691" s="436" t="b">
        <f t="shared" si="33"/>
        <v>0</v>
      </c>
      <c r="BC691" s="436"/>
      <c r="BD691" s="48"/>
      <c r="BE691" s="48"/>
      <c r="BF691" s="48"/>
      <c r="BG691" s="48"/>
      <c r="BH691" s="48"/>
      <c r="BI691" s="48"/>
      <c r="BJ691" s="48"/>
      <c r="BK691" s="48"/>
      <c r="BL691" s="48"/>
      <c r="BM691" s="48"/>
      <c r="BN691" s="48"/>
      <c r="BO691" s="48"/>
      <c r="BP691" s="48"/>
      <c r="BQ691" s="48"/>
      <c r="BR691" s="48"/>
      <c r="BS691" s="48"/>
      <c r="BT691" s="48"/>
      <c r="BU691" s="48"/>
    </row>
    <row r="692" spans="1:73" hidden="1">
      <c r="A692" s="48"/>
      <c r="B692" s="48"/>
      <c r="C692" s="70" t="s">
        <v>1922</v>
      </c>
      <c r="D692" s="48"/>
      <c r="E692" s="76"/>
      <c r="F692" s="48"/>
      <c r="G692" s="70"/>
      <c r="H692" s="48"/>
      <c r="I692" s="48"/>
      <c r="J692" s="48"/>
      <c r="K692" s="48"/>
      <c r="L692" s="464">
        <f t="shared" si="34"/>
        <v>305</v>
      </c>
      <c r="M692" s="464"/>
      <c r="N692" s="152" t="s">
        <v>1923</v>
      </c>
      <c r="O692" s="48"/>
      <c r="P692" s="48"/>
      <c r="Q692" s="48"/>
      <c r="R692" s="48"/>
      <c r="S692" s="48"/>
      <c r="T692" s="48"/>
      <c r="U692" s="436" t="str">
        <f t="shared" si="30"/>
        <v/>
      </c>
      <c r="V692" s="436"/>
      <c r="W692" s="436" t="str">
        <f t="shared" si="31"/>
        <v/>
      </c>
      <c r="X692" s="436"/>
      <c r="Y692" s="48"/>
      <c r="Z692" s="48"/>
      <c r="AA692" s="48"/>
      <c r="AB692" s="48"/>
      <c r="AC692" s="48"/>
      <c r="AD692" s="48"/>
      <c r="AE692" s="48"/>
      <c r="AF692" s="48"/>
      <c r="AG692" s="48"/>
      <c r="AH692" s="48"/>
      <c r="AI692" s="48"/>
      <c r="AJ692" s="48"/>
      <c r="AK692" s="48"/>
      <c r="AL692" s="157" t="s">
        <v>1924</v>
      </c>
      <c r="AM692" s="70"/>
      <c r="AN692" s="70"/>
      <c r="AO692" s="70"/>
      <c r="AP692" s="70"/>
      <c r="AQ692" s="70"/>
      <c r="AR692" s="70"/>
      <c r="AS692" s="70"/>
      <c r="AT692" s="436" t="str">
        <f t="shared" si="29"/>
        <v/>
      </c>
      <c r="AU692" s="436"/>
      <c r="AV692" s="436" t="str">
        <f t="shared" si="32"/>
        <v>Yes</v>
      </c>
      <c r="AW692" s="436"/>
      <c r="AX692" s="155" t="s">
        <v>908</v>
      </c>
      <c r="AY692" s="48"/>
      <c r="AZ692" s="48"/>
      <c r="BA692" s="48"/>
      <c r="BB692" s="436" t="b">
        <f t="shared" si="33"/>
        <v>0</v>
      </c>
      <c r="BC692" s="436"/>
      <c r="BD692" s="48"/>
      <c r="BE692" s="48"/>
      <c r="BF692" s="48"/>
      <c r="BG692" s="48"/>
      <c r="BH692" s="48"/>
      <c r="BI692" s="48"/>
      <c r="BJ692" s="48"/>
      <c r="BK692" s="48"/>
      <c r="BL692" s="48"/>
      <c r="BM692" s="48"/>
      <c r="BN692" s="48"/>
      <c r="BO692" s="48"/>
      <c r="BP692" s="48"/>
      <c r="BQ692" s="48"/>
      <c r="BR692" s="48"/>
      <c r="BS692" s="48"/>
      <c r="BT692" s="48"/>
      <c r="BU692" s="48"/>
    </row>
    <row r="693" spans="1:73" hidden="1">
      <c r="A693" s="48"/>
      <c r="B693" s="48"/>
      <c r="C693" s="70" t="s">
        <v>1925</v>
      </c>
      <c r="D693" s="48"/>
      <c r="E693" s="76"/>
      <c r="F693" s="48"/>
      <c r="G693" s="70"/>
      <c r="H693" s="48"/>
      <c r="I693" s="48"/>
      <c r="J693" s="48"/>
      <c r="K693" s="48"/>
      <c r="L693" s="464">
        <f t="shared" si="34"/>
        <v>306</v>
      </c>
      <c r="M693" s="464"/>
      <c r="N693" s="152" t="s">
        <v>1926</v>
      </c>
      <c r="O693" s="48"/>
      <c r="P693" s="48"/>
      <c r="Q693" s="48"/>
      <c r="R693" s="48"/>
      <c r="S693" s="48"/>
      <c r="T693" s="48"/>
      <c r="U693" s="436" t="str">
        <f t="shared" si="30"/>
        <v/>
      </c>
      <c r="V693" s="436"/>
      <c r="W693" s="436" t="str">
        <f t="shared" si="31"/>
        <v/>
      </c>
      <c r="X693" s="436"/>
      <c r="Y693" s="48"/>
      <c r="Z693" s="48"/>
      <c r="AA693" s="48"/>
      <c r="AB693" s="48"/>
      <c r="AC693" s="48"/>
      <c r="AD693" s="48"/>
      <c r="AE693" s="48"/>
      <c r="AF693" s="48"/>
      <c r="AG693" s="48"/>
      <c r="AH693" s="48"/>
      <c r="AI693" s="48"/>
      <c r="AJ693" s="48"/>
      <c r="AK693" s="48"/>
      <c r="AL693" s="151" t="s">
        <v>1927</v>
      </c>
      <c r="AM693" s="70"/>
      <c r="AN693" s="70"/>
      <c r="AO693" s="70"/>
      <c r="AP693" s="70"/>
      <c r="AQ693" s="70"/>
      <c r="AR693" s="70"/>
      <c r="AS693" s="70"/>
      <c r="AT693" s="436" t="str">
        <f t="shared" si="29"/>
        <v/>
      </c>
      <c r="AU693" s="436"/>
      <c r="AV693" s="436" t="str">
        <f t="shared" si="32"/>
        <v>Yes</v>
      </c>
      <c r="AW693" s="436"/>
      <c r="AX693" s="156" t="s">
        <v>918</v>
      </c>
      <c r="AY693" s="48"/>
      <c r="AZ693" s="48"/>
      <c r="BA693" s="48"/>
      <c r="BB693" s="436" t="b">
        <f t="shared" si="33"/>
        <v>0</v>
      </c>
      <c r="BC693" s="436"/>
      <c r="BD693" s="48"/>
      <c r="BE693" s="48"/>
      <c r="BF693" s="48"/>
      <c r="BG693" s="48"/>
      <c r="BH693" s="48"/>
      <c r="BI693" s="48"/>
      <c r="BJ693" s="48"/>
      <c r="BK693" s="48"/>
      <c r="BL693" s="48"/>
      <c r="BM693" s="48"/>
      <c r="BN693" s="48"/>
      <c r="BO693" s="48"/>
      <c r="BP693" s="48"/>
      <c r="BQ693" s="48"/>
      <c r="BR693" s="48"/>
      <c r="BS693" s="48"/>
      <c r="BT693" s="48"/>
      <c r="BU693" s="48"/>
    </row>
    <row r="694" spans="1:73" hidden="1">
      <c r="A694" s="48"/>
      <c r="B694" s="48"/>
      <c r="C694" s="70" t="s">
        <v>1928</v>
      </c>
      <c r="D694" s="48"/>
      <c r="E694" s="76"/>
      <c r="F694" s="48"/>
      <c r="G694" s="70"/>
      <c r="H694" s="48"/>
      <c r="I694" s="48"/>
      <c r="J694" s="48"/>
      <c r="K694" s="48"/>
      <c r="L694" s="464">
        <f t="shared" si="34"/>
        <v>307</v>
      </c>
      <c r="M694" s="464"/>
      <c r="N694" s="152" t="s">
        <v>1929</v>
      </c>
      <c r="O694" s="48"/>
      <c r="P694" s="48"/>
      <c r="Q694" s="48"/>
      <c r="R694" s="48"/>
      <c r="S694" s="48"/>
      <c r="T694" s="48"/>
      <c r="U694" s="436" t="str">
        <f t="shared" si="30"/>
        <v/>
      </c>
      <c r="V694" s="436"/>
      <c r="W694" s="436" t="str">
        <f t="shared" si="31"/>
        <v/>
      </c>
      <c r="X694" s="436"/>
      <c r="Y694" s="48"/>
      <c r="Z694" s="48"/>
      <c r="AA694" s="48"/>
      <c r="AB694" s="48"/>
      <c r="AC694" s="48"/>
      <c r="AD694" s="48"/>
      <c r="AE694" s="48"/>
      <c r="AF694" s="48"/>
      <c r="AG694" s="48"/>
      <c r="AH694" s="48"/>
      <c r="AI694" s="48"/>
      <c r="AJ694" s="48"/>
      <c r="AK694" s="48"/>
      <c r="AL694" s="151" t="s">
        <v>1930</v>
      </c>
      <c r="AM694" s="70"/>
      <c r="AN694" s="70"/>
      <c r="AO694" s="70"/>
      <c r="AP694" s="70"/>
      <c r="AQ694" s="70"/>
      <c r="AR694" s="70"/>
      <c r="AS694" s="70"/>
      <c r="AT694" s="436" t="str">
        <f t="shared" si="29"/>
        <v/>
      </c>
      <c r="AU694" s="436"/>
      <c r="AV694" s="436" t="str">
        <f t="shared" si="32"/>
        <v>No</v>
      </c>
      <c r="AW694" s="436"/>
      <c r="AX694" s="156" t="s">
        <v>913</v>
      </c>
      <c r="AY694" s="48"/>
      <c r="AZ694" s="48"/>
      <c r="BA694" s="48"/>
      <c r="BB694" s="436" t="b">
        <f t="shared" si="33"/>
        <v>0</v>
      </c>
      <c r="BC694" s="436"/>
      <c r="BD694" s="48"/>
      <c r="BE694" s="48"/>
      <c r="BF694" s="48"/>
      <c r="BG694" s="48"/>
      <c r="BH694" s="48"/>
      <c r="BI694" s="48"/>
      <c r="BJ694" s="48"/>
      <c r="BK694" s="48"/>
      <c r="BL694" s="48"/>
      <c r="BM694" s="48"/>
      <c r="BN694" s="48"/>
      <c r="BO694" s="48"/>
      <c r="BP694" s="48"/>
      <c r="BQ694" s="48"/>
      <c r="BR694" s="48"/>
      <c r="BS694" s="48"/>
      <c r="BT694" s="48"/>
      <c r="BU694" s="48"/>
    </row>
    <row r="695" spans="1:73" hidden="1">
      <c r="A695" s="48"/>
      <c r="B695" s="48"/>
      <c r="C695" s="70" t="s">
        <v>1931</v>
      </c>
      <c r="D695" s="48"/>
      <c r="E695" s="76"/>
      <c r="F695" s="48"/>
      <c r="G695" s="70"/>
      <c r="H695" s="48"/>
      <c r="I695" s="48"/>
      <c r="J695" s="48"/>
      <c r="K695" s="48"/>
      <c r="L695" s="464">
        <f t="shared" si="34"/>
        <v>308</v>
      </c>
      <c r="M695" s="464"/>
      <c r="N695" s="152" t="s">
        <v>1932</v>
      </c>
      <c r="O695" s="48"/>
      <c r="P695" s="48"/>
      <c r="Q695" s="48"/>
      <c r="R695" s="48"/>
      <c r="S695" s="48"/>
      <c r="T695" s="48"/>
      <c r="U695" s="436" t="str">
        <f t="shared" si="30"/>
        <v/>
      </c>
      <c r="V695" s="436"/>
      <c r="W695" s="436" t="str">
        <f t="shared" si="31"/>
        <v/>
      </c>
      <c r="X695" s="436"/>
      <c r="Y695" s="48"/>
      <c r="Z695" s="48"/>
      <c r="AA695" s="48"/>
      <c r="AB695" s="48"/>
      <c r="AC695" s="48"/>
      <c r="AD695" s="48"/>
      <c r="AE695" s="48"/>
      <c r="AF695" s="48"/>
      <c r="AG695" s="48"/>
      <c r="AH695" s="48"/>
      <c r="AI695" s="48"/>
      <c r="AJ695" s="48"/>
      <c r="AK695" s="48"/>
      <c r="AL695" s="160" t="s">
        <v>1933</v>
      </c>
      <c r="AM695" s="70"/>
      <c r="AN695" s="70"/>
      <c r="AO695" s="70"/>
      <c r="AP695" s="70"/>
      <c r="AQ695" s="70"/>
      <c r="AR695" s="70"/>
      <c r="AS695" s="70"/>
      <c r="AT695" s="436" t="str">
        <f t="shared" si="29"/>
        <v/>
      </c>
      <c r="AU695" s="436"/>
      <c r="AV695" s="436" t="str">
        <f t="shared" si="32"/>
        <v>Yes</v>
      </c>
      <c r="AW695" s="436"/>
      <c r="AX695" s="155" t="s">
        <v>908</v>
      </c>
      <c r="AY695" s="48"/>
      <c r="AZ695" s="48"/>
      <c r="BA695" s="48"/>
      <c r="BB695" s="436" t="b">
        <f t="shared" si="33"/>
        <v>0</v>
      </c>
      <c r="BC695" s="436"/>
      <c r="BD695" s="48"/>
      <c r="BE695" s="48"/>
      <c r="BF695" s="48"/>
      <c r="BG695" s="48"/>
      <c r="BH695" s="48"/>
      <c r="BI695" s="48"/>
      <c r="BJ695" s="48"/>
      <c r="BK695" s="48"/>
      <c r="BL695" s="48"/>
      <c r="BM695" s="48"/>
      <c r="BN695" s="48"/>
      <c r="BO695" s="48"/>
      <c r="BP695" s="48"/>
      <c r="BQ695" s="48"/>
      <c r="BR695" s="48"/>
      <c r="BS695" s="48"/>
      <c r="BT695" s="48"/>
      <c r="BU695" s="48"/>
    </row>
    <row r="696" spans="1:73" hidden="1">
      <c r="A696" s="48"/>
      <c r="B696" s="48"/>
      <c r="C696" s="70" t="s">
        <v>1934</v>
      </c>
      <c r="D696" s="48"/>
      <c r="E696" s="76"/>
      <c r="F696" s="48"/>
      <c r="G696" s="70"/>
      <c r="H696" s="48"/>
      <c r="I696" s="48"/>
      <c r="J696" s="48"/>
      <c r="K696" s="48"/>
      <c r="L696" s="464">
        <f t="shared" si="34"/>
        <v>309</v>
      </c>
      <c r="M696" s="464"/>
      <c r="N696" s="152" t="s">
        <v>1935</v>
      </c>
      <c r="O696" s="48"/>
      <c r="P696" s="48"/>
      <c r="Q696" s="48"/>
      <c r="R696" s="48"/>
      <c r="S696" s="48"/>
      <c r="T696" s="48"/>
      <c r="U696" s="436" t="str">
        <f t="shared" si="30"/>
        <v/>
      </c>
      <c r="V696" s="436"/>
      <c r="W696" s="436" t="str">
        <f t="shared" si="31"/>
        <v/>
      </c>
      <c r="X696" s="436"/>
      <c r="Y696" s="48"/>
      <c r="Z696" s="48"/>
      <c r="AA696" s="48"/>
      <c r="AB696" s="48"/>
      <c r="AC696" s="48"/>
      <c r="AD696" s="48"/>
      <c r="AE696" s="48"/>
      <c r="AF696" s="48"/>
      <c r="AG696" s="48"/>
      <c r="AH696" s="48"/>
      <c r="AI696" s="48"/>
      <c r="AJ696" s="48"/>
      <c r="AK696" s="48"/>
      <c r="AL696" s="160" t="s">
        <v>1936</v>
      </c>
      <c r="AM696" s="70"/>
      <c r="AN696" s="70"/>
      <c r="AO696" s="70"/>
      <c r="AP696" s="70"/>
      <c r="AQ696" s="70"/>
      <c r="AR696" s="70"/>
      <c r="AS696" s="70"/>
      <c r="AT696" s="436" t="str">
        <f t="shared" si="29"/>
        <v/>
      </c>
      <c r="AU696" s="436"/>
      <c r="AV696" s="436" t="str">
        <f t="shared" si="32"/>
        <v>Yes</v>
      </c>
      <c r="AW696" s="436"/>
      <c r="AX696" s="155" t="s">
        <v>908</v>
      </c>
      <c r="AY696" s="48"/>
      <c r="AZ696" s="48"/>
      <c r="BA696" s="48"/>
      <c r="BB696" s="436" t="b">
        <f t="shared" si="33"/>
        <v>0</v>
      </c>
      <c r="BC696" s="436"/>
      <c r="BD696" s="48"/>
      <c r="BE696" s="48"/>
      <c r="BF696" s="48"/>
      <c r="BG696" s="48"/>
      <c r="BH696" s="48"/>
      <c r="BI696" s="48"/>
      <c r="BJ696" s="48"/>
      <c r="BK696" s="48"/>
      <c r="BL696" s="48"/>
      <c r="BM696" s="48"/>
      <c r="BN696" s="48"/>
      <c r="BO696" s="48"/>
      <c r="BP696" s="48"/>
      <c r="BQ696" s="48"/>
      <c r="BR696" s="48"/>
      <c r="BS696" s="48"/>
      <c r="BT696" s="48"/>
      <c r="BU696" s="48"/>
    </row>
    <row r="697" spans="1:73" hidden="1">
      <c r="A697" s="48"/>
      <c r="B697" s="48"/>
      <c r="C697" s="70" t="s">
        <v>1937</v>
      </c>
      <c r="D697" s="48"/>
      <c r="E697" s="76"/>
      <c r="F697" s="48"/>
      <c r="G697" s="70"/>
      <c r="H697" s="48"/>
      <c r="I697" s="48"/>
      <c r="J697" s="48"/>
      <c r="K697" s="48"/>
      <c r="L697" s="464">
        <f t="shared" si="34"/>
        <v>310</v>
      </c>
      <c r="M697" s="464"/>
      <c r="N697" s="152" t="s">
        <v>1938</v>
      </c>
      <c r="O697" s="48"/>
      <c r="P697" s="48"/>
      <c r="Q697" s="48"/>
      <c r="R697" s="48"/>
      <c r="S697" s="48"/>
      <c r="T697" s="48"/>
      <c r="U697" s="436" t="str">
        <f t="shared" si="30"/>
        <v/>
      </c>
      <c r="V697" s="436"/>
      <c r="W697" s="436" t="str">
        <f t="shared" si="31"/>
        <v/>
      </c>
      <c r="X697" s="436"/>
      <c r="Y697" s="48"/>
      <c r="Z697" s="48"/>
      <c r="AA697" s="48"/>
      <c r="AB697" s="48"/>
      <c r="AC697" s="48"/>
      <c r="AD697" s="48"/>
      <c r="AE697" s="48"/>
      <c r="AF697" s="48"/>
      <c r="AG697" s="48"/>
      <c r="AH697" s="48"/>
      <c r="AI697" s="48"/>
      <c r="AJ697" s="48"/>
      <c r="AK697" s="48"/>
      <c r="AL697" s="157" t="s">
        <v>1939</v>
      </c>
      <c r="AM697" s="70"/>
      <c r="AN697" s="70"/>
      <c r="AO697" s="70"/>
      <c r="AP697" s="70"/>
      <c r="AQ697" s="70"/>
      <c r="AR697" s="70"/>
      <c r="AS697" s="70"/>
      <c r="AT697" s="436" t="str">
        <f t="shared" si="29"/>
        <v/>
      </c>
      <c r="AU697" s="436"/>
      <c r="AV697" s="436" t="str">
        <f t="shared" si="32"/>
        <v>Yes</v>
      </c>
      <c r="AW697" s="436"/>
      <c r="AX697" s="155" t="s">
        <v>908</v>
      </c>
      <c r="AY697" s="48"/>
      <c r="AZ697" s="48"/>
      <c r="BA697" s="48"/>
      <c r="BB697" s="436" t="b">
        <f t="shared" si="33"/>
        <v>0</v>
      </c>
      <c r="BC697" s="436"/>
      <c r="BD697" s="48"/>
      <c r="BE697" s="48"/>
      <c r="BF697" s="48"/>
      <c r="BG697" s="48"/>
      <c r="BH697" s="48"/>
      <c r="BI697" s="48"/>
      <c r="BJ697" s="48"/>
      <c r="BK697" s="48"/>
      <c r="BL697" s="48"/>
      <c r="BM697" s="48"/>
      <c r="BN697" s="48"/>
      <c r="BO697" s="48"/>
      <c r="BP697" s="48"/>
      <c r="BQ697" s="48"/>
      <c r="BR697" s="48"/>
      <c r="BS697" s="48"/>
      <c r="BT697" s="48"/>
      <c r="BU697" s="48"/>
    </row>
    <row r="698" spans="1:73" hidden="1">
      <c r="A698" s="48"/>
      <c r="B698" s="48"/>
      <c r="C698" s="70" t="s">
        <v>1940</v>
      </c>
      <c r="D698" s="48"/>
      <c r="E698" s="76"/>
      <c r="F698" s="48"/>
      <c r="G698" s="70"/>
      <c r="H698" s="48"/>
      <c r="I698" s="48"/>
      <c r="J698" s="48"/>
      <c r="K698" s="48"/>
      <c r="L698" s="464">
        <f t="shared" si="34"/>
        <v>311</v>
      </c>
      <c r="M698" s="464"/>
      <c r="N698" s="152" t="s">
        <v>1941</v>
      </c>
      <c r="O698" s="48"/>
      <c r="P698" s="48"/>
      <c r="Q698" s="48"/>
      <c r="R698" s="48"/>
      <c r="S698" s="48"/>
      <c r="T698" s="48"/>
      <c r="U698" s="436" t="str">
        <f t="shared" si="30"/>
        <v/>
      </c>
      <c r="V698" s="436"/>
      <c r="W698" s="436" t="str">
        <f t="shared" si="31"/>
        <v/>
      </c>
      <c r="X698" s="436"/>
      <c r="Y698" s="48"/>
      <c r="Z698" s="48"/>
      <c r="AA698" s="48"/>
      <c r="AB698" s="48"/>
      <c r="AC698" s="48"/>
      <c r="AD698" s="48"/>
      <c r="AE698" s="48"/>
      <c r="AF698" s="48"/>
      <c r="AG698" s="48"/>
      <c r="AH698" s="48"/>
      <c r="AI698" s="48"/>
      <c r="AJ698" s="48"/>
      <c r="AK698" s="48"/>
      <c r="AL698" s="151" t="s">
        <v>1941</v>
      </c>
      <c r="AM698" s="70"/>
      <c r="AN698" s="70"/>
      <c r="AO698" s="70"/>
      <c r="AP698" s="70"/>
      <c r="AQ698" s="70"/>
      <c r="AR698" s="70"/>
      <c r="AS698" s="70"/>
      <c r="AT698" s="436" t="str">
        <f t="shared" si="29"/>
        <v/>
      </c>
      <c r="AU698" s="436"/>
      <c r="AV698" s="436" t="str">
        <f t="shared" si="32"/>
        <v>Yes</v>
      </c>
      <c r="AW698" s="436"/>
      <c r="AX698" s="156" t="s">
        <v>918</v>
      </c>
      <c r="AY698" s="48"/>
      <c r="AZ698" s="48"/>
      <c r="BA698" s="48"/>
      <c r="BB698" s="436" t="b">
        <f t="shared" si="33"/>
        <v>0</v>
      </c>
      <c r="BC698" s="436"/>
      <c r="BD698" s="48"/>
      <c r="BE698" s="48"/>
      <c r="BF698" s="48"/>
      <c r="BG698" s="48"/>
      <c r="BH698" s="48"/>
      <c r="BI698" s="48"/>
      <c r="BJ698" s="48"/>
      <c r="BK698" s="48"/>
      <c r="BL698" s="48"/>
      <c r="BM698" s="48"/>
      <c r="BN698" s="48"/>
      <c r="BO698" s="48"/>
      <c r="BP698" s="48"/>
      <c r="BQ698" s="48"/>
      <c r="BR698" s="48"/>
      <c r="BS698" s="48"/>
      <c r="BT698" s="48"/>
      <c r="BU698" s="48"/>
    </row>
    <row r="699" spans="1:73" hidden="1">
      <c r="A699" s="48"/>
      <c r="B699" s="48"/>
      <c r="C699" s="70" t="s">
        <v>1942</v>
      </c>
      <c r="D699" s="48"/>
      <c r="E699" s="76"/>
      <c r="F699" s="48"/>
      <c r="G699" s="70"/>
      <c r="H699" s="48"/>
      <c r="I699" s="48"/>
      <c r="J699" s="48"/>
      <c r="K699" s="48"/>
      <c r="L699" s="464">
        <f t="shared" si="34"/>
        <v>312</v>
      </c>
      <c r="M699" s="464"/>
      <c r="N699" s="152" t="s">
        <v>1943</v>
      </c>
      <c r="O699" s="48"/>
      <c r="P699" s="48"/>
      <c r="Q699" s="48"/>
      <c r="R699" s="48"/>
      <c r="S699" s="48"/>
      <c r="T699" s="48"/>
      <c r="U699" s="436" t="str">
        <f t="shared" si="30"/>
        <v/>
      </c>
      <c r="V699" s="436"/>
      <c r="W699" s="436" t="str">
        <f t="shared" si="31"/>
        <v/>
      </c>
      <c r="X699" s="436"/>
      <c r="Y699" s="48"/>
      <c r="Z699" s="48"/>
      <c r="AA699" s="48"/>
      <c r="AB699" s="48"/>
      <c r="AC699" s="48"/>
      <c r="AD699" s="48"/>
      <c r="AE699" s="48"/>
      <c r="AF699" s="48"/>
      <c r="AG699" s="48"/>
      <c r="AH699" s="48"/>
      <c r="AI699" s="48"/>
      <c r="AJ699" s="48"/>
      <c r="AK699" s="48"/>
      <c r="AL699" s="151" t="s">
        <v>1944</v>
      </c>
      <c r="AM699" s="70"/>
      <c r="AN699" s="70"/>
      <c r="AO699" s="70"/>
      <c r="AP699" s="70"/>
      <c r="AQ699" s="70"/>
      <c r="AR699" s="70"/>
      <c r="AS699" s="70"/>
      <c r="AT699" s="436" t="str">
        <f t="shared" si="29"/>
        <v/>
      </c>
      <c r="AU699" s="436"/>
      <c r="AV699" s="436" t="str">
        <f t="shared" si="32"/>
        <v>No</v>
      </c>
      <c r="AW699" s="436"/>
      <c r="AX699" s="156" t="s">
        <v>913</v>
      </c>
      <c r="AY699" s="48"/>
      <c r="AZ699" s="48"/>
      <c r="BA699" s="48"/>
      <c r="BB699" s="436" t="b">
        <f t="shared" si="33"/>
        <v>0</v>
      </c>
      <c r="BC699" s="436"/>
      <c r="BD699" s="48"/>
      <c r="BE699" s="48"/>
      <c r="BF699" s="48"/>
      <c r="BG699" s="48"/>
      <c r="BH699" s="48"/>
      <c r="BI699" s="48"/>
      <c r="BJ699" s="48"/>
      <c r="BK699" s="48"/>
      <c r="BL699" s="48"/>
      <c r="BM699" s="48"/>
      <c r="BN699" s="48"/>
      <c r="BO699" s="48"/>
      <c r="BP699" s="48"/>
      <c r="BQ699" s="48"/>
      <c r="BR699" s="48"/>
      <c r="BS699" s="48"/>
      <c r="BT699" s="48"/>
      <c r="BU699" s="48"/>
    </row>
    <row r="700" spans="1:73" hidden="1">
      <c r="A700" s="48"/>
      <c r="B700" s="48"/>
      <c r="C700" s="70" t="s">
        <v>1945</v>
      </c>
      <c r="D700" s="48"/>
      <c r="E700" s="76"/>
      <c r="F700" s="48"/>
      <c r="G700" s="70"/>
      <c r="H700" s="48"/>
      <c r="I700" s="48"/>
      <c r="J700" s="48"/>
      <c r="K700" s="48"/>
      <c r="L700" s="464">
        <f t="shared" si="34"/>
        <v>313</v>
      </c>
      <c r="M700" s="464"/>
      <c r="N700" s="152" t="s">
        <v>1946</v>
      </c>
      <c r="O700" s="48"/>
      <c r="P700" s="48"/>
      <c r="Q700" s="48"/>
      <c r="R700" s="48"/>
      <c r="S700" s="48"/>
      <c r="T700" s="48"/>
      <c r="U700" s="436" t="str">
        <f t="shared" si="30"/>
        <v/>
      </c>
      <c r="V700" s="436"/>
      <c r="W700" s="436" t="str">
        <f t="shared" si="31"/>
        <v/>
      </c>
      <c r="X700" s="436"/>
      <c r="Y700" s="48"/>
      <c r="Z700" s="48"/>
      <c r="AA700" s="48"/>
      <c r="AB700" s="48"/>
      <c r="AC700" s="48"/>
      <c r="AD700" s="48"/>
      <c r="AE700" s="48"/>
      <c r="AF700" s="48"/>
      <c r="AG700" s="48"/>
      <c r="AH700" s="48"/>
      <c r="AI700" s="48"/>
      <c r="AJ700" s="48"/>
      <c r="AK700" s="48"/>
      <c r="AL700" s="162" t="s">
        <v>1947</v>
      </c>
      <c r="AM700" s="70"/>
      <c r="AN700" s="70"/>
      <c r="AO700" s="70"/>
      <c r="AP700" s="70"/>
      <c r="AQ700" s="70"/>
      <c r="AR700" s="70"/>
      <c r="AS700" s="70"/>
      <c r="AT700" s="436" t="str">
        <f t="shared" si="29"/>
        <v/>
      </c>
      <c r="AU700" s="436"/>
      <c r="AV700" s="436" t="str">
        <f t="shared" si="32"/>
        <v>Yes</v>
      </c>
      <c r="AW700" s="436"/>
      <c r="AX700" s="155" t="s">
        <v>908</v>
      </c>
      <c r="AY700" s="48"/>
      <c r="AZ700" s="48"/>
      <c r="BA700" s="48"/>
      <c r="BB700" s="436" t="b">
        <f t="shared" si="33"/>
        <v>0</v>
      </c>
      <c r="BC700" s="436"/>
      <c r="BD700" s="48"/>
      <c r="BE700" s="48"/>
      <c r="BF700" s="48"/>
      <c r="BG700" s="48"/>
      <c r="BH700" s="48"/>
      <c r="BI700" s="48"/>
      <c r="BJ700" s="48"/>
      <c r="BK700" s="48"/>
      <c r="BL700" s="48"/>
      <c r="BM700" s="48"/>
      <c r="BN700" s="48"/>
      <c r="BO700" s="48"/>
      <c r="BP700" s="48"/>
      <c r="BQ700" s="48"/>
      <c r="BR700" s="48"/>
      <c r="BS700" s="48"/>
      <c r="BT700" s="48"/>
      <c r="BU700" s="48"/>
    </row>
    <row r="701" spans="1:73" hidden="1">
      <c r="A701" s="48"/>
      <c r="B701" s="48"/>
      <c r="C701" s="70" t="s">
        <v>1948</v>
      </c>
      <c r="D701" s="48"/>
      <c r="E701" s="76"/>
      <c r="F701" s="48"/>
      <c r="G701" s="70"/>
      <c r="H701" s="48"/>
      <c r="I701" s="48"/>
      <c r="J701" s="48"/>
      <c r="K701" s="48"/>
      <c r="L701" s="464">
        <f t="shared" si="34"/>
        <v>314</v>
      </c>
      <c r="M701" s="464"/>
      <c r="N701" s="152" t="s">
        <v>1949</v>
      </c>
      <c r="O701" s="48"/>
      <c r="P701" s="48"/>
      <c r="Q701" s="48"/>
      <c r="R701" s="48"/>
      <c r="S701" s="48"/>
      <c r="T701" s="48"/>
      <c r="U701" s="436" t="str">
        <f t="shared" si="30"/>
        <v/>
      </c>
      <c r="V701" s="436"/>
      <c r="W701" s="436" t="str">
        <f t="shared" si="31"/>
        <v/>
      </c>
      <c r="X701" s="436"/>
      <c r="Y701" s="48"/>
      <c r="Z701" s="48"/>
      <c r="AA701" s="48"/>
      <c r="AB701" s="48"/>
      <c r="AC701" s="48"/>
      <c r="AD701" s="48"/>
      <c r="AE701" s="48"/>
      <c r="AF701" s="48"/>
      <c r="AG701" s="48"/>
      <c r="AH701" s="48"/>
      <c r="AI701" s="48"/>
      <c r="AJ701" s="48"/>
      <c r="AK701" s="48"/>
      <c r="AL701" s="160" t="s">
        <v>1950</v>
      </c>
      <c r="AM701" s="70"/>
      <c r="AN701" s="70"/>
      <c r="AO701" s="70"/>
      <c r="AP701" s="70"/>
      <c r="AQ701" s="70"/>
      <c r="AR701" s="70"/>
      <c r="AS701" s="70"/>
      <c r="AT701" s="436" t="str">
        <f t="shared" si="29"/>
        <v/>
      </c>
      <c r="AU701" s="436"/>
      <c r="AV701" s="436" t="str">
        <f t="shared" si="32"/>
        <v>Yes</v>
      </c>
      <c r="AW701" s="436"/>
      <c r="AX701" s="155" t="s">
        <v>908</v>
      </c>
      <c r="AY701" s="48"/>
      <c r="AZ701" s="48"/>
      <c r="BA701" s="48"/>
      <c r="BB701" s="436" t="b">
        <f t="shared" si="33"/>
        <v>0</v>
      </c>
      <c r="BC701" s="436"/>
      <c r="BD701" s="48"/>
      <c r="BE701" s="48"/>
      <c r="BF701" s="48"/>
      <c r="BG701" s="48"/>
      <c r="BH701" s="48"/>
      <c r="BI701" s="48"/>
      <c r="BJ701" s="48"/>
      <c r="BK701" s="48"/>
      <c r="BL701" s="48"/>
      <c r="BM701" s="48"/>
      <c r="BN701" s="48"/>
      <c r="BO701" s="48"/>
      <c r="BP701" s="48"/>
      <c r="BQ701" s="48"/>
      <c r="BR701" s="48"/>
      <c r="BS701" s="48"/>
      <c r="BT701" s="48"/>
      <c r="BU701" s="48"/>
    </row>
    <row r="702" spans="1:73" hidden="1">
      <c r="A702" s="48"/>
      <c r="B702" s="48"/>
      <c r="C702" s="70" t="s">
        <v>1951</v>
      </c>
      <c r="D702" s="48"/>
      <c r="E702" s="76"/>
      <c r="F702" s="48"/>
      <c r="G702" s="70"/>
      <c r="H702" s="48"/>
      <c r="I702" s="48"/>
      <c r="J702" s="48"/>
      <c r="K702" s="48"/>
      <c r="L702" s="464">
        <f t="shared" si="34"/>
        <v>315</v>
      </c>
      <c r="M702" s="464"/>
      <c r="N702" s="152" t="s">
        <v>1952</v>
      </c>
      <c r="O702" s="48"/>
      <c r="P702" s="48"/>
      <c r="Q702" s="48"/>
      <c r="R702" s="48"/>
      <c r="S702" s="48"/>
      <c r="T702" s="48"/>
      <c r="U702" s="436" t="str">
        <f t="shared" si="30"/>
        <v/>
      </c>
      <c r="V702" s="436"/>
      <c r="W702" s="436" t="str">
        <f t="shared" si="31"/>
        <v/>
      </c>
      <c r="X702" s="436"/>
      <c r="Y702" s="48"/>
      <c r="Z702" s="48"/>
      <c r="AA702" s="48"/>
      <c r="AB702" s="48"/>
      <c r="AC702" s="48"/>
      <c r="AD702" s="48"/>
      <c r="AE702" s="48"/>
      <c r="AF702" s="48"/>
      <c r="AG702" s="48"/>
      <c r="AH702" s="48"/>
      <c r="AI702" s="48"/>
      <c r="AJ702" s="48"/>
      <c r="AK702" s="48"/>
      <c r="AL702" s="157" t="s">
        <v>1953</v>
      </c>
      <c r="AM702" s="70"/>
      <c r="AN702" s="70"/>
      <c r="AO702" s="70"/>
      <c r="AP702" s="70"/>
      <c r="AQ702" s="70"/>
      <c r="AR702" s="70"/>
      <c r="AS702" s="70"/>
      <c r="AT702" s="436" t="str">
        <f t="shared" si="29"/>
        <v/>
      </c>
      <c r="AU702" s="436"/>
      <c r="AV702" s="436" t="str">
        <f t="shared" si="32"/>
        <v>Yes</v>
      </c>
      <c r="AW702" s="436"/>
      <c r="AX702" s="155" t="s">
        <v>908</v>
      </c>
      <c r="AY702" s="48"/>
      <c r="AZ702" s="48"/>
      <c r="BA702" s="48"/>
      <c r="BB702" s="436" t="b">
        <f t="shared" si="33"/>
        <v>0</v>
      </c>
      <c r="BC702" s="436"/>
      <c r="BD702" s="48"/>
      <c r="BE702" s="48"/>
      <c r="BF702" s="48"/>
      <c r="BG702" s="48"/>
      <c r="BH702" s="48"/>
      <c r="BI702" s="48"/>
      <c r="BJ702" s="48"/>
      <c r="BK702" s="48"/>
      <c r="BL702" s="48"/>
      <c r="BM702" s="48"/>
      <c r="BN702" s="48"/>
      <c r="BO702" s="48"/>
      <c r="BP702" s="48"/>
      <c r="BQ702" s="48"/>
      <c r="BR702" s="48"/>
      <c r="BS702" s="48"/>
      <c r="BT702" s="48"/>
      <c r="BU702" s="48"/>
    </row>
    <row r="703" spans="1:73" hidden="1">
      <c r="A703" s="48"/>
      <c r="B703" s="48"/>
      <c r="C703" s="70" t="s">
        <v>1954</v>
      </c>
      <c r="D703" s="48"/>
      <c r="E703" s="76"/>
      <c r="F703" s="48"/>
      <c r="G703" s="70"/>
      <c r="H703" s="48"/>
      <c r="I703" s="48"/>
      <c r="J703" s="48"/>
      <c r="K703" s="48"/>
      <c r="L703" s="464">
        <f t="shared" si="34"/>
        <v>316</v>
      </c>
      <c r="M703" s="464"/>
      <c r="N703" s="152" t="s">
        <v>1955</v>
      </c>
      <c r="O703" s="48"/>
      <c r="P703" s="48"/>
      <c r="Q703" s="48"/>
      <c r="R703" s="48"/>
      <c r="S703" s="48"/>
      <c r="T703" s="48"/>
      <c r="U703" s="436" t="str">
        <f t="shared" si="30"/>
        <v/>
      </c>
      <c r="V703" s="436"/>
      <c r="W703" s="436" t="str">
        <f t="shared" si="31"/>
        <v/>
      </c>
      <c r="X703" s="436"/>
      <c r="Y703" s="48"/>
      <c r="Z703" s="48"/>
      <c r="AA703" s="48"/>
      <c r="AB703" s="48"/>
      <c r="AC703" s="48"/>
      <c r="AD703" s="48"/>
      <c r="AE703" s="48"/>
      <c r="AF703" s="48"/>
      <c r="AG703" s="48"/>
      <c r="AH703" s="48"/>
      <c r="AI703" s="48"/>
      <c r="AJ703" s="48"/>
      <c r="AK703" s="48"/>
      <c r="AL703" s="157" t="s">
        <v>1956</v>
      </c>
      <c r="AM703" s="70"/>
      <c r="AN703" s="70"/>
      <c r="AO703" s="70"/>
      <c r="AP703" s="70"/>
      <c r="AQ703" s="70"/>
      <c r="AR703" s="70"/>
      <c r="AS703" s="70"/>
      <c r="AT703" s="436" t="str">
        <f t="shared" si="29"/>
        <v/>
      </c>
      <c r="AU703" s="436"/>
      <c r="AV703" s="436" t="str">
        <f t="shared" si="32"/>
        <v>Yes</v>
      </c>
      <c r="AW703" s="436"/>
      <c r="AX703" s="155" t="s">
        <v>908</v>
      </c>
      <c r="AY703" s="48"/>
      <c r="AZ703" s="48"/>
      <c r="BA703" s="48"/>
      <c r="BB703" s="436" t="b">
        <f t="shared" si="33"/>
        <v>0</v>
      </c>
      <c r="BC703" s="436"/>
      <c r="BD703" s="48"/>
      <c r="BE703" s="48"/>
      <c r="BF703" s="48"/>
      <c r="BG703" s="48"/>
      <c r="BH703" s="48"/>
      <c r="BI703" s="48"/>
      <c r="BJ703" s="48"/>
      <c r="BK703" s="48"/>
      <c r="BL703" s="48"/>
      <c r="BM703" s="48"/>
      <c r="BN703" s="48"/>
      <c r="BO703" s="48"/>
      <c r="BP703" s="48"/>
      <c r="BQ703" s="48"/>
      <c r="BR703" s="48"/>
      <c r="BS703" s="48"/>
      <c r="BT703" s="48"/>
      <c r="BU703" s="48"/>
    </row>
    <row r="704" spans="1:73" hidden="1">
      <c r="A704" s="48"/>
      <c r="B704" s="48"/>
      <c r="C704" s="70" t="s">
        <v>1957</v>
      </c>
      <c r="D704" s="48"/>
      <c r="E704" s="76"/>
      <c r="F704" s="48"/>
      <c r="G704" s="70"/>
      <c r="H704" s="48"/>
      <c r="I704" s="48"/>
      <c r="J704" s="48"/>
      <c r="K704" s="48"/>
      <c r="L704" s="464">
        <f t="shared" si="34"/>
        <v>317</v>
      </c>
      <c r="M704" s="464"/>
      <c r="N704" s="152" t="s">
        <v>1958</v>
      </c>
      <c r="O704" s="48"/>
      <c r="P704" s="48"/>
      <c r="Q704" s="48"/>
      <c r="R704" s="48"/>
      <c r="S704" s="48"/>
      <c r="T704" s="48"/>
      <c r="U704" s="436" t="str">
        <f t="shared" si="30"/>
        <v/>
      </c>
      <c r="V704" s="436"/>
      <c r="W704" s="436" t="str">
        <f t="shared" si="31"/>
        <v/>
      </c>
      <c r="X704" s="436"/>
      <c r="Y704" s="48"/>
      <c r="Z704" s="48"/>
      <c r="AA704" s="48"/>
      <c r="AB704" s="48"/>
      <c r="AC704" s="48"/>
      <c r="AD704" s="48"/>
      <c r="AE704" s="48"/>
      <c r="AF704" s="48"/>
      <c r="AG704" s="48"/>
      <c r="AH704" s="48"/>
      <c r="AI704" s="48"/>
      <c r="AJ704" s="48"/>
      <c r="AK704" s="48"/>
      <c r="AL704" s="151" t="s">
        <v>1959</v>
      </c>
      <c r="AM704" s="70"/>
      <c r="AN704" s="70"/>
      <c r="AO704" s="70"/>
      <c r="AP704" s="70"/>
      <c r="AQ704" s="70"/>
      <c r="AR704" s="70"/>
      <c r="AS704" s="70"/>
      <c r="AT704" s="436" t="str">
        <f t="shared" si="29"/>
        <v/>
      </c>
      <c r="AU704" s="436"/>
      <c r="AV704" s="436" t="str">
        <f t="shared" si="32"/>
        <v>Yes</v>
      </c>
      <c r="AW704" s="436"/>
      <c r="AX704" s="69" t="s">
        <v>1000</v>
      </c>
      <c r="AY704" s="48"/>
      <c r="AZ704" s="48"/>
      <c r="BA704" s="48"/>
      <c r="BB704" s="436" t="b">
        <f t="shared" si="33"/>
        <v>0</v>
      </c>
      <c r="BC704" s="436"/>
      <c r="BD704" s="48"/>
      <c r="BE704" s="48"/>
      <c r="BF704" s="48"/>
      <c r="BG704" s="48"/>
      <c r="BH704" s="48"/>
      <c r="BI704" s="48"/>
      <c r="BJ704" s="48"/>
      <c r="BK704" s="48"/>
      <c r="BL704" s="48"/>
      <c r="BM704" s="48"/>
      <c r="BN704" s="48"/>
      <c r="BO704" s="48"/>
      <c r="BP704" s="48"/>
      <c r="BQ704" s="48"/>
      <c r="BR704" s="48"/>
      <c r="BS704" s="48"/>
      <c r="BT704" s="48"/>
      <c r="BU704" s="48"/>
    </row>
    <row r="705" spans="1:73" hidden="1">
      <c r="A705" s="48"/>
      <c r="B705" s="48"/>
      <c r="C705" s="70" t="s">
        <v>1960</v>
      </c>
      <c r="D705" s="48"/>
      <c r="E705" s="76"/>
      <c r="F705" s="48"/>
      <c r="G705" s="70"/>
      <c r="H705" s="48"/>
      <c r="I705" s="48"/>
      <c r="J705" s="48"/>
      <c r="K705" s="48"/>
      <c r="L705" s="464">
        <f t="shared" si="34"/>
        <v>318</v>
      </c>
      <c r="M705" s="464"/>
      <c r="N705" s="152" t="s">
        <v>1961</v>
      </c>
      <c r="O705" s="48"/>
      <c r="P705" s="48"/>
      <c r="Q705" s="48"/>
      <c r="R705" s="48"/>
      <c r="S705" s="48"/>
      <c r="T705" s="48"/>
      <c r="U705" s="436" t="str">
        <f t="shared" si="30"/>
        <v/>
      </c>
      <c r="V705" s="436"/>
      <c r="W705" s="436" t="str">
        <f t="shared" si="31"/>
        <v/>
      </c>
      <c r="X705" s="436"/>
      <c r="Y705" s="48"/>
      <c r="Z705" s="48"/>
      <c r="AA705" s="48"/>
      <c r="AB705" s="48"/>
      <c r="AC705" s="48"/>
      <c r="AD705" s="48"/>
      <c r="AE705" s="48"/>
      <c r="AF705" s="48"/>
      <c r="AG705" s="48"/>
      <c r="AH705" s="48"/>
      <c r="AI705" s="48"/>
      <c r="AJ705" s="48"/>
      <c r="AK705" s="48"/>
      <c r="AL705" s="157" t="s">
        <v>1962</v>
      </c>
      <c r="AM705" s="70"/>
      <c r="AN705" s="70"/>
      <c r="AO705" s="70"/>
      <c r="AP705" s="70"/>
      <c r="AQ705" s="70"/>
      <c r="AR705" s="70"/>
      <c r="AS705" s="70"/>
      <c r="AT705" s="436" t="str">
        <f t="shared" si="29"/>
        <v/>
      </c>
      <c r="AU705" s="436"/>
      <c r="AV705" s="436" t="str">
        <f t="shared" si="32"/>
        <v>Yes</v>
      </c>
      <c r="AW705" s="436"/>
      <c r="AX705" s="155" t="s">
        <v>908</v>
      </c>
      <c r="AY705" s="48"/>
      <c r="AZ705" s="48"/>
      <c r="BA705" s="48"/>
      <c r="BB705" s="436" t="b">
        <f t="shared" si="33"/>
        <v>0</v>
      </c>
      <c r="BC705" s="436"/>
      <c r="BD705" s="48"/>
      <c r="BE705" s="48"/>
      <c r="BF705" s="48"/>
      <c r="BG705" s="48"/>
      <c r="BH705" s="48"/>
      <c r="BI705" s="48"/>
      <c r="BJ705" s="48"/>
      <c r="BK705" s="48"/>
      <c r="BL705" s="48"/>
      <c r="BM705" s="48"/>
      <c r="BN705" s="48"/>
      <c r="BO705" s="48"/>
      <c r="BP705" s="48"/>
      <c r="BQ705" s="48"/>
      <c r="BR705" s="48"/>
      <c r="BS705" s="48"/>
      <c r="BT705" s="48"/>
      <c r="BU705" s="48"/>
    </row>
    <row r="706" spans="1:73" hidden="1">
      <c r="A706" s="48"/>
      <c r="B706" s="48"/>
      <c r="C706" s="70" t="s">
        <v>1963</v>
      </c>
      <c r="D706" s="48"/>
      <c r="E706" s="76"/>
      <c r="F706" s="48"/>
      <c r="G706" s="70"/>
      <c r="H706" s="48"/>
      <c r="I706" s="48"/>
      <c r="J706" s="48"/>
      <c r="K706" s="48"/>
      <c r="L706" s="464">
        <f t="shared" si="34"/>
        <v>319</v>
      </c>
      <c r="M706" s="464"/>
      <c r="N706" s="152" t="s">
        <v>1964</v>
      </c>
      <c r="O706" s="48"/>
      <c r="P706" s="48"/>
      <c r="Q706" s="48"/>
      <c r="R706" s="48"/>
      <c r="S706" s="48"/>
      <c r="T706" s="48"/>
      <c r="U706" s="436" t="str">
        <f t="shared" si="30"/>
        <v/>
      </c>
      <c r="V706" s="436"/>
      <c r="W706" s="436" t="str">
        <f t="shared" si="31"/>
        <v/>
      </c>
      <c r="X706" s="436"/>
      <c r="Y706" s="48"/>
      <c r="Z706" s="48"/>
      <c r="AA706" s="48"/>
      <c r="AB706" s="48"/>
      <c r="AC706" s="48"/>
      <c r="AD706" s="48"/>
      <c r="AE706" s="48"/>
      <c r="AF706" s="48"/>
      <c r="AG706" s="48"/>
      <c r="AH706" s="48"/>
      <c r="AI706" s="48"/>
      <c r="AJ706" s="48"/>
      <c r="AK706" s="48"/>
      <c r="AL706" s="151" t="s">
        <v>1965</v>
      </c>
      <c r="AM706" s="70"/>
      <c r="AN706" s="70"/>
      <c r="AO706" s="70"/>
      <c r="AP706" s="70"/>
      <c r="AQ706" s="70"/>
      <c r="AR706" s="70"/>
      <c r="AS706" s="70"/>
      <c r="AT706" s="436" t="str">
        <f t="shared" si="29"/>
        <v/>
      </c>
      <c r="AU706" s="436"/>
      <c r="AV706" s="436" t="str">
        <f t="shared" si="32"/>
        <v>Yes</v>
      </c>
      <c r="AW706" s="436"/>
      <c r="AX706" s="156" t="s">
        <v>918</v>
      </c>
      <c r="AY706" s="48"/>
      <c r="AZ706" s="48"/>
      <c r="BA706" s="48"/>
      <c r="BB706" s="436" t="b">
        <f t="shared" si="33"/>
        <v>0</v>
      </c>
      <c r="BC706" s="436"/>
      <c r="BD706" s="48"/>
      <c r="BE706" s="48"/>
      <c r="BF706" s="48"/>
      <c r="BG706" s="48"/>
      <c r="BH706" s="48"/>
      <c r="BI706" s="48"/>
      <c r="BJ706" s="48"/>
      <c r="BK706" s="48"/>
      <c r="BL706" s="48"/>
      <c r="BM706" s="48"/>
      <c r="BN706" s="48"/>
      <c r="BO706" s="48"/>
      <c r="BP706" s="48"/>
      <c r="BQ706" s="48"/>
      <c r="BR706" s="48"/>
      <c r="BS706" s="48"/>
      <c r="BT706" s="48"/>
      <c r="BU706" s="48"/>
    </row>
    <row r="707" spans="1:73" hidden="1">
      <c r="A707" s="48"/>
      <c r="B707" s="48"/>
      <c r="C707" s="70" t="s">
        <v>1966</v>
      </c>
      <c r="D707" s="48"/>
      <c r="E707" s="76"/>
      <c r="F707" s="48"/>
      <c r="G707" s="70"/>
      <c r="H707" s="48"/>
      <c r="I707" s="48"/>
      <c r="J707" s="48"/>
      <c r="K707" s="48"/>
      <c r="L707" s="464">
        <f t="shared" si="34"/>
        <v>320</v>
      </c>
      <c r="M707" s="464"/>
      <c r="N707" s="152" t="s">
        <v>1967</v>
      </c>
      <c r="O707" s="48"/>
      <c r="P707" s="48"/>
      <c r="Q707" s="48"/>
      <c r="R707" s="48"/>
      <c r="S707" s="48"/>
      <c r="T707" s="48"/>
      <c r="U707" s="436" t="str">
        <f t="shared" si="30"/>
        <v/>
      </c>
      <c r="V707" s="436"/>
      <c r="W707" s="436" t="str">
        <f t="shared" si="31"/>
        <v/>
      </c>
      <c r="X707" s="436"/>
      <c r="Y707" s="48"/>
      <c r="Z707" s="48"/>
      <c r="AA707" s="48"/>
      <c r="AB707" s="48"/>
      <c r="AC707" s="48"/>
      <c r="AD707" s="48"/>
      <c r="AE707" s="48"/>
      <c r="AF707" s="48"/>
      <c r="AG707" s="48"/>
      <c r="AH707" s="48"/>
      <c r="AI707" s="48"/>
      <c r="AJ707" s="48"/>
      <c r="AK707" s="48"/>
      <c r="AL707" s="151" t="s">
        <v>1968</v>
      </c>
      <c r="AM707" s="70"/>
      <c r="AN707" s="70"/>
      <c r="AO707" s="70"/>
      <c r="AP707" s="70"/>
      <c r="AQ707" s="70"/>
      <c r="AR707" s="70"/>
      <c r="AS707" s="70"/>
      <c r="AT707" s="436" t="str">
        <f t="shared" si="29"/>
        <v/>
      </c>
      <c r="AU707" s="436"/>
      <c r="AV707" s="436" t="str">
        <f t="shared" si="32"/>
        <v>Yes</v>
      </c>
      <c r="AW707" s="436"/>
      <c r="AX707" s="156" t="s">
        <v>918</v>
      </c>
      <c r="AY707" s="48"/>
      <c r="AZ707" s="48"/>
      <c r="BA707" s="48"/>
      <c r="BB707" s="436" t="b">
        <f t="shared" si="33"/>
        <v>0</v>
      </c>
      <c r="BC707" s="436"/>
      <c r="BD707" s="48"/>
      <c r="BE707" s="48"/>
      <c r="BF707" s="48"/>
      <c r="BG707" s="48"/>
      <c r="BH707" s="48"/>
      <c r="BI707" s="48"/>
      <c r="BJ707" s="48"/>
      <c r="BK707" s="48"/>
      <c r="BL707" s="48"/>
      <c r="BM707" s="48"/>
      <c r="BN707" s="48"/>
      <c r="BO707" s="48"/>
      <c r="BP707" s="48"/>
      <c r="BQ707" s="48"/>
      <c r="BR707" s="48"/>
      <c r="BS707" s="48"/>
      <c r="BT707" s="48"/>
      <c r="BU707" s="48"/>
    </row>
    <row r="708" spans="1:73" hidden="1">
      <c r="A708" s="48"/>
      <c r="B708" s="48"/>
      <c r="C708" s="70" t="s">
        <v>1969</v>
      </c>
      <c r="D708" s="48"/>
      <c r="E708" s="76"/>
      <c r="F708" s="48"/>
      <c r="G708" s="70"/>
      <c r="H708" s="48"/>
      <c r="I708" s="48"/>
      <c r="J708" s="48"/>
      <c r="K708" s="48"/>
      <c r="L708" s="464">
        <f t="shared" si="34"/>
        <v>321</v>
      </c>
      <c r="M708" s="464"/>
      <c r="N708" s="152" t="s">
        <v>1970</v>
      </c>
      <c r="O708" s="48"/>
      <c r="P708" s="48"/>
      <c r="Q708" s="48"/>
      <c r="R708" s="48"/>
      <c r="S708" s="48"/>
      <c r="T708" s="48"/>
      <c r="U708" s="436" t="str">
        <f t="shared" si="30"/>
        <v/>
      </c>
      <c r="V708" s="436"/>
      <c r="W708" s="436" t="str">
        <f t="shared" si="31"/>
        <v/>
      </c>
      <c r="X708" s="436"/>
      <c r="Y708" s="48"/>
      <c r="Z708" s="48"/>
      <c r="AA708" s="48"/>
      <c r="AB708" s="48"/>
      <c r="AC708" s="48"/>
      <c r="AD708" s="48"/>
      <c r="AE708" s="48"/>
      <c r="AF708" s="48"/>
      <c r="AG708" s="48"/>
      <c r="AH708" s="48"/>
      <c r="AI708" s="48"/>
      <c r="AJ708" s="48"/>
      <c r="AK708" s="48"/>
      <c r="AL708" s="154" t="s">
        <v>1971</v>
      </c>
      <c r="AM708" s="70"/>
      <c r="AN708" s="70"/>
      <c r="AO708" s="70"/>
      <c r="AP708" s="70"/>
      <c r="AQ708" s="70"/>
      <c r="AR708" s="70"/>
      <c r="AS708" s="70"/>
      <c r="AT708" s="436" t="str">
        <f t="shared" ref="AT708:AT771" si="35">IF($AL708=$Q$380,"Yes","")</f>
        <v/>
      </c>
      <c r="AU708" s="436"/>
      <c r="AV708" s="436" t="str">
        <f t="shared" si="32"/>
        <v>Yes</v>
      </c>
      <c r="AW708" s="436"/>
      <c r="AX708" s="155" t="s">
        <v>908</v>
      </c>
      <c r="AY708" s="48"/>
      <c r="AZ708" s="48"/>
      <c r="BA708" s="48"/>
      <c r="BB708" s="436" t="b">
        <f t="shared" si="33"/>
        <v>0</v>
      </c>
      <c r="BC708" s="436"/>
      <c r="BD708" s="48"/>
      <c r="BE708" s="48"/>
      <c r="BF708" s="48"/>
      <c r="BG708" s="48"/>
      <c r="BH708" s="48"/>
      <c r="BI708" s="48"/>
      <c r="BJ708" s="48"/>
      <c r="BK708" s="48"/>
      <c r="BL708" s="48"/>
      <c r="BM708" s="48"/>
      <c r="BN708" s="48"/>
      <c r="BO708" s="48"/>
      <c r="BP708" s="48"/>
      <c r="BQ708" s="48"/>
      <c r="BR708" s="48"/>
      <c r="BS708" s="48"/>
      <c r="BT708" s="48"/>
      <c r="BU708" s="48"/>
    </row>
    <row r="709" spans="1:73" hidden="1">
      <c r="A709" s="48"/>
      <c r="B709" s="48"/>
      <c r="C709" s="70" t="s">
        <v>1972</v>
      </c>
      <c r="D709" s="48"/>
      <c r="E709" s="76"/>
      <c r="F709" s="48"/>
      <c r="G709" s="70"/>
      <c r="H709" s="48"/>
      <c r="I709" s="48"/>
      <c r="J709" s="48"/>
      <c r="K709" s="48"/>
      <c r="L709" s="464">
        <f t="shared" si="34"/>
        <v>322</v>
      </c>
      <c r="M709" s="464"/>
      <c r="N709" s="152" t="s">
        <v>1973</v>
      </c>
      <c r="O709" s="48"/>
      <c r="P709" s="48"/>
      <c r="Q709" s="48"/>
      <c r="R709" s="48"/>
      <c r="S709" s="48"/>
      <c r="T709" s="48"/>
      <c r="U709" s="436" t="str">
        <f t="shared" ref="U709:U772" si="36">IF(N709=Q$380,"Yes","")</f>
        <v/>
      </c>
      <c r="V709" s="436"/>
      <c r="W709" s="436" t="str">
        <f t="shared" ref="W709:W772" si="37">IF(N709=Q$382,"Yes","")</f>
        <v/>
      </c>
      <c r="X709" s="436"/>
      <c r="Y709" s="48"/>
      <c r="Z709" s="48"/>
      <c r="AA709" s="48"/>
      <c r="AB709" s="48"/>
      <c r="AC709" s="48"/>
      <c r="AD709" s="48"/>
      <c r="AE709" s="48"/>
      <c r="AF709" s="48"/>
      <c r="AG709" s="48"/>
      <c r="AH709" s="48"/>
      <c r="AI709" s="48"/>
      <c r="AJ709" s="48"/>
      <c r="AK709" s="48"/>
      <c r="AL709" s="151" t="s">
        <v>1974</v>
      </c>
      <c r="AM709" s="70"/>
      <c r="AN709" s="70"/>
      <c r="AO709" s="70"/>
      <c r="AP709" s="70"/>
      <c r="AQ709" s="70"/>
      <c r="AR709" s="70"/>
      <c r="AS709" s="70"/>
      <c r="AT709" s="436" t="str">
        <f t="shared" si="35"/>
        <v/>
      </c>
      <c r="AU709" s="436"/>
      <c r="AV709" s="436" t="str">
        <f t="shared" ref="AV709:AV772" si="38">IF(AX709="90.1-2001","No","Yes")</f>
        <v>Yes</v>
      </c>
      <c r="AW709" s="436"/>
      <c r="AX709" s="69" t="s">
        <v>931</v>
      </c>
      <c r="AY709" s="48"/>
      <c r="AZ709" s="48"/>
      <c r="BA709" s="48"/>
      <c r="BB709" s="436" t="b">
        <f t="shared" ref="BB709:BB772" si="39">AND(AT709="Yes",AV709="Yes")</f>
        <v>0</v>
      </c>
      <c r="BC709" s="436"/>
      <c r="BD709" s="48"/>
      <c r="BE709" s="48"/>
      <c r="BF709" s="48"/>
      <c r="BG709" s="48"/>
      <c r="BH709" s="48"/>
      <c r="BI709" s="48"/>
      <c r="BJ709" s="48"/>
      <c r="BK709" s="48"/>
      <c r="BL709" s="48"/>
      <c r="BM709" s="48"/>
      <c r="BN709" s="48"/>
      <c r="BO709" s="48"/>
      <c r="BP709" s="48"/>
      <c r="BQ709" s="48"/>
      <c r="BR709" s="48"/>
      <c r="BS709" s="48"/>
      <c r="BT709" s="48"/>
      <c r="BU709" s="48"/>
    </row>
    <row r="710" spans="1:73" hidden="1">
      <c r="A710" s="48"/>
      <c r="B710" s="48"/>
      <c r="C710" s="70" t="s">
        <v>1975</v>
      </c>
      <c r="D710" s="48"/>
      <c r="E710" s="76"/>
      <c r="F710" s="48"/>
      <c r="G710" s="70"/>
      <c r="H710" s="48"/>
      <c r="I710" s="48"/>
      <c r="J710" s="48"/>
      <c r="K710" s="48"/>
      <c r="L710" s="464">
        <f t="shared" ref="L710:L773" si="40">L709+1</f>
        <v>323</v>
      </c>
      <c r="M710" s="464"/>
      <c r="N710" s="152" t="s">
        <v>1976</v>
      </c>
      <c r="O710" s="48"/>
      <c r="P710" s="48"/>
      <c r="Q710" s="48"/>
      <c r="R710" s="48"/>
      <c r="S710" s="48"/>
      <c r="T710" s="48"/>
      <c r="U710" s="436" t="str">
        <f t="shared" si="36"/>
        <v/>
      </c>
      <c r="V710" s="436"/>
      <c r="W710" s="436" t="str">
        <f t="shared" si="37"/>
        <v/>
      </c>
      <c r="X710" s="436"/>
      <c r="Y710" s="48"/>
      <c r="Z710" s="48"/>
      <c r="AA710" s="48"/>
      <c r="AB710" s="48"/>
      <c r="AC710" s="48"/>
      <c r="AD710" s="48"/>
      <c r="AE710" s="48"/>
      <c r="AF710" s="48"/>
      <c r="AG710" s="48"/>
      <c r="AH710" s="48"/>
      <c r="AI710" s="48"/>
      <c r="AJ710" s="48"/>
      <c r="AK710" s="48"/>
      <c r="AL710" s="151" t="s">
        <v>1977</v>
      </c>
      <c r="AM710" s="70"/>
      <c r="AN710" s="70"/>
      <c r="AO710" s="70"/>
      <c r="AP710" s="70"/>
      <c r="AQ710" s="70"/>
      <c r="AR710" s="70"/>
      <c r="AS710" s="70"/>
      <c r="AT710" s="436" t="str">
        <f t="shared" si="35"/>
        <v/>
      </c>
      <c r="AU710" s="436"/>
      <c r="AV710" s="436" t="str">
        <f t="shared" si="38"/>
        <v>No</v>
      </c>
      <c r="AW710" s="436"/>
      <c r="AX710" s="156" t="s">
        <v>913</v>
      </c>
      <c r="AY710" s="48"/>
      <c r="AZ710" s="48"/>
      <c r="BA710" s="48"/>
      <c r="BB710" s="436" t="b">
        <f t="shared" si="39"/>
        <v>0</v>
      </c>
      <c r="BC710" s="436"/>
      <c r="BD710" s="48"/>
      <c r="BE710" s="48"/>
      <c r="BF710" s="48"/>
      <c r="BG710" s="48"/>
      <c r="BH710" s="48"/>
      <c r="BI710" s="48"/>
      <c r="BJ710" s="48"/>
      <c r="BK710" s="48"/>
      <c r="BL710" s="48"/>
      <c r="BM710" s="48"/>
      <c r="BN710" s="48"/>
      <c r="BO710" s="48"/>
      <c r="BP710" s="48"/>
      <c r="BQ710" s="48"/>
      <c r="BR710" s="48"/>
      <c r="BS710" s="48"/>
      <c r="BT710" s="48"/>
      <c r="BU710" s="48"/>
    </row>
    <row r="711" spans="1:73" hidden="1">
      <c r="A711" s="48"/>
      <c r="B711" s="48"/>
      <c r="C711" s="70" t="s">
        <v>1978</v>
      </c>
      <c r="D711" s="48"/>
      <c r="E711" s="76"/>
      <c r="F711" s="48"/>
      <c r="G711" s="70"/>
      <c r="H711" s="48"/>
      <c r="I711" s="48"/>
      <c r="J711" s="48"/>
      <c r="K711" s="48"/>
      <c r="L711" s="464">
        <f t="shared" si="40"/>
        <v>324</v>
      </c>
      <c r="M711" s="464"/>
      <c r="N711" s="152" t="s">
        <v>1979</v>
      </c>
      <c r="O711" s="48"/>
      <c r="P711" s="48"/>
      <c r="Q711" s="48"/>
      <c r="R711" s="48"/>
      <c r="S711" s="48"/>
      <c r="T711" s="48"/>
      <c r="U711" s="436" t="str">
        <f t="shared" si="36"/>
        <v/>
      </c>
      <c r="V711" s="436"/>
      <c r="W711" s="436" t="str">
        <f t="shared" si="37"/>
        <v/>
      </c>
      <c r="X711" s="436"/>
      <c r="Y711" s="48"/>
      <c r="Z711" s="48"/>
      <c r="AA711" s="48"/>
      <c r="AB711" s="48"/>
      <c r="AC711" s="48"/>
      <c r="AD711" s="48"/>
      <c r="AE711" s="48"/>
      <c r="AF711" s="48"/>
      <c r="AG711" s="48"/>
      <c r="AH711" s="48"/>
      <c r="AI711" s="48"/>
      <c r="AJ711" s="48"/>
      <c r="AK711" s="48"/>
      <c r="AL711" s="157" t="s">
        <v>1980</v>
      </c>
      <c r="AM711" s="70"/>
      <c r="AN711" s="70"/>
      <c r="AO711" s="70"/>
      <c r="AP711" s="70"/>
      <c r="AQ711" s="70"/>
      <c r="AR711" s="70"/>
      <c r="AS711" s="70"/>
      <c r="AT711" s="436" t="str">
        <f t="shared" si="35"/>
        <v/>
      </c>
      <c r="AU711" s="436"/>
      <c r="AV711" s="436" t="str">
        <f t="shared" si="38"/>
        <v>Yes</v>
      </c>
      <c r="AW711" s="436"/>
      <c r="AX711" s="155" t="s">
        <v>908</v>
      </c>
      <c r="AY711" s="48"/>
      <c r="AZ711" s="48"/>
      <c r="BA711" s="48"/>
      <c r="BB711" s="436" t="b">
        <f t="shared" si="39"/>
        <v>0</v>
      </c>
      <c r="BC711" s="436"/>
      <c r="BD711" s="48"/>
      <c r="BE711" s="48"/>
      <c r="BF711" s="48"/>
      <c r="BG711" s="48"/>
      <c r="BH711" s="48"/>
      <c r="BI711" s="48"/>
      <c r="BJ711" s="48"/>
      <c r="BK711" s="48"/>
      <c r="BL711" s="48"/>
      <c r="BM711" s="48"/>
      <c r="BN711" s="48"/>
      <c r="BO711" s="48"/>
      <c r="BP711" s="48"/>
      <c r="BQ711" s="48"/>
      <c r="BR711" s="48"/>
      <c r="BS711" s="48"/>
      <c r="BT711" s="48"/>
      <c r="BU711" s="48"/>
    </row>
    <row r="712" spans="1:73" hidden="1">
      <c r="A712" s="48"/>
      <c r="B712" s="48"/>
      <c r="C712" s="70" t="s">
        <v>1981</v>
      </c>
      <c r="D712" s="48"/>
      <c r="E712" s="76"/>
      <c r="F712" s="48"/>
      <c r="G712" s="70"/>
      <c r="H712" s="48"/>
      <c r="I712" s="48"/>
      <c r="J712" s="48"/>
      <c r="K712" s="48"/>
      <c r="L712" s="464">
        <f t="shared" si="40"/>
        <v>325</v>
      </c>
      <c r="M712" s="464"/>
      <c r="N712" s="152" t="s">
        <v>1982</v>
      </c>
      <c r="O712" s="48"/>
      <c r="P712" s="48"/>
      <c r="Q712" s="48"/>
      <c r="R712" s="48"/>
      <c r="S712" s="48"/>
      <c r="T712" s="48"/>
      <c r="U712" s="436" t="str">
        <f t="shared" si="36"/>
        <v/>
      </c>
      <c r="V712" s="436"/>
      <c r="W712" s="436" t="str">
        <f t="shared" si="37"/>
        <v/>
      </c>
      <c r="X712" s="436"/>
      <c r="Y712" s="48"/>
      <c r="Z712" s="48"/>
      <c r="AA712" s="48"/>
      <c r="AB712" s="48"/>
      <c r="AC712" s="48"/>
      <c r="AD712" s="48"/>
      <c r="AE712" s="48"/>
      <c r="AF712" s="48"/>
      <c r="AG712" s="48"/>
      <c r="AH712" s="48"/>
      <c r="AI712" s="48"/>
      <c r="AJ712" s="48"/>
      <c r="AK712" s="48"/>
      <c r="AL712" s="151" t="s">
        <v>1983</v>
      </c>
      <c r="AM712" s="70"/>
      <c r="AN712" s="70"/>
      <c r="AO712" s="70"/>
      <c r="AP712" s="70"/>
      <c r="AQ712" s="70"/>
      <c r="AR712" s="70"/>
      <c r="AS712" s="70"/>
      <c r="AT712" s="436" t="str">
        <f t="shared" si="35"/>
        <v/>
      </c>
      <c r="AU712" s="436"/>
      <c r="AV712" s="436" t="str">
        <f t="shared" si="38"/>
        <v>Yes</v>
      </c>
      <c r="AW712" s="436"/>
      <c r="AX712" s="156" t="s">
        <v>908</v>
      </c>
      <c r="AY712" s="48"/>
      <c r="AZ712" s="48"/>
      <c r="BA712" s="48"/>
      <c r="BB712" s="436" t="b">
        <f t="shared" si="39"/>
        <v>0</v>
      </c>
      <c r="BC712" s="436"/>
      <c r="BD712" s="48"/>
      <c r="BE712" s="48"/>
      <c r="BF712" s="48"/>
      <c r="BG712" s="48"/>
      <c r="BH712" s="48"/>
      <c r="BI712" s="48"/>
      <c r="BJ712" s="48"/>
      <c r="BK712" s="48"/>
      <c r="BL712" s="48"/>
      <c r="BM712" s="48"/>
      <c r="BN712" s="48"/>
      <c r="BO712" s="48"/>
      <c r="BP712" s="48"/>
      <c r="BQ712" s="48"/>
      <c r="BR712" s="48"/>
      <c r="BS712" s="48"/>
      <c r="BT712" s="48"/>
      <c r="BU712" s="48"/>
    </row>
    <row r="713" spans="1:73" hidden="1">
      <c r="A713" s="48"/>
      <c r="B713" s="48"/>
      <c r="C713" s="70" t="s">
        <v>1984</v>
      </c>
      <c r="D713" s="48"/>
      <c r="E713" s="76"/>
      <c r="F713" s="48"/>
      <c r="G713" s="70"/>
      <c r="H713" s="48"/>
      <c r="I713" s="48"/>
      <c r="J713" s="48"/>
      <c r="K713" s="48"/>
      <c r="L713" s="464">
        <f t="shared" si="40"/>
        <v>326</v>
      </c>
      <c r="M713" s="464"/>
      <c r="N713" s="152" t="s">
        <v>1985</v>
      </c>
      <c r="O713" s="48"/>
      <c r="P713" s="48"/>
      <c r="Q713" s="48"/>
      <c r="R713" s="48"/>
      <c r="S713" s="48"/>
      <c r="T713" s="48"/>
      <c r="U713" s="436" t="str">
        <f t="shared" si="36"/>
        <v/>
      </c>
      <c r="V713" s="436"/>
      <c r="W713" s="436" t="str">
        <f t="shared" si="37"/>
        <v/>
      </c>
      <c r="X713" s="436"/>
      <c r="Y713" s="48"/>
      <c r="Z713" s="48"/>
      <c r="AA713" s="48"/>
      <c r="AB713" s="48"/>
      <c r="AC713" s="48"/>
      <c r="AD713" s="48"/>
      <c r="AE713" s="48"/>
      <c r="AF713" s="48"/>
      <c r="AG713" s="48"/>
      <c r="AH713" s="48"/>
      <c r="AI713" s="48"/>
      <c r="AJ713" s="48"/>
      <c r="AK713" s="48"/>
      <c r="AL713" s="151" t="s">
        <v>1986</v>
      </c>
      <c r="AM713" s="70"/>
      <c r="AN713" s="70"/>
      <c r="AO713" s="70"/>
      <c r="AP713" s="70"/>
      <c r="AQ713" s="70"/>
      <c r="AR713" s="70"/>
      <c r="AS713" s="70"/>
      <c r="AT713" s="436" t="str">
        <f t="shared" si="35"/>
        <v/>
      </c>
      <c r="AU713" s="436"/>
      <c r="AV713" s="436" t="str">
        <f t="shared" si="38"/>
        <v>Yes</v>
      </c>
      <c r="AW713" s="436"/>
      <c r="AX713" s="156" t="s">
        <v>918</v>
      </c>
      <c r="AY713" s="48"/>
      <c r="AZ713" s="48"/>
      <c r="BA713" s="48"/>
      <c r="BB713" s="436" t="b">
        <f t="shared" si="39"/>
        <v>0</v>
      </c>
      <c r="BC713" s="436"/>
      <c r="BD713" s="48"/>
      <c r="BE713" s="48"/>
      <c r="BF713" s="48"/>
      <c r="BG713" s="48"/>
      <c r="BH713" s="48"/>
      <c r="BI713" s="48"/>
      <c r="BJ713" s="48"/>
      <c r="BK713" s="48"/>
      <c r="BL713" s="48"/>
      <c r="BM713" s="48"/>
      <c r="BN713" s="48"/>
      <c r="BO713" s="48"/>
      <c r="BP713" s="48"/>
      <c r="BQ713" s="48"/>
      <c r="BR713" s="48"/>
      <c r="BS713" s="48"/>
      <c r="BT713" s="48"/>
      <c r="BU713" s="48"/>
    </row>
    <row r="714" spans="1:73" hidden="1">
      <c r="A714" s="48"/>
      <c r="B714" s="48"/>
      <c r="C714" s="70" t="s">
        <v>1987</v>
      </c>
      <c r="D714" s="48"/>
      <c r="E714" s="76"/>
      <c r="F714" s="48"/>
      <c r="G714" s="70"/>
      <c r="H714" s="48"/>
      <c r="I714" s="48"/>
      <c r="J714" s="48"/>
      <c r="K714" s="48"/>
      <c r="L714" s="464">
        <f t="shared" si="40"/>
        <v>327</v>
      </c>
      <c r="M714" s="464"/>
      <c r="N714" s="152" t="s">
        <v>1988</v>
      </c>
      <c r="O714" s="48"/>
      <c r="P714" s="48"/>
      <c r="Q714" s="48"/>
      <c r="R714" s="48"/>
      <c r="S714" s="48"/>
      <c r="T714" s="48"/>
      <c r="U714" s="436" t="str">
        <f t="shared" si="36"/>
        <v/>
      </c>
      <c r="V714" s="436"/>
      <c r="W714" s="436" t="str">
        <f t="shared" si="37"/>
        <v/>
      </c>
      <c r="X714" s="436"/>
      <c r="Y714" s="48"/>
      <c r="Z714" s="48"/>
      <c r="AA714" s="48"/>
      <c r="AB714" s="48"/>
      <c r="AC714" s="48"/>
      <c r="AD714" s="48"/>
      <c r="AE714" s="48"/>
      <c r="AF714" s="48"/>
      <c r="AG714" s="48"/>
      <c r="AH714" s="48"/>
      <c r="AI714" s="48"/>
      <c r="AJ714" s="48"/>
      <c r="AK714" s="48"/>
      <c r="AL714" s="157" t="s">
        <v>1989</v>
      </c>
      <c r="AM714" s="70"/>
      <c r="AN714" s="70"/>
      <c r="AO714" s="70"/>
      <c r="AP714" s="70"/>
      <c r="AQ714" s="70"/>
      <c r="AR714" s="70"/>
      <c r="AS714" s="70"/>
      <c r="AT714" s="436" t="str">
        <f t="shared" si="35"/>
        <v/>
      </c>
      <c r="AU714" s="436"/>
      <c r="AV714" s="436" t="str">
        <f t="shared" si="38"/>
        <v>Yes</v>
      </c>
      <c r="AW714" s="436"/>
      <c r="AX714" s="155" t="s">
        <v>908</v>
      </c>
      <c r="AY714" s="48"/>
      <c r="AZ714" s="48"/>
      <c r="BA714" s="48"/>
      <c r="BB714" s="436" t="b">
        <f t="shared" si="39"/>
        <v>0</v>
      </c>
      <c r="BC714" s="436"/>
      <c r="BD714" s="48"/>
      <c r="BE714" s="48"/>
      <c r="BF714" s="48"/>
      <c r="BG714" s="48"/>
      <c r="BH714" s="48"/>
      <c r="BI714" s="48"/>
      <c r="BJ714" s="48"/>
      <c r="BK714" s="48"/>
      <c r="BL714" s="48"/>
      <c r="BM714" s="48"/>
      <c r="BN714" s="48"/>
      <c r="BO714" s="48"/>
      <c r="BP714" s="48"/>
      <c r="BQ714" s="48"/>
      <c r="BR714" s="48"/>
      <c r="BS714" s="48"/>
      <c r="BT714" s="48"/>
      <c r="BU714" s="48"/>
    </row>
    <row r="715" spans="1:73" hidden="1">
      <c r="A715" s="48"/>
      <c r="B715" s="48"/>
      <c r="C715" s="70" t="s">
        <v>1990</v>
      </c>
      <c r="D715" s="48"/>
      <c r="E715" s="76"/>
      <c r="F715" s="48"/>
      <c r="G715" s="70"/>
      <c r="H715" s="48"/>
      <c r="I715" s="48"/>
      <c r="J715" s="48"/>
      <c r="K715" s="48"/>
      <c r="L715" s="464">
        <f t="shared" si="40"/>
        <v>328</v>
      </c>
      <c r="M715" s="464"/>
      <c r="N715" s="152" t="s">
        <v>1991</v>
      </c>
      <c r="O715" s="48"/>
      <c r="P715" s="48"/>
      <c r="Q715" s="48"/>
      <c r="R715" s="48"/>
      <c r="S715" s="48"/>
      <c r="T715" s="48"/>
      <c r="U715" s="436" t="str">
        <f t="shared" si="36"/>
        <v/>
      </c>
      <c r="V715" s="436"/>
      <c r="W715" s="436" t="str">
        <f t="shared" si="37"/>
        <v/>
      </c>
      <c r="X715" s="436"/>
      <c r="Y715" s="48"/>
      <c r="Z715" s="48"/>
      <c r="AA715" s="48"/>
      <c r="AB715" s="48"/>
      <c r="AC715" s="48"/>
      <c r="AD715" s="48"/>
      <c r="AE715" s="48"/>
      <c r="AF715" s="48"/>
      <c r="AG715" s="48"/>
      <c r="AH715" s="48"/>
      <c r="AI715" s="48"/>
      <c r="AJ715" s="48"/>
      <c r="AK715" s="48"/>
      <c r="AL715" s="157" t="s">
        <v>1992</v>
      </c>
      <c r="AM715" s="70"/>
      <c r="AN715" s="70"/>
      <c r="AO715" s="70"/>
      <c r="AP715" s="70"/>
      <c r="AQ715" s="70"/>
      <c r="AR715" s="70"/>
      <c r="AS715" s="70"/>
      <c r="AT715" s="436" t="str">
        <f t="shared" si="35"/>
        <v/>
      </c>
      <c r="AU715" s="436"/>
      <c r="AV715" s="436" t="str">
        <f t="shared" si="38"/>
        <v>Yes</v>
      </c>
      <c r="AW715" s="436"/>
      <c r="AX715" s="155" t="s">
        <v>908</v>
      </c>
      <c r="AY715" s="48"/>
      <c r="AZ715" s="48"/>
      <c r="BA715" s="48"/>
      <c r="BB715" s="436" t="b">
        <f t="shared" si="39"/>
        <v>0</v>
      </c>
      <c r="BC715" s="436"/>
      <c r="BD715" s="48"/>
      <c r="BE715" s="48"/>
      <c r="BF715" s="48"/>
      <c r="BG715" s="48"/>
      <c r="BH715" s="48"/>
      <c r="BI715" s="48"/>
      <c r="BJ715" s="48"/>
      <c r="BK715" s="48"/>
      <c r="BL715" s="48"/>
      <c r="BM715" s="48"/>
      <c r="BN715" s="48"/>
      <c r="BO715" s="48"/>
      <c r="BP715" s="48"/>
      <c r="BQ715" s="48"/>
      <c r="BR715" s="48"/>
      <c r="BS715" s="48"/>
      <c r="BT715" s="48"/>
      <c r="BU715" s="48"/>
    </row>
    <row r="716" spans="1:73" hidden="1">
      <c r="A716" s="48"/>
      <c r="B716" s="48"/>
      <c r="C716" s="70" t="s">
        <v>1993</v>
      </c>
      <c r="D716" s="48"/>
      <c r="E716" s="76"/>
      <c r="F716" s="48"/>
      <c r="G716" s="70"/>
      <c r="H716" s="48"/>
      <c r="I716" s="48"/>
      <c r="J716" s="48"/>
      <c r="K716" s="48"/>
      <c r="L716" s="464">
        <f t="shared" si="40"/>
        <v>329</v>
      </c>
      <c r="M716" s="464"/>
      <c r="N716" s="152" t="s">
        <v>1994</v>
      </c>
      <c r="O716" s="48"/>
      <c r="P716" s="48"/>
      <c r="Q716" s="48"/>
      <c r="R716" s="48"/>
      <c r="S716" s="48"/>
      <c r="T716" s="48"/>
      <c r="U716" s="436" t="str">
        <f t="shared" si="36"/>
        <v/>
      </c>
      <c r="V716" s="436"/>
      <c r="W716" s="436" t="str">
        <f t="shared" si="37"/>
        <v/>
      </c>
      <c r="X716" s="436"/>
      <c r="Y716" s="48"/>
      <c r="Z716" s="48"/>
      <c r="AA716" s="48"/>
      <c r="AB716" s="48"/>
      <c r="AC716" s="48"/>
      <c r="AD716" s="48"/>
      <c r="AE716" s="48"/>
      <c r="AF716" s="48"/>
      <c r="AG716" s="48"/>
      <c r="AH716" s="48"/>
      <c r="AI716" s="48"/>
      <c r="AJ716" s="48"/>
      <c r="AK716" s="48"/>
      <c r="AL716" s="151" t="s">
        <v>1995</v>
      </c>
      <c r="AM716" s="70"/>
      <c r="AN716" s="70"/>
      <c r="AO716" s="70"/>
      <c r="AP716" s="70"/>
      <c r="AQ716" s="70"/>
      <c r="AR716" s="70"/>
      <c r="AS716" s="70"/>
      <c r="AT716" s="436" t="str">
        <f t="shared" si="35"/>
        <v/>
      </c>
      <c r="AU716" s="436"/>
      <c r="AV716" s="436" t="str">
        <f t="shared" si="38"/>
        <v>No</v>
      </c>
      <c r="AW716" s="436"/>
      <c r="AX716" s="156" t="s">
        <v>913</v>
      </c>
      <c r="AY716" s="48"/>
      <c r="AZ716" s="48"/>
      <c r="BA716" s="48"/>
      <c r="BB716" s="436" t="b">
        <f t="shared" si="39"/>
        <v>0</v>
      </c>
      <c r="BC716" s="436"/>
      <c r="BD716" s="48"/>
      <c r="BE716" s="48"/>
      <c r="BF716" s="48"/>
      <c r="BG716" s="48"/>
      <c r="BH716" s="48"/>
      <c r="BI716" s="48"/>
      <c r="BJ716" s="48"/>
      <c r="BK716" s="48"/>
      <c r="BL716" s="48"/>
      <c r="BM716" s="48"/>
      <c r="BN716" s="48"/>
      <c r="BO716" s="48"/>
      <c r="BP716" s="48"/>
      <c r="BQ716" s="48"/>
      <c r="BR716" s="48"/>
      <c r="BS716" s="48"/>
      <c r="BT716" s="48"/>
      <c r="BU716" s="48"/>
    </row>
    <row r="717" spans="1:73" hidden="1">
      <c r="A717" s="48"/>
      <c r="B717" s="48"/>
      <c r="C717" s="70" t="s">
        <v>1996</v>
      </c>
      <c r="D717" s="48"/>
      <c r="E717" s="76"/>
      <c r="F717" s="48"/>
      <c r="G717" s="70"/>
      <c r="H717" s="48"/>
      <c r="I717" s="48"/>
      <c r="J717" s="48"/>
      <c r="K717" s="48"/>
      <c r="L717" s="464">
        <f t="shared" si="40"/>
        <v>330</v>
      </c>
      <c r="M717" s="464"/>
      <c r="N717" s="152" t="s">
        <v>1997</v>
      </c>
      <c r="O717" s="48"/>
      <c r="P717" s="48"/>
      <c r="Q717" s="48"/>
      <c r="R717" s="48"/>
      <c r="S717" s="48"/>
      <c r="T717" s="48"/>
      <c r="U717" s="436" t="str">
        <f t="shared" si="36"/>
        <v/>
      </c>
      <c r="V717" s="436"/>
      <c r="W717" s="436" t="str">
        <f t="shared" si="37"/>
        <v/>
      </c>
      <c r="X717" s="436"/>
      <c r="Y717" s="48"/>
      <c r="Z717" s="48"/>
      <c r="AA717" s="48"/>
      <c r="AB717" s="48"/>
      <c r="AC717" s="48"/>
      <c r="AD717" s="48"/>
      <c r="AE717" s="48"/>
      <c r="AF717" s="48"/>
      <c r="AG717" s="48"/>
      <c r="AH717" s="48"/>
      <c r="AI717" s="48"/>
      <c r="AJ717" s="48"/>
      <c r="AK717" s="48"/>
      <c r="AL717" s="151" t="s">
        <v>1998</v>
      </c>
      <c r="AM717" s="70"/>
      <c r="AN717" s="70"/>
      <c r="AO717" s="70"/>
      <c r="AP717" s="70"/>
      <c r="AQ717" s="70"/>
      <c r="AR717" s="70"/>
      <c r="AS717" s="70"/>
      <c r="AT717" s="436" t="str">
        <f t="shared" si="35"/>
        <v/>
      </c>
      <c r="AU717" s="436"/>
      <c r="AV717" s="436" t="str">
        <f t="shared" si="38"/>
        <v>Yes</v>
      </c>
      <c r="AW717" s="436"/>
      <c r="AX717" s="156" t="s">
        <v>908</v>
      </c>
      <c r="AY717" s="48"/>
      <c r="AZ717" s="48"/>
      <c r="BA717" s="48"/>
      <c r="BB717" s="436" t="b">
        <f t="shared" si="39"/>
        <v>0</v>
      </c>
      <c r="BC717" s="436"/>
      <c r="BD717" s="48"/>
      <c r="BE717" s="48"/>
      <c r="BF717" s="48"/>
      <c r="BG717" s="48"/>
      <c r="BH717" s="48"/>
      <c r="BI717" s="48"/>
      <c r="BJ717" s="48"/>
      <c r="BK717" s="48"/>
      <c r="BL717" s="48"/>
      <c r="BM717" s="48"/>
      <c r="BN717" s="48"/>
      <c r="BO717" s="48"/>
      <c r="BP717" s="48"/>
      <c r="BQ717" s="48"/>
      <c r="BR717" s="48"/>
      <c r="BS717" s="48"/>
      <c r="BT717" s="48"/>
      <c r="BU717" s="48"/>
    </row>
    <row r="718" spans="1:73" hidden="1">
      <c r="A718" s="48"/>
      <c r="B718" s="48"/>
      <c r="C718" s="70" t="s">
        <v>1999</v>
      </c>
      <c r="D718" s="48"/>
      <c r="E718" s="76"/>
      <c r="F718" s="48"/>
      <c r="G718" s="70"/>
      <c r="H718" s="48"/>
      <c r="I718" s="48"/>
      <c r="J718" s="48"/>
      <c r="K718" s="48"/>
      <c r="L718" s="464">
        <f t="shared" si="40"/>
        <v>331</v>
      </c>
      <c r="M718" s="464"/>
      <c r="N718" s="152" t="s">
        <v>2000</v>
      </c>
      <c r="O718" s="48"/>
      <c r="P718" s="48"/>
      <c r="Q718" s="48"/>
      <c r="R718" s="48"/>
      <c r="S718" s="48"/>
      <c r="T718" s="48"/>
      <c r="U718" s="436" t="str">
        <f t="shared" si="36"/>
        <v/>
      </c>
      <c r="V718" s="436"/>
      <c r="W718" s="436" t="str">
        <f t="shared" si="37"/>
        <v/>
      </c>
      <c r="X718" s="436"/>
      <c r="Y718" s="48"/>
      <c r="Z718" s="48"/>
      <c r="AA718" s="48"/>
      <c r="AB718" s="48"/>
      <c r="AC718" s="48"/>
      <c r="AD718" s="48"/>
      <c r="AE718" s="48"/>
      <c r="AF718" s="48"/>
      <c r="AG718" s="48"/>
      <c r="AH718" s="48"/>
      <c r="AI718" s="48"/>
      <c r="AJ718" s="48"/>
      <c r="AK718" s="48"/>
      <c r="AL718" s="151" t="s">
        <v>2001</v>
      </c>
      <c r="AM718" s="70"/>
      <c r="AN718" s="70"/>
      <c r="AO718" s="70"/>
      <c r="AP718" s="70"/>
      <c r="AQ718" s="70"/>
      <c r="AR718" s="70"/>
      <c r="AS718" s="70"/>
      <c r="AT718" s="436" t="str">
        <f t="shared" si="35"/>
        <v/>
      </c>
      <c r="AU718" s="436"/>
      <c r="AV718" s="436" t="str">
        <f t="shared" si="38"/>
        <v>Yes</v>
      </c>
      <c r="AW718" s="436"/>
      <c r="AX718" s="156" t="s">
        <v>918</v>
      </c>
      <c r="AY718" s="48"/>
      <c r="AZ718" s="48"/>
      <c r="BA718" s="48"/>
      <c r="BB718" s="436" t="b">
        <f t="shared" si="39"/>
        <v>0</v>
      </c>
      <c r="BC718" s="436"/>
      <c r="BD718" s="48"/>
      <c r="BE718" s="48"/>
      <c r="BF718" s="48"/>
      <c r="BG718" s="48"/>
      <c r="BH718" s="48"/>
      <c r="BI718" s="48"/>
      <c r="BJ718" s="48"/>
      <c r="BK718" s="48"/>
      <c r="BL718" s="48"/>
      <c r="BM718" s="48"/>
      <c r="BN718" s="48"/>
      <c r="BO718" s="48"/>
      <c r="BP718" s="48"/>
      <c r="BQ718" s="48"/>
      <c r="BR718" s="48"/>
      <c r="BS718" s="48"/>
      <c r="BT718" s="48"/>
      <c r="BU718" s="48"/>
    </row>
    <row r="719" spans="1:73" hidden="1">
      <c r="A719" s="48"/>
      <c r="B719" s="48"/>
      <c r="C719" s="70" t="s">
        <v>2002</v>
      </c>
      <c r="D719" s="48"/>
      <c r="E719" s="76"/>
      <c r="F719" s="48"/>
      <c r="G719" s="70"/>
      <c r="H719" s="48"/>
      <c r="I719" s="48"/>
      <c r="J719" s="48"/>
      <c r="K719" s="48"/>
      <c r="L719" s="464">
        <f t="shared" si="40"/>
        <v>332</v>
      </c>
      <c r="M719" s="464"/>
      <c r="N719" s="152" t="s">
        <v>2003</v>
      </c>
      <c r="O719" s="48"/>
      <c r="P719" s="48"/>
      <c r="Q719" s="48"/>
      <c r="R719" s="48"/>
      <c r="S719" s="48"/>
      <c r="T719" s="48"/>
      <c r="U719" s="436" t="str">
        <f t="shared" si="36"/>
        <v/>
      </c>
      <c r="V719" s="436"/>
      <c r="W719" s="436" t="str">
        <f t="shared" si="37"/>
        <v/>
      </c>
      <c r="X719" s="436"/>
      <c r="Y719" s="48"/>
      <c r="Z719" s="48"/>
      <c r="AA719" s="48"/>
      <c r="AB719" s="48"/>
      <c r="AC719" s="48"/>
      <c r="AD719" s="48"/>
      <c r="AE719" s="48"/>
      <c r="AF719" s="48"/>
      <c r="AG719" s="48"/>
      <c r="AH719" s="48"/>
      <c r="AI719" s="48"/>
      <c r="AJ719" s="48"/>
      <c r="AK719" s="48"/>
      <c r="AL719" s="151" t="s">
        <v>2004</v>
      </c>
      <c r="AM719" s="70"/>
      <c r="AN719" s="70"/>
      <c r="AO719" s="70"/>
      <c r="AP719" s="70"/>
      <c r="AQ719" s="70"/>
      <c r="AR719" s="70"/>
      <c r="AS719" s="70"/>
      <c r="AT719" s="436" t="str">
        <f t="shared" si="35"/>
        <v/>
      </c>
      <c r="AU719" s="436"/>
      <c r="AV719" s="436" t="str">
        <f t="shared" si="38"/>
        <v>Yes</v>
      </c>
      <c r="AW719" s="436"/>
      <c r="AX719" s="156" t="s">
        <v>918</v>
      </c>
      <c r="AY719" s="48"/>
      <c r="AZ719" s="48"/>
      <c r="BA719" s="48"/>
      <c r="BB719" s="436" t="b">
        <f t="shared" si="39"/>
        <v>0</v>
      </c>
      <c r="BC719" s="436"/>
      <c r="BD719" s="48"/>
      <c r="BE719" s="48"/>
      <c r="BF719" s="48"/>
      <c r="BG719" s="48"/>
      <c r="BH719" s="48"/>
      <c r="BI719" s="48"/>
      <c r="BJ719" s="48"/>
      <c r="BK719" s="48"/>
      <c r="BL719" s="48"/>
      <c r="BM719" s="48"/>
      <c r="BN719" s="48"/>
      <c r="BO719" s="48"/>
      <c r="BP719" s="48"/>
      <c r="BQ719" s="48"/>
      <c r="BR719" s="48"/>
      <c r="BS719" s="48"/>
      <c r="BT719" s="48"/>
      <c r="BU719" s="48"/>
    </row>
    <row r="720" spans="1:73" hidden="1">
      <c r="A720" s="48"/>
      <c r="B720" s="48"/>
      <c r="C720" s="70" t="s">
        <v>2005</v>
      </c>
      <c r="D720" s="48"/>
      <c r="E720" s="76"/>
      <c r="F720" s="48"/>
      <c r="G720" s="70"/>
      <c r="H720" s="48"/>
      <c r="I720" s="48"/>
      <c r="J720" s="48"/>
      <c r="K720" s="48"/>
      <c r="L720" s="464">
        <f t="shared" si="40"/>
        <v>333</v>
      </c>
      <c r="M720" s="464"/>
      <c r="N720" s="152" t="s">
        <v>2006</v>
      </c>
      <c r="O720" s="48"/>
      <c r="P720" s="48"/>
      <c r="Q720" s="48"/>
      <c r="R720" s="48"/>
      <c r="S720" s="48"/>
      <c r="T720" s="48"/>
      <c r="U720" s="436" t="str">
        <f t="shared" si="36"/>
        <v/>
      </c>
      <c r="V720" s="436"/>
      <c r="W720" s="436" t="str">
        <f t="shared" si="37"/>
        <v/>
      </c>
      <c r="X720" s="436"/>
      <c r="Y720" s="48"/>
      <c r="Z720" s="48"/>
      <c r="AA720" s="48"/>
      <c r="AB720" s="48"/>
      <c r="AC720" s="48"/>
      <c r="AD720" s="48"/>
      <c r="AE720" s="48"/>
      <c r="AF720" s="48"/>
      <c r="AG720" s="48"/>
      <c r="AH720" s="48"/>
      <c r="AI720" s="48"/>
      <c r="AJ720" s="48"/>
      <c r="AK720" s="48"/>
      <c r="AL720" s="151" t="s">
        <v>1581</v>
      </c>
      <c r="AM720" s="70"/>
      <c r="AN720" s="70"/>
      <c r="AO720" s="70"/>
      <c r="AP720" s="70"/>
      <c r="AQ720" s="70"/>
      <c r="AR720" s="70"/>
      <c r="AS720" s="70"/>
      <c r="AT720" s="436" t="str">
        <f t="shared" si="35"/>
        <v/>
      </c>
      <c r="AU720" s="436"/>
      <c r="AV720" s="436" t="str">
        <f t="shared" si="38"/>
        <v>Yes</v>
      </c>
      <c r="AW720" s="436"/>
      <c r="AX720" s="156" t="s">
        <v>918</v>
      </c>
      <c r="AY720" s="48"/>
      <c r="AZ720" s="48"/>
      <c r="BA720" s="48"/>
      <c r="BB720" s="436" t="b">
        <f t="shared" si="39"/>
        <v>0</v>
      </c>
      <c r="BC720" s="436"/>
      <c r="BD720" s="48"/>
      <c r="BE720" s="48"/>
      <c r="BF720" s="48"/>
      <c r="BG720" s="48"/>
      <c r="BH720" s="48"/>
      <c r="BI720" s="48"/>
      <c r="BJ720" s="48"/>
      <c r="BK720" s="48"/>
      <c r="BL720" s="48"/>
      <c r="BM720" s="48"/>
      <c r="BN720" s="48"/>
      <c r="BO720" s="48"/>
      <c r="BP720" s="48"/>
      <c r="BQ720" s="48"/>
      <c r="BR720" s="48"/>
      <c r="BS720" s="48"/>
      <c r="BT720" s="48"/>
      <c r="BU720" s="48"/>
    </row>
    <row r="721" spans="1:73" hidden="1">
      <c r="A721" s="48"/>
      <c r="B721" s="48"/>
      <c r="C721" s="70" t="s">
        <v>2007</v>
      </c>
      <c r="D721" s="48"/>
      <c r="E721" s="76"/>
      <c r="F721" s="48"/>
      <c r="G721" s="70"/>
      <c r="H721" s="48"/>
      <c r="I721" s="48"/>
      <c r="J721" s="48"/>
      <c r="K721" s="48"/>
      <c r="L721" s="464">
        <f t="shared" si="40"/>
        <v>334</v>
      </c>
      <c r="M721" s="464"/>
      <c r="N721" s="152" t="s">
        <v>2008</v>
      </c>
      <c r="O721" s="48"/>
      <c r="P721" s="48"/>
      <c r="Q721" s="48"/>
      <c r="R721" s="48"/>
      <c r="S721" s="48"/>
      <c r="T721" s="48"/>
      <c r="U721" s="436" t="str">
        <f t="shared" si="36"/>
        <v/>
      </c>
      <c r="V721" s="436"/>
      <c r="W721" s="436" t="str">
        <f t="shared" si="37"/>
        <v/>
      </c>
      <c r="X721" s="436"/>
      <c r="Y721" s="48"/>
      <c r="Z721" s="48"/>
      <c r="AA721" s="48"/>
      <c r="AB721" s="48"/>
      <c r="AC721" s="48"/>
      <c r="AD721" s="48"/>
      <c r="AE721" s="48"/>
      <c r="AF721" s="48"/>
      <c r="AG721" s="48"/>
      <c r="AH721" s="48"/>
      <c r="AI721" s="48"/>
      <c r="AJ721" s="48"/>
      <c r="AK721" s="48"/>
      <c r="AL721" s="157" t="s">
        <v>2009</v>
      </c>
      <c r="AM721" s="70"/>
      <c r="AN721" s="70"/>
      <c r="AO721" s="70"/>
      <c r="AP721" s="70"/>
      <c r="AQ721" s="70"/>
      <c r="AR721" s="70"/>
      <c r="AS721" s="70"/>
      <c r="AT721" s="436" t="str">
        <f t="shared" si="35"/>
        <v/>
      </c>
      <c r="AU721" s="436"/>
      <c r="AV721" s="436" t="str">
        <f t="shared" si="38"/>
        <v>Yes</v>
      </c>
      <c r="AW721" s="436"/>
      <c r="AX721" s="155" t="s">
        <v>908</v>
      </c>
      <c r="AY721" s="48"/>
      <c r="AZ721" s="48"/>
      <c r="BA721" s="48"/>
      <c r="BB721" s="436" t="b">
        <f t="shared" si="39"/>
        <v>0</v>
      </c>
      <c r="BC721" s="436"/>
      <c r="BD721" s="48"/>
      <c r="BE721" s="48"/>
      <c r="BF721" s="48"/>
      <c r="BG721" s="48"/>
      <c r="BH721" s="48"/>
      <c r="BI721" s="48"/>
      <c r="BJ721" s="48"/>
      <c r="BK721" s="48"/>
      <c r="BL721" s="48"/>
      <c r="BM721" s="48"/>
      <c r="BN721" s="48"/>
      <c r="BO721" s="48"/>
      <c r="BP721" s="48"/>
      <c r="BQ721" s="48"/>
      <c r="BR721" s="48"/>
      <c r="BS721" s="48"/>
      <c r="BT721" s="48"/>
      <c r="BU721" s="48"/>
    </row>
    <row r="722" spans="1:73" hidden="1">
      <c r="A722" s="48"/>
      <c r="B722" s="48"/>
      <c r="C722" s="70" t="s">
        <v>2010</v>
      </c>
      <c r="D722" s="48"/>
      <c r="E722" s="76"/>
      <c r="F722" s="48"/>
      <c r="G722" s="70"/>
      <c r="H722" s="48"/>
      <c r="I722" s="48"/>
      <c r="J722" s="48"/>
      <c r="K722" s="48"/>
      <c r="L722" s="464">
        <f t="shared" si="40"/>
        <v>335</v>
      </c>
      <c r="M722" s="464"/>
      <c r="N722" s="152" t="s">
        <v>2011</v>
      </c>
      <c r="O722" s="48"/>
      <c r="P722" s="48"/>
      <c r="Q722" s="48"/>
      <c r="R722" s="48"/>
      <c r="S722" s="48"/>
      <c r="T722" s="48"/>
      <c r="U722" s="436" t="str">
        <f t="shared" si="36"/>
        <v/>
      </c>
      <c r="V722" s="436"/>
      <c r="W722" s="436" t="str">
        <f t="shared" si="37"/>
        <v/>
      </c>
      <c r="X722" s="436"/>
      <c r="Y722" s="48"/>
      <c r="Z722" s="48"/>
      <c r="AA722" s="48"/>
      <c r="AB722" s="48"/>
      <c r="AC722" s="48"/>
      <c r="AD722" s="48"/>
      <c r="AE722" s="48"/>
      <c r="AF722" s="48"/>
      <c r="AG722" s="48"/>
      <c r="AH722" s="48"/>
      <c r="AI722" s="48"/>
      <c r="AJ722" s="48"/>
      <c r="AK722" s="48"/>
      <c r="AL722" s="151" t="s">
        <v>2012</v>
      </c>
      <c r="AM722" s="48"/>
      <c r="AN722" s="48"/>
      <c r="AO722" s="48"/>
      <c r="AP722" s="48"/>
      <c r="AQ722" s="48"/>
      <c r="AR722" s="48"/>
      <c r="AS722" s="48"/>
      <c r="AT722" s="436" t="str">
        <f t="shared" si="35"/>
        <v/>
      </c>
      <c r="AU722" s="436"/>
      <c r="AV722" s="436" t="str">
        <f t="shared" si="38"/>
        <v>Yes</v>
      </c>
      <c r="AW722" s="436"/>
      <c r="AX722" s="156" t="s">
        <v>918</v>
      </c>
      <c r="AY722" s="48"/>
      <c r="AZ722" s="48"/>
      <c r="BA722" s="48"/>
      <c r="BB722" s="436" t="b">
        <f t="shared" si="39"/>
        <v>0</v>
      </c>
      <c r="BC722" s="436"/>
      <c r="BD722" s="48"/>
      <c r="BE722" s="48"/>
      <c r="BF722" s="48"/>
      <c r="BG722" s="48"/>
      <c r="BH722" s="48"/>
      <c r="BI722" s="48"/>
      <c r="BJ722" s="48"/>
      <c r="BK722" s="48"/>
      <c r="BL722" s="48"/>
      <c r="BM722" s="48"/>
      <c r="BN722" s="48"/>
      <c r="BO722" s="48"/>
      <c r="BP722" s="48"/>
      <c r="BQ722" s="48"/>
      <c r="BR722" s="48"/>
      <c r="BS722" s="48"/>
      <c r="BT722" s="48"/>
      <c r="BU722" s="48"/>
    </row>
    <row r="723" spans="1:73" hidden="1">
      <c r="A723" s="48"/>
      <c r="B723" s="48"/>
      <c r="C723" s="70" t="s">
        <v>2013</v>
      </c>
      <c r="D723" s="48"/>
      <c r="E723" s="76"/>
      <c r="F723" s="48"/>
      <c r="G723" s="70"/>
      <c r="H723" s="48"/>
      <c r="I723" s="48"/>
      <c r="J723" s="48"/>
      <c r="K723" s="48"/>
      <c r="L723" s="464">
        <f t="shared" si="40"/>
        <v>336</v>
      </c>
      <c r="M723" s="464"/>
      <c r="N723" s="152" t="s">
        <v>2014</v>
      </c>
      <c r="O723" s="48"/>
      <c r="P723" s="48"/>
      <c r="Q723" s="48"/>
      <c r="R723" s="48"/>
      <c r="S723" s="48"/>
      <c r="T723" s="48"/>
      <c r="U723" s="436" t="str">
        <f t="shared" si="36"/>
        <v/>
      </c>
      <c r="V723" s="436"/>
      <c r="W723" s="436" t="str">
        <f t="shared" si="37"/>
        <v/>
      </c>
      <c r="X723" s="436"/>
      <c r="Y723" s="48"/>
      <c r="Z723" s="48"/>
      <c r="AA723" s="48"/>
      <c r="AB723" s="48"/>
      <c r="AC723" s="48"/>
      <c r="AD723" s="48"/>
      <c r="AE723" s="48"/>
      <c r="AF723" s="48"/>
      <c r="AG723" s="48"/>
      <c r="AH723" s="48"/>
      <c r="AI723" s="48"/>
      <c r="AJ723" s="48"/>
      <c r="AK723" s="48"/>
      <c r="AL723" s="151" t="s">
        <v>2015</v>
      </c>
      <c r="AM723" s="48"/>
      <c r="AN723" s="48"/>
      <c r="AO723" s="48"/>
      <c r="AP723" s="48"/>
      <c r="AQ723" s="48"/>
      <c r="AR723" s="48"/>
      <c r="AS723" s="48"/>
      <c r="AT723" s="436" t="str">
        <f t="shared" si="35"/>
        <v/>
      </c>
      <c r="AU723" s="436"/>
      <c r="AV723" s="436" t="str">
        <f t="shared" si="38"/>
        <v>Yes</v>
      </c>
      <c r="AW723" s="436"/>
      <c r="AX723" s="156" t="s">
        <v>918</v>
      </c>
      <c r="AY723" s="48"/>
      <c r="AZ723" s="48"/>
      <c r="BA723" s="48"/>
      <c r="BB723" s="436" t="b">
        <f t="shared" si="39"/>
        <v>0</v>
      </c>
      <c r="BC723" s="436"/>
      <c r="BD723" s="48"/>
      <c r="BE723" s="48"/>
      <c r="BF723" s="48"/>
      <c r="BG723" s="48"/>
      <c r="BH723" s="48"/>
      <c r="BI723" s="48"/>
      <c r="BJ723" s="48"/>
      <c r="BK723" s="48"/>
      <c r="BL723" s="48"/>
      <c r="BM723" s="48"/>
      <c r="BN723" s="48"/>
      <c r="BO723" s="48"/>
      <c r="BP723" s="48"/>
      <c r="BQ723" s="48"/>
      <c r="BR723" s="48"/>
      <c r="BS723" s="48"/>
      <c r="BT723" s="48"/>
      <c r="BU723" s="48"/>
    </row>
    <row r="724" spans="1:73" hidden="1">
      <c r="A724" s="48"/>
      <c r="B724" s="48"/>
      <c r="C724" s="70" t="s">
        <v>2016</v>
      </c>
      <c r="D724" s="48"/>
      <c r="E724" s="76"/>
      <c r="F724" s="48"/>
      <c r="G724" s="70"/>
      <c r="H724" s="48"/>
      <c r="I724" s="48"/>
      <c r="J724" s="48"/>
      <c r="K724" s="48"/>
      <c r="L724" s="464">
        <f t="shared" si="40"/>
        <v>337</v>
      </c>
      <c r="M724" s="464"/>
      <c r="N724" s="152" t="s">
        <v>2017</v>
      </c>
      <c r="O724" s="48"/>
      <c r="P724" s="48"/>
      <c r="Q724" s="48"/>
      <c r="R724" s="48"/>
      <c r="S724" s="48"/>
      <c r="T724" s="48"/>
      <c r="U724" s="436" t="str">
        <f t="shared" si="36"/>
        <v/>
      </c>
      <c r="V724" s="436"/>
      <c r="W724" s="436" t="str">
        <f t="shared" si="37"/>
        <v/>
      </c>
      <c r="X724" s="436"/>
      <c r="Y724" s="48"/>
      <c r="Z724" s="48"/>
      <c r="AA724" s="48"/>
      <c r="AB724" s="48"/>
      <c r="AC724" s="48"/>
      <c r="AD724" s="48"/>
      <c r="AE724" s="48"/>
      <c r="AF724" s="48"/>
      <c r="AG724" s="48"/>
      <c r="AH724" s="48"/>
      <c r="AI724" s="48"/>
      <c r="AJ724" s="48"/>
      <c r="AK724" s="48"/>
      <c r="AL724" s="157" t="s">
        <v>2018</v>
      </c>
      <c r="AM724" s="48"/>
      <c r="AN724" s="48"/>
      <c r="AO724" s="48"/>
      <c r="AP724" s="48"/>
      <c r="AQ724" s="48"/>
      <c r="AR724" s="48"/>
      <c r="AS724" s="48"/>
      <c r="AT724" s="436" t="str">
        <f t="shared" si="35"/>
        <v/>
      </c>
      <c r="AU724" s="436"/>
      <c r="AV724" s="436" t="str">
        <f t="shared" si="38"/>
        <v>Yes</v>
      </c>
      <c r="AW724" s="436"/>
      <c r="AX724" s="155" t="s">
        <v>908</v>
      </c>
      <c r="AY724" s="48"/>
      <c r="AZ724" s="48"/>
      <c r="BA724" s="48"/>
      <c r="BB724" s="436" t="b">
        <f t="shared" si="39"/>
        <v>0</v>
      </c>
      <c r="BC724" s="436"/>
      <c r="BD724" s="48"/>
      <c r="BE724" s="48"/>
      <c r="BF724" s="48"/>
      <c r="BG724" s="48"/>
      <c r="BH724" s="48"/>
      <c r="BI724" s="48"/>
      <c r="BJ724" s="48"/>
      <c r="BK724" s="48"/>
      <c r="BL724" s="48"/>
      <c r="BM724" s="48"/>
      <c r="BN724" s="48"/>
      <c r="BO724" s="48"/>
      <c r="BP724" s="48"/>
      <c r="BQ724" s="48"/>
      <c r="BR724" s="48"/>
      <c r="BS724" s="48"/>
      <c r="BT724" s="48"/>
      <c r="BU724" s="48"/>
    </row>
    <row r="725" spans="1:73" hidden="1">
      <c r="A725" s="48"/>
      <c r="B725" s="48"/>
      <c r="C725" s="70" t="s">
        <v>2019</v>
      </c>
      <c r="D725" s="48"/>
      <c r="E725" s="76"/>
      <c r="F725" s="48"/>
      <c r="G725" s="70"/>
      <c r="H725" s="48"/>
      <c r="I725" s="48"/>
      <c r="J725" s="48"/>
      <c r="K725" s="48"/>
      <c r="L725" s="464">
        <f t="shared" si="40"/>
        <v>338</v>
      </c>
      <c r="M725" s="464"/>
      <c r="N725" s="152" t="s">
        <v>2020</v>
      </c>
      <c r="O725" s="48"/>
      <c r="P725" s="48"/>
      <c r="Q725" s="48"/>
      <c r="R725" s="48"/>
      <c r="S725" s="48"/>
      <c r="T725" s="48"/>
      <c r="U725" s="436" t="str">
        <f t="shared" si="36"/>
        <v/>
      </c>
      <c r="V725" s="436"/>
      <c r="W725" s="436" t="str">
        <f t="shared" si="37"/>
        <v/>
      </c>
      <c r="X725" s="436"/>
      <c r="Y725" s="48"/>
      <c r="Z725" s="48"/>
      <c r="AA725" s="48"/>
      <c r="AB725" s="48"/>
      <c r="AC725" s="48"/>
      <c r="AD725" s="48"/>
      <c r="AE725" s="48"/>
      <c r="AF725" s="48"/>
      <c r="AG725" s="48"/>
      <c r="AH725" s="48"/>
      <c r="AI725" s="48"/>
      <c r="AJ725" s="48"/>
      <c r="AK725" s="48"/>
      <c r="AL725" s="151" t="s">
        <v>1641</v>
      </c>
      <c r="AM725" s="48"/>
      <c r="AN725" s="48"/>
      <c r="AO725" s="48"/>
      <c r="AP725" s="48"/>
      <c r="AQ725" s="48"/>
      <c r="AR725" s="48"/>
      <c r="AS725" s="48"/>
      <c r="AT725" s="436" t="str">
        <f t="shared" si="35"/>
        <v/>
      </c>
      <c r="AU725" s="436"/>
      <c r="AV725" s="436" t="str">
        <f t="shared" si="38"/>
        <v>Yes</v>
      </c>
      <c r="AW725" s="436"/>
      <c r="AX725" s="156" t="s">
        <v>918</v>
      </c>
      <c r="AY725" s="48"/>
      <c r="AZ725" s="48"/>
      <c r="BA725" s="48"/>
      <c r="BB725" s="436" t="b">
        <f t="shared" si="39"/>
        <v>0</v>
      </c>
      <c r="BC725" s="436"/>
      <c r="BD725" s="48"/>
      <c r="BE725" s="48"/>
      <c r="BF725" s="48"/>
      <c r="BG725" s="48"/>
      <c r="BH725" s="48"/>
      <c r="BI725" s="48"/>
      <c r="BJ725" s="48"/>
      <c r="BK725" s="48"/>
      <c r="BL725" s="48"/>
      <c r="BM725" s="48"/>
      <c r="BN725" s="48"/>
      <c r="BO725" s="48"/>
      <c r="BP725" s="48"/>
      <c r="BQ725" s="48"/>
      <c r="BR725" s="48"/>
      <c r="BS725" s="48"/>
      <c r="BT725" s="48"/>
      <c r="BU725" s="48"/>
    </row>
    <row r="726" spans="1:73" hidden="1">
      <c r="A726" s="48"/>
      <c r="B726" s="48"/>
      <c r="C726" s="70" t="s">
        <v>2021</v>
      </c>
      <c r="D726" s="48"/>
      <c r="E726" s="76"/>
      <c r="F726" s="48"/>
      <c r="G726" s="70"/>
      <c r="H726" s="48"/>
      <c r="I726" s="48"/>
      <c r="J726" s="48"/>
      <c r="K726" s="48"/>
      <c r="L726" s="464">
        <f t="shared" si="40"/>
        <v>339</v>
      </c>
      <c r="M726" s="464"/>
      <c r="N726" s="152" t="s">
        <v>2022</v>
      </c>
      <c r="O726" s="48"/>
      <c r="P726" s="48"/>
      <c r="Q726" s="48"/>
      <c r="R726" s="48"/>
      <c r="S726" s="48"/>
      <c r="T726" s="48"/>
      <c r="U726" s="436" t="str">
        <f t="shared" si="36"/>
        <v/>
      </c>
      <c r="V726" s="436"/>
      <c r="W726" s="436" t="str">
        <f t="shared" si="37"/>
        <v/>
      </c>
      <c r="X726" s="436"/>
      <c r="Y726" s="48"/>
      <c r="Z726" s="48"/>
      <c r="AA726" s="48"/>
      <c r="AB726" s="48"/>
      <c r="AC726" s="48"/>
      <c r="AD726" s="48"/>
      <c r="AE726" s="48"/>
      <c r="AF726" s="48"/>
      <c r="AG726" s="48"/>
      <c r="AH726" s="48"/>
      <c r="AI726" s="48"/>
      <c r="AJ726" s="48"/>
      <c r="AK726" s="48"/>
      <c r="AL726" s="157" t="s">
        <v>2023</v>
      </c>
      <c r="AM726" s="48"/>
      <c r="AN726" s="48"/>
      <c r="AO726" s="48"/>
      <c r="AP726" s="48"/>
      <c r="AQ726" s="48"/>
      <c r="AR726" s="48"/>
      <c r="AS726" s="48"/>
      <c r="AT726" s="436" t="str">
        <f t="shared" si="35"/>
        <v/>
      </c>
      <c r="AU726" s="436"/>
      <c r="AV726" s="436" t="str">
        <f t="shared" si="38"/>
        <v>Yes</v>
      </c>
      <c r="AW726" s="436"/>
      <c r="AX726" s="155" t="s">
        <v>908</v>
      </c>
      <c r="AY726" s="48"/>
      <c r="AZ726" s="48"/>
      <c r="BA726" s="48"/>
      <c r="BB726" s="436" t="b">
        <f t="shared" si="39"/>
        <v>0</v>
      </c>
      <c r="BC726" s="436"/>
      <c r="BD726" s="48"/>
      <c r="BE726" s="48"/>
      <c r="BF726" s="48"/>
      <c r="BG726" s="48"/>
      <c r="BH726" s="48"/>
      <c r="BI726" s="48"/>
      <c r="BJ726" s="48"/>
      <c r="BK726" s="48"/>
      <c r="BL726" s="48"/>
      <c r="BM726" s="48"/>
      <c r="BN726" s="48"/>
      <c r="BO726" s="48"/>
      <c r="BP726" s="48"/>
      <c r="BQ726" s="48"/>
      <c r="BR726" s="48"/>
      <c r="BS726" s="48"/>
      <c r="BT726" s="48"/>
      <c r="BU726" s="48"/>
    </row>
    <row r="727" spans="1:73" hidden="1">
      <c r="A727" s="48"/>
      <c r="B727" s="48"/>
      <c r="C727" s="70" t="s">
        <v>2024</v>
      </c>
      <c r="D727" s="48"/>
      <c r="E727" s="76"/>
      <c r="F727" s="48"/>
      <c r="G727" s="70"/>
      <c r="H727" s="48"/>
      <c r="I727" s="48"/>
      <c r="J727" s="48"/>
      <c r="K727" s="48"/>
      <c r="L727" s="464">
        <f t="shared" si="40"/>
        <v>340</v>
      </c>
      <c r="M727" s="464"/>
      <c r="N727" s="152" t="s">
        <v>2025</v>
      </c>
      <c r="O727" s="48"/>
      <c r="P727" s="48"/>
      <c r="Q727" s="48"/>
      <c r="R727" s="48"/>
      <c r="S727" s="48"/>
      <c r="T727" s="48"/>
      <c r="U727" s="436" t="str">
        <f t="shared" si="36"/>
        <v/>
      </c>
      <c r="V727" s="436"/>
      <c r="W727" s="436" t="str">
        <f t="shared" si="37"/>
        <v/>
      </c>
      <c r="X727" s="436"/>
      <c r="Y727" s="48"/>
      <c r="Z727" s="48"/>
      <c r="AA727" s="48"/>
      <c r="AB727" s="48"/>
      <c r="AC727" s="48"/>
      <c r="AD727" s="48"/>
      <c r="AE727" s="48"/>
      <c r="AF727" s="48"/>
      <c r="AG727" s="48"/>
      <c r="AH727" s="48"/>
      <c r="AI727" s="48"/>
      <c r="AJ727" s="48"/>
      <c r="AK727" s="48"/>
      <c r="AL727" s="157" t="s">
        <v>2026</v>
      </c>
      <c r="AM727" s="48"/>
      <c r="AN727" s="48"/>
      <c r="AO727" s="48"/>
      <c r="AP727" s="48"/>
      <c r="AQ727" s="48"/>
      <c r="AR727" s="48"/>
      <c r="AS727" s="48"/>
      <c r="AT727" s="436" t="str">
        <f t="shared" si="35"/>
        <v/>
      </c>
      <c r="AU727" s="436"/>
      <c r="AV727" s="436" t="str">
        <f t="shared" si="38"/>
        <v>Yes</v>
      </c>
      <c r="AW727" s="436"/>
      <c r="AX727" s="155" t="s">
        <v>908</v>
      </c>
      <c r="AY727" s="48"/>
      <c r="AZ727" s="48"/>
      <c r="BA727" s="48"/>
      <c r="BB727" s="436" t="b">
        <f t="shared" si="39"/>
        <v>0</v>
      </c>
      <c r="BC727" s="436"/>
      <c r="BD727" s="48"/>
      <c r="BE727" s="48"/>
      <c r="BF727" s="48"/>
      <c r="BG727" s="48"/>
      <c r="BH727" s="48"/>
      <c r="BI727" s="48"/>
      <c r="BJ727" s="48"/>
      <c r="BK727" s="48"/>
      <c r="BL727" s="48"/>
      <c r="BM727" s="48"/>
      <c r="BN727" s="48"/>
      <c r="BO727" s="48"/>
      <c r="BP727" s="48"/>
      <c r="BQ727" s="48"/>
      <c r="BR727" s="48"/>
      <c r="BS727" s="48"/>
      <c r="BT727" s="48"/>
      <c r="BU727" s="48"/>
    </row>
    <row r="728" spans="1:73" hidden="1">
      <c r="A728" s="48"/>
      <c r="B728" s="48"/>
      <c r="C728" s="70" t="s">
        <v>2027</v>
      </c>
      <c r="D728" s="48"/>
      <c r="E728" s="76"/>
      <c r="F728" s="48"/>
      <c r="G728" s="70"/>
      <c r="H728" s="48"/>
      <c r="I728" s="48"/>
      <c r="J728" s="48"/>
      <c r="K728" s="48"/>
      <c r="L728" s="464">
        <f t="shared" si="40"/>
        <v>341</v>
      </c>
      <c r="M728" s="464"/>
      <c r="N728" s="152" t="s">
        <v>2028</v>
      </c>
      <c r="O728" s="48"/>
      <c r="P728" s="48"/>
      <c r="Q728" s="48"/>
      <c r="R728" s="48"/>
      <c r="S728" s="48"/>
      <c r="T728" s="48"/>
      <c r="U728" s="436" t="str">
        <f t="shared" si="36"/>
        <v/>
      </c>
      <c r="V728" s="436"/>
      <c r="W728" s="436" t="str">
        <f t="shared" si="37"/>
        <v/>
      </c>
      <c r="X728" s="436"/>
      <c r="Y728" s="48"/>
      <c r="Z728" s="48"/>
      <c r="AA728" s="48"/>
      <c r="AB728" s="48"/>
      <c r="AC728" s="48"/>
      <c r="AD728" s="48"/>
      <c r="AE728" s="48"/>
      <c r="AF728" s="48"/>
      <c r="AG728" s="48"/>
      <c r="AH728" s="48"/>
      <c r="AI728" s="48"/>
      <c r="AJ728" s="48"/>
      <c r="AK728" s="48"/>
      <c r="AL728" s="151" t="s">
        <v>2029</v>
      </c>
      <c r="AM728" s="48"/>
      <c r="AN728" s="48"/>
      <c r="AO728" s="48"/>
      <c r="AP728" s="48"/>
      <c r="AQ728" s="48"/>
      <c r="AR728" s="48"/>
      <c r="AS728" s="48"/>
      <c r="AT728" s="436" t="str">
        <f t="shared" si="35"/>
        <v/>
      </c>
      <c r="AU728" s="436"/>
      <c r="AV728" s="436" t="str">
        <f t="shared" si="38"/>
        <v>Yes</v>
      </c>
      <c r="AW728" s="436"/>
      <c r="AX728" s="156" t="s">
        <v>918</v>
      </c>
      <c r="AY728" s="48"/>
      <c r="AZ728" s="48"/>
      <c r="BA728" s="48"/>
      <c r="BB728" s="436" t="b">
        <f t="shared" si="39"/>
        <v>0</v>
      </c>
      <c r="BC728" s="436"/>
      <c r="BD728" s="48"/>
      <c r="BE728" s="48"/>
      <c r="BF728" s="48"/>
      <c r="BG728" s="48"/>
      <c r="BH728" s="48"/>
      <c r="BI728" s="48"/>
      <c r="BJ728" s="48"/>
      <c r="BK728" s="48"/>
      <c r="BL728" s="48"/>
      <c r="BM728" s="48"/>
      <c r="BN728" s="48"/>
      <c r="BO728" s="48"/>
      <c r="BP728" s="48"/>
      <c r="BQ728" s="48"/>
      <c r="BR728" s="48"/>
      <c r="BS728" s="48"/>
      <c r="BT728" s="48"/>
      <c r="BU728" s="48"/>
    </row>
    <row r="729" spans="1:73" hidden="1">
      <c r="A729" s="48"/>
      <c r="B729" s="48"/>
      <c r="C729" s="70" t="s">
        <v>2030</v>
      </c>
      <c r="D729" s="48"/>
      <c r="E729" s="76"/>
      <c r="F729" s="48"/>
      <c r="G729" s="70"/>
      <c r="H729" s="48"/>
      <c r="I729" s="48"/>
      <c r="J729" s="48"/>
      <c r="K729" s="48"/>
      <c r="L729" s="464">
        <f t="shared" si="40"/>
        <v>342</v>
      </c>
      <c r="M729" s="464"/>
      <c r="N729" s="152" t="s">
        <v>2031</v>
      </c>
      <c r="O729" s="48"/>
      <c r="P729" s="48"/>
      <c r="Q729" s="48"/>
      <c r="R729" s="48"/>
      <c r="S729" s="48"/>
      <c r="T729" s="48"/>
      <c r="U729" s="436" t="str">
        <f t="shared" si="36"/>
        <v/>
      </c>
      <c r="V729" s="436"/>
      <c r="W729" s="436" t="str">
        <f t="shared" si="37"/>
        <v/>
      </c>
      <c r="X729" s="436"/>
      <c r="Y729" s="48"/>
      <c r="Z729" s="48"/>
      <c r="AA729" s="48"/>
      <c r="AB729" s="48"/>
      <c r="AC729" s="48"/>
      <c r="AD729" s="48"/>
      <c r="AE729" s="48"/>
      <c r="AF729" s="48"/>
      <c r="AG729" s="48"/>
      <c r="AH729" s="48"/>
      <c r="AI729" s="48"/>
      <c r="AJ729" s="48"/>
      <c r="AK729" s="48"/>
      <c r="AL729" s="151" t="s">
        <v>2032</v>
      </c>
      <c r="AM729" s="48"/>
      <c r="AN729" s="48"/>
      <c r="AO729" s="48"/>
      <c r="AP729" s="48"/>
      <c r="AQ729" s="48"/>
      <c r="AR729" s="48"/>
      <c r="AS729" s="48"/>
      <c r="AT729" s="436" t="str">
        <f t="shared" si="35"/>
        <v/>
      </c>
      <c r="AU729" s="436"/>
      <c r="AV729" s="436" t="str">
        <f t="shared" si="38"/>
        <v>Yes</v>
      </c>
      <c r="AW729" s="436"/>
      <c r="AX729" s="156" t="s">
        <v>918</v>
      </c>
      <c r="AY729" s="48"/>
      <c r="AZ729" s="48"/>
      <c r="BA729" s="48"/>
      <c r="BB729" s="436" t="b">
        <f t="shared" si="39"/>
        <v>0</v>
      </c>
      <c r="BC729" s="436"/>
      <c r="BD729" s="48"/>
      <c r="BE729" s="48"/>
      <c r="BF729" s="48"/>
      <c r="BG729" s="48"/>
      <c r="BH729" s="48"/>
      <c r="BI729" s="48"/>
      <c r="BJ729" s="48"/>
      <c r="BK729" s="48"/>
      <c r="BL729" s="48"/>
      <c r="BM729" s="48"/>
      <c r="BN729" s="48"/>
      <c r="BO729" s="48"/>
      <c r="BP729" s="48"/>
      <c r="BQ729" s="48"/>
      <c r="BR729" s="48"/>
      <c r="BS729" s="48"/>
      <c r="BT729" s="48"/>
      <c r="BU729" s="48"/>
    </row>
    <row r="730" spans="1:73" hidden="1">
      <c r="A730" s="48"/>
      <c r="B730" s="48"/>
      <c r="C730" s="70" t="s">
        <v>2033</v>
      </c>
      <c r="D730" s="48"/>
      <c r="E730" s="76"/>
      <c r="F730" s="48"/>
      <c r="G730" s="70"/>
      <c r="H730" s="48"/>
      <c r="I730" s="48"/>
      <c r="J730" s="48"/>
      <c r="K730" s="48"/>
      <c r="L730" s="464">
        <f t="shared" si="40"/>
        <v>343</v>
      </c>
      <c r="M730" s="464"/>
      <c r="N730" s="152" t="s">
        <v>2034</v>
      </c>
      <c r="O730" s="48"/>
      <c r="P730" s="48"/>
      <c r="Q730" s="48"/>
      <c r="R730" s="48"/>
      <c r="S730" s="48"/>
      <c r="T730" s="48"/>
      <c r="U730" s="436" t="str">
        <f t="shared" si="36"/>
        <v/>
      </c>
      <c r="V730" s="436"/>
      <c r="W730" s="436" t="str">
        <f t="shared" si="37"/>
        <v/>
      </c>
      <c r="X730" s="436"/>
      <c r="Y730" s="48"/>
      <c r="Z730" s="48"/>
      <c r="AA730" s="48"/>
      <c r="AB730" s="48"/>
      <c r="AC730" s="48"/>
      <c r="AD730" s="48"/>
      <c r="AE730" s="48"/>
      <c r="AF730" s="48"/>
      <c r="AG730" s="48"/>
      <c r="AH730" s="48"/>
      <c r="AI730" s="48"/>
      <c r="AJ730" s="48"/>
      <c r="AK730" s="48"/>
      <c r="AL730" s="157" t="s">
        <v>2035</v>
      </c>
      <c r="AM730" s="48"/>
      <c r="AN730" s="48"/>
      <c r="AO730" s="48"/>
      <c r="AP730" s="48"/>
      <c r="AQ730" s="48"/>
      <c r="AR730" s="48"/>
      <c r="AS730" s="48"/>
      <c r="AT730" s="436" t="str">
        <f t="shared" si="35"/>
        <v/>
      </c>
      <c r="AU730" s="436"/>
      <c r="AV730" s="436" t="str">
        <f t="shared" si="38"/>
        <v>Yes</v>
      </c>
      <c r="AW730" s="436"/>
      <c r="AX730" s="155" t="s">
        <v>908</v>
      </c>
      <c r="AY730" s="48"/>
      <c r="AZ730" s="48"/>
      <c r="BA730" s="48"/>
      <c r="BB730" s="436" t="b">
        <f t="shared" si="39"/>
        <v>0</v>
      </c>
      <c r="BC730" s="436"/>
      <c r="BD730" s="48"/>
      <c r="BE730" s="48"/>
      <c r="BF730" s="48"/>
      <c r="BG730" s="48"/>
      <c r="BH730" s="48"/>
      <c r="BI730" s="48"/>
      <c r="BJ730" s="48"/>
      <c r="BK730" s="48"/>
      <c r="BL730" s="48"/>
      <c r="BM730" s="48"/>
      <c r="BN730" s="48"/>
      <c r="BO730" s="48"/>
      <c r="BP730" s="48"/>
      <c r="BQ730" s="48"/>
      <c r="BR730" s="48"/>
      <c r="BS730" s="48"/>
      <c r="BT730" s="48"/>
      <c r="BU730" s="48"/>
    </row>
    <row r="731" spans="1:73" hidden="1">
      <c r="A731" s="48"/>
      <c r="B731" s="48"/>
      <c r="C731" s="70" t="s">
        <v>2036</v>
      </c>
      <c r="D731" s="48"/>
      <c r="E731" s="76"/>
      <c r="F731" s="48"/>
      <c r="G731" s="70"/>
      <c r="H731" s="48"/>
      <c r="I731" s="48"/>
      <c r="J731" s="48"/>
      <c r="K731" s="48"/>
      <c r="L731" s="464">
        <f t="shared" si="40"/>
        <v>344</v>
      </c>
      <c r="M731" s="464"/>
      <c r="N731" s="152" t="s">
        <v>2037</v>
      </c>
      <c r="O731" s="48"/>
      <c r="P731" s="48"/>
      <c r="Q731" s="48"/>
      <c r="R731" s="48"/>
      <c r="S731" s="48"/>
      <c r="T731" s="48"/>
      <c r="U731" s="436" t="str">
        <f t="shared" si="36"/>
        <v/>
      </c>
      <c r="V731" s="436"/>
      <c r="W731" s="436" t="str">
        <f t="shared" si="37"/>
        <v/>
      </c>
      <c r="X731" s="436"/>
      <c r="Y731" s="48"/>
      <c r="Z731" s="48"/>
      <c r="AA731" s="48"/>
      <c r="AB731" s="48"/>
      <c r="AC731" s="48"/>
      <c r="AD731" s="48"/>
      <c r="AE731" s="48"/>
      <c r="AF731" s="48"/>
      <c r="AG731" s="48"/>
      <c r="AH731" s="48"/>
      <c r="AI731" s="48"/>
      <c r="AJ731" s="48"/>
      <c r="AK731" s="48"/>
      <c r="AL731" s="151" t="s">
        <v>2038</v>
      </c>
      <c r="AM731" s="48"/>
      <c r="AN731" s="48"/>
      <c r="AO731" s="48"/>
      <c r="AP731" s="48"/>
      <c r="AQ731" s="48"/>
      <c r="AR731" s="48"/>
      <c r="AS731" s="48"/>
      <c r="AT731" s="436" t="str">
        <f t="shared" si="35"/>
        <v/>
      </c>
      <c r="AU731" s="436"/>
      <c r="AV731" s="436" t="str">
        <f t="shared" si="38"/>
        <v>Yes</v>
      </c>
      <c r="AW731" s="436"/>
      <c r="AX731" s="69" t="s">
        <v>931</v>
      </c>
      <c r="AY731" s="48"/>
      <c r="AZ731" s="48"/>
      <c r="BA731" s="48"/>
      <c r="BB731" s="436" t="b">
        <f t="shared" si="39"/>
        <v>0</v>
      </c>
      <c r="BC731" s="436"/>
      <c r="BD731" s="48"/>
      <c r="BE731" s="48"/>
      <c r="BF731" s="48"/>
      <c r="BG731" s="48"/>
      <c r="BH731" s="48"/>
      <c r="BI731" s="48"/>
      <c r="BJ731" s="48"/>
      <c r="BK731" s="48"/>
      <c r="BL731" s="48"/>
      <c r="BM731" s="48"/>
      <c r="BN731" s="48"/>
      <c r="BO731" s="48"/>
      <c r="BP731" s="48"/>
      <c r="BQ731" s="48"/>
      <c r="BR731" s="48"/>
      <c r="BS731" s="48"/>
      <c r="BT731" s="48"/>
      <c r="BU731" s="48"/>
    </row>
    <row r="732" spans="1:73" hidden="1">
      <c r="A732" s="48"/>
      <c r="B732" s="48"/>
      <c r="C732" s="70" t="s">
        <v>2039</v>
      </c>
      <c r="D732" s="48"/>
      <c r="E732" s="76"/>
      <c r="F732" s="48"/>
      <c r="G732" s="70"/>
      <c r="H732" s="48"/>
      <c r="I732" s="48"/>
      <c r="J732" s="48"/>
      <c r="K732" s="48"/>
      <c r="L732" s="464">
        <f t="shared" si="40"/>
        <v>345</v>
      </c>
      <c r="M732" s="464"/>
      <c r="N732" s="152" t="s">
        <v>2040</v>
      </c>
      <c r="O732" s="48"/>
      <c r="P732" s="48"/>
      <c r="Q732" s="48"/>
      <c r="R732" s="48"/>
      <c r="S732" s="48"/>
      <c r="T732" s="48"/>
      <c r="U732" s="436" t="str">
        <f t="shared" si="36"/>
        <v/>
      </c>
      <c r="V732" s="436"/>
      <c r="W732" s="436" t="str">
        <f t="shared" si="37"/>
        <v/>
      </c>
      <c r="X732" s="436"/>
      <c r="Y732" s="48"/>
      <c r="Z732" s="48"/>
      <c r="AA732" s="48"/>
      <c r="AB732" s="48"/>
      <c r="AC732" s="48"/>
      <c r="AD732" s="48"/>
      <c r="AE732" s="48"/>
      <c r="AF732" s="48"/>
      <c r="AG732" s="48"/>
      <c r="AH732" s="48"/>
      <c r="AI732" s="48"/>
      <c r="AJ732" s="48"/>
      <c r="AK732" s="48"/>
      <c r="AL732" s="151" t="s">
        <v>2041</v>
      </c>
      <c r="AM732" s="48"/>
      <c r="AN732" s="48"/>
      <c r="AO732" s="48"/>
      <c r="AP732" s="48"/>
      <c r="AQ732" s="48"/>
      <c r="AR732" s="48"/>
      <c r="AS732" s="48"/>
      <c r="AT732" s="436" t="str">
        <f t="shared" si="35"/>
        <v/>
      </c>
      <c r="AU732" s="436"/>
      <c r="AV732" s="436" t="str">
        <f t="shared" si="38"/>
        <v>Yes</v>
      </c>
      <c r="AW732" s="436"/>
      <c r="AX732" s="156" t="s">
        <v>918</v>
      </c>
      <c r="AY732" s="48"/>
      <c r="AZ732" s="48"/>
      <c r="BA732" s="48"/>
      <c r="BB732" s="436" t="b">
        <f t="shared" si="39"/>
        <v>0</v>
      </c>
      <c r="BC732" s="436"/>
      <c r="BD732" s="48"/>
      <c r="BE732" s="48"/>
      <c r="BF732" s="48"/>
      <c r="BG732" s="48"/>
      <c r="BH732" s="48"/>
      <c r="BI732" s="48"/>
      <c r="BJ732" s="48"/>
      <c r="BK732" s="48"/>
      <c r="BL732" s="48"/>
      <c r="BM732" s="48"/>
      <c r="BN732" s="48"/>
      <c r="BO732" s="48"/>
      <c r="BP732" s="48"/>
      <c r="BQ732" s="48"/>
      <c r="BR732" s="48"/>
      <c r="BS732" s="48"/>
      <c r="BT732" s="48"/>
      <c r="BU732" s="48"/>
    </row>
    <row r="733" spans="1:73" hidden="1">
      <c r="A733" s="48"/>
      <c r="B733" s="48"/>
      <c r="C733" s="70" t="s">
        <v>2042</v>
      </c>
      <c r="D733" s="48"/>
      <c r="E733" s="76"/>
      <c r="F733" s="48"/>
      <c r="G733" s="70"/>
      <c r="H733" s="48"/>
      <c r="I733" s="48"/>
      <c r="J733" s="48"/>
      <c r="K733" s="48"/>
      <c r="L733" s="464">
        <f t="shared" si="40"/>
        <v>346</v>
      </c>
      <c r="M733" s="464"/>
      <c r="N733" s="152" t="s">
        <v>2043</v>
      </c>
      <c r="O733" s="48"/>
      <c r="P733" s="48"/>
      <c r="Q733" s="48"/>
      <c r="R733" s="48"/>
      <c r="S733" s="48"/>
      <c r="T733" s="48"/>
      <c r="U733" s="436" t="str">
        <f t="shared" si="36"/>
        <v/>
      </c>
      <c r="V733" s="436"/>
      <c r="W733" s="436" t="str">
        <f t="shared" si="37"/>
        <v/>
      </c>
      <c r="X733" s="436"/>
      <c r="Y733" s="48"/>
      <c r="Z733" s="48"/>
      <c r="AA733" s="48"/>
      <c r="AB733" s="48"/>
      <c r="AC733" s="48"/>
      <c r="AD733" s="48"/>
      <c r="AE733" s="48"/>
      <c r="AF733" s="48"/>
      <c r="AG733" s="48"/>
      <c r="AH733" s="48"/>
      <c r="AI733" s="48"/>
      <c r="AJ733" s="48"/>
      <c r="AK733" s="48"/>
      <c r="AL733" s="151" t="s">
        <v>2044</v>
      </c>
      <c r="AM733" s="48"/>
      <c r="AN733" s="48"/>
      <c r="AO733" s="48"/>
      <c r="AP733" s="48"/>
      <c r="AQ733" s="48"/>
      <c r="AR733" s="48"/>
      <c r="AS733" s="48"/>
      <c r="AT733" s="436" t="str">
        <f t="shared" si="35"/>
        <v/>
      </c>
      <c r="AU733" s="436"/>
      <c r="AV733" s="436" t="str">
        <f t="shared" si="38"/>
        <v>No</v>
      </c>
      <c r="AW733" s="436"/>
      <c r="AX733" s="156" t="s">
        <v>913</v>
      </c>
      <c r="AY733" s="48"/>
      <c r="AZ733" s="48"/>
      <c r="BA733" s="48"/>
      <c r="BB733" s="436" t="b">
        <f t="shared" si="39"/>
        <v>0</v>
      </c>
      <c r="BC733" s="436"/>
      <c r="BD733" s="48"/>
      <c r="BE733" s="48"/>
      <c r="BF733" s="48"/>
      <c r="BG733" s="48"/>
      <c r="BH733" s="48"/>
      <c r="BI733" s="48"/>
      <c r="BJ733" s="48"/>
      <c r="BK733" s="48"/>
      <c r="BL733" s="48"/>
      <c r="BM733" s="48"/>
      <c r="BN733" s="48"/>
      <c r="BO733" s="48"/>
      <c r="BP733" s="48"/>
      <c r="BQ733" s="48"/>
      <c r="BR733" s="48"/>
      <c r="BS733" s="48"/>
      <c r="BT733" s="48"/>
      <c r="BU733" s="48"/>
    </row>
    <row r="734" spans="1:73" hidden="1">
      <c r="A734" s="48"/>
      <c r="B734" s="48"/>
      <c r="C734" s="70" t="s">
        <v>2045</v>
      </c>
      <c r="D734" s="48"/>
      <c r="E734" s="76"/>
      <c r="F734" s="48"/>
      <c r="G734" s="70"/>
      <c r="H734" s="48"/>
      <c r="I734" s="48"/>
      <c r="J734" s="48"/>
      <c r="K734" s="48"/>
      <c r="L734" s="464">
        <f t="shared" si="40"/>
        <v>347</v>
      </c>
      <c r="M734" s="464"/>
      <c r="N734" s="152" t="s">
        <v>2046</v>
      </c>
      <c r="O734" s="48"/>
      <c r="P734" s="48"/>
      <c r="Q734" s="48"/>
      <c r="R734" s="48"/>
      <c r="S734" s="48"/>
      <c r="T734" s="48"/>
      <c r="U734" s="436" t="str">
        <f t="shared" si="36"/>
        <v/>
      </c>
      <c r="V734" s="436"/>
      <c r="W734" s="436" t="str">
        <f t="shared" si="37"/>
        <v/>
      </c>
      <c r="X734" s="436"/>
      <c r="Y734" s="48"/>
      <c r="Z734" s="48"/>
      <c r="AA734" s="48"/>
      <c r="AB734" s="48"/>
      <c r="AC734" s="48"/>
      <c r="AD734" s="48"/>
      <c r="AE734" s="48"/>
      <c r="AF734" s="48"/>
      <c r="AG734" s="48"/>
      <c r="AH734" s="48"/>
      <c r="AI734" s="48"/>
      <c r="AJ734" s="48"/>
      <c r="AK734" s="48"/>
      <c r="AL734" s="151" t="s">
        <v>2047</v>
      </c>
      <c r="AM734" s="48"/>
      <c r="AN734" s="48"/>
      <c r="AO734" s="48"/>
      <c r="AP734" s="48"/>
      <c r="AQ734" s="48"/>
      <c r="AR734" s="48"/>
      <c r="AS734" s="48"/>
      <c r="AT734" s="436" t="str">
        <f t="shared" si="35"/>
        <v/>
      </c>
      <c r="AU734" s="436"/>
      <c r="AV734" s="436" t="str">
        <f t="shared" si="38"/>
        <v>Yes</v>
      </c>
      <c r="AW734" s="436"/>
      <c r="AX734" s="156" t="s">
        <v>908</v>
      </c>
      <c r="AY734" s="48"/>
      <c r="AZ734" s="48"/>
      <c r="BA734" s="48"/>
      <c r="BB734" s="436" t="b">
        <f t="shared" si="39"/>
        <v>0</v>
      </c>
      <c r="BC734" s="436"/>
      <c r="BD734" s="48"/>
      <c r="BE734" s="48"/>
      <c r="BF734" s="48"/>
      <c r="BG734" s="48"/>
      <c r="BH734" s="48"/>
      <c r="BI734" s="48"/>
      <c r="BJ734" s="48"/>
      <c r="BK734" s="48"/>
      <c r="BL734" s="48"/>
      <c r="BM734" s="48"/>
      <c r="BN734" s="48"/>
      <c r="BO734" s="48"/>
      <c r="BP734" s="48"/>
      <c r="BQ734" s="48"/>
      <c r="BR734" s="48"/>
      <c r="BS734" s="48"/>
      <c r="BT734" s="48"/>
      <c r="BU734" s="48"/>
    </row>
    <row r="735" spans="1:73" hidden="1">
      <c r="A735" s="48"/>
      <c r="B735" s="48"/>
      <c r="C735" s="70" t="s">
        <v>2048</v>
      </c>
      <c r="D735" s="48"/>
      <c r="E735" s="76"/>
      <c r="F735" s="48"/>
      <c r="G735" s="70"/>
      <c r="H735" s="48"/>
      <c r="I735" s="48"/>
      <c r="J735" s="48"/>
      <c r="K735" s="48"/>
      <c r="L735" s="464">
        <f t="shared" si="40"/>
        <v>348</v>
      </c>
      <c r="M735" s="464"/>
      <c r="N735" s="152" t="s">
        <v>2049</v>
      </c>
      <c r="O735" s="48"/>
      <c r="P735" s="48"/>
      <c r="Q735" s="48"/>
      <c r="R735" s="48"/>
      <c r="S735" s="48"/>
      <c r="T735" s="48"/>
      <c r="U735" s="436" t="str">
        <f t="shared" si="36"/>
        <v/>
      </c>
      <c r="V735" s="436"/>
      <c r="W735" s="436" t="str">
        <f t="shared" si="37"/>
        <v/>
      </c>
      <c r="X735" s="436"/>
      <c r="Y735" s="48"/>
      <c r="Z735" s="48"/>
      <c r="AA735" s="48"/>
      <c r="AB735" s="48"/>
      <c r="AC735" s="48"/>
      <c r="AD735" s="48"/>
      <c r="AE735" s="48"/>
      <c r="AF735" s="48"/>
      <c r="AG735" s="48"/>
      <c r="AH735" s="48"/>
      <c r="AI735" s="48"/>
      <c r="AJ735" s="48"/>
      <c r="AK735" s="48"/>
      <c r="AL735" s="151" t="s">
        <v>2050</v>
      </c>
      <c r="AM735" s="48"/>
      <c r="AN735" s="48"/>
      <c r="AO735" s="48"/>
      <c r="AP735" s="48"/>
      <c r="AQ735" s="48"/>
      <c r="AR735" s="48"/>
      <c r="AS735" s="48"/>
      <c r="AT735" s="436" t="str">
        <f t="shared" si="35"/>
        <v/>
      </c>
      <c r="AU735" s="436"/>
      <c r="AV735" s="436" t="str">
        <f t="shared" si="38"/>
        <v>Yes</v>
      </c>
      <c r="AW735" s="436"/>
      <c r="AX735" s="156" t="s">
        <v>918</v>
      </c>
      <c r="AY735" s="48"/>
      <c r="AZ735" s="48"/>
      <c r="BA735" s="48"/>
      <c r="BB735" s="436" t="b">
        <f t="shared" si="39"/>
        <v>0</v>
      </c>
      <c r="BC735" s="436"/>
      <c r="BD735" s="48"/>
      <c r="BE735" s="48"/>
      <c r="BF735" s="48"/>
      <c r="BG735" s="48"/>
      <c r="BH735" s="48"/>
      <c r="BI735" s="48"/>
      <c r="BJ735" s="48"/>
      <c r="BK735" s="48"/>
      <c r="BL735" s="48"/>
      <c r="BM735" s="48"/>
      <c r="BN735" s="48"/>
      <c r="BO735" s="48"/>
      <c r="BP735" s="48"/>
      <c r="BQ735" s="48"/>
      <c r="BR735" s="48"/>
      <c r="BS735" s="48"/>
      <c r="BT735" s="48"/>
      <c r="BU735" s="48"/>
    </row>
    <row r="736" spans="1:73" hidden="1">
      <c r="A736" s="48"/>
      <c r="B736" s="48"/>
      <c r="C736" s="70" t="s">
        <v>2051</v>
      </c>
      <c r="D736" s="48"/>
      <c r="E736" s="76"/>
      <c r="F736" s="48"/>
      <c r="G736" s="70"/>
      <c r="H736" s="48"/>
      <c r="I736" s="48"/>
      <c r="J736" s="48"/>
      <c r="K736" s="48"/>
      <c r="L736" s="464">
        <f t="shared" si="40"/>
        <v>349</v>
      </c>
      <c r="M736" s="464"/>
      <c r="N736" s="152" t="s">
        <v>2052</v>
      </c>
      <c r="O736" s="48"/>
      <c r="P736" s="48"/>
      <c r="Q736" s="48"/>
      <c r="R736" s="48"/>
      <c r="S736" s="48"/>
      <c r="T736" s="48"/>
      <c r="U736" s="436" t="str">
        <f t="shared" si="36"/>
        <v/>
      </c>
      <c r="V736" s="436"/>
      <c r="W736" s="436" t="str">
        <f t="shared" si="37"/>
        <v/>
      </c>
      <c r="X736" s="436"/>
      <c r="Y736" s="48"/>
      <c r="Z736" s="48"/>
      <c r="AA736" s="48"/>
      <c r="AB736" s="48"/>
      <c r="AC736" s="48"/>
      <c r="AD736" s="48"/>
      <c r="AE736" s="48"/>
      <c r="AF736" s="48"/>
      <c r="AG736" s="48"/>
      <c r="AH736" s="48"/>
      <c r="AI736" s="48"/>
      <c r="AJ736" s="48"/>
      <c r="AK736" s="48"/>
      <c r="AL736" s="151" t="s">
        <v>2053</v>
      </c>
      <c r="AM736" s="48"/>
      <c r="AN736" s="48"/>
      <c r="AO736" s="48"/>
      <c r="AP736" s="48"/>
      <c r="AQ736" s="48"/>
      <c r="AR736" s="48"/>
      <c r="AS736" s="48"/>
      <c r="AT736" s="436" t="str">
        <f t="shared" si="35"/>
        <v/>
      </c>
      <c r="AU736" s="436"/>
      <c r="AV736" s="436" t="str">
        <f t="shared" si="38"/>
        <v>Yes</v>
      </c>
      <c r="AW736" s="436"/>
      <c r="AX736" s="156" t="s">
        <v>918</v>
      </c>
      <c r="AY736" s="48"/>
      <c r="AZ736" s="48"/>
      <c r="BA736" s="48"/>
      <c r="BB736" s="436" t="b">
        <f t="shared" si="39"/>
        <v>0</v>
      </c>
      <c r="BC736" s="436"/>
      <c r="BD736" s="48"/>
      <c r="BE736" s="48"/>
      <c r="BF736" s="48"/>
      <c r="BG736" s="48"/>
      <c r="BH736" s="48"/>
      <c r="BI736" s="48"/>
      <c r="BJ736" s="48"/>
      <c r="BK736" s="48"/>
      <c r="BL736" s="48"/>
      <c r="BM736" s="48"/>
      <c r="BN736" s="48"/>
      <c r="BO736" s="48"/>
      <c r="BP736" s="48"/>
      <c r="BQ736" s="48"/>
      <c r="BR736" s="48"/>
      <c r="BS736" s="48"/>
      <c r="BT736" s="48"/>
      <c r="BU736" s="48"/>
    </row>
    <row r="737" spans="1:73" hidden="1">
      <c r="A737" s="48"/>
      <c r="B737" s="48"/>
      <c r="C737" s="70" t="s">
        <v>2054</v>
      </c>
      <c r="D737" s="48"/>
      <c r="E737" s="76"/>
      <c r="F737" s="48"/>
      <c r="G737" s="70"/>
      <c r="H737" s="48"/>
      <c r="I737" s="48"/>
      <c r="J737" s="48"/>
      <c r="K737" s="48"/>
      <c r="L737" s="464">
        <f t="shared" si="40"/>
        <v>350</v>
      </c>
      <c r="M737" s="464"/>
      <c r="N737" s="152" t="s">
        <v>2055</v>
      </c>
      <c r="O737" s="48"/>
      <c r="P737" s="48"/>
      <c r="Q737" s="48"/>
      <c r="R737" s="48"/>
      <c r="S737" s="48"/>
      <c r="T737" s="48"/>
      <c r="U737" s="436" t="str">
        <f t="shared" si="36"/>
        <v/>
      </c>
      <c r="V737" s="436"/>
      <c r="W737" s="436" t="str">
        <f t="shared" si="37"/>
        <v/>
      </c>
      <c r="X737" s="436"/>
      <c r="Y737" s="48"/>
      <c r="Z737" s="48"/>
      <c r="AA737" s="48"/>
      <c r="AB737" s="48"/>
      <c r="AC737" s="48"/>
      <c r="AD737" s="48"/>
      <c r="AE737" s="48"/>
      <c r="AF737" s="48"/>
      <c r="AG737" s="48"/>
      <c r="AH737" s="48"/>
      <c r="AI737" s="48"/>
      <c r="AJ737" s="48"/>
      <c r="AK737" s="48"/>
      <c r="AL737" s="151" t="s">
        <v>2056</v>
      </c>
      <c r="AM737" s="48"/>
      <c r="AN737" s="48"/>
      <c r="AO737" s="48"/>
      <c r="AP737" s="48"/>
      <c r="AQ737" s="48"/>
      <c r="AR737" s="48"/>
      <c r="AS737" s="48"/>
      <c r="AT737" s="436" t="str">
        <f t="shared" si="35"/>
        <v/>
      </c>
      <c r="AU737" s="436"/>
      <c r="AV737" s="436" t="str">
        <f t="shared" si="38"/>
        <v>Yes</v>
      </c>
      <c r="AW737" s="436"/>
      <c r="AX737" s="156" t="s">
        <v>918</v>
      </c>
      <c r="AY737" s="48"/>
      <c r="AZ737" s="48"/>
      <c r="BA737" s="48"/>
      <c r="BB737" s="436" t="b">
        <f t="shared" si="39"/>
        <v>0</v>
      </c>
      <c r="BC737" s="436"/>
      <c r="BD737" s="48"/>
      <c r="BE737" s="48"/>
      <c r="BF737" s="48"/>
      <c r="BG737" s="48"/>
      <c r="BH737" s="48"/>
      <c r="BI737" s="48"/>
      <c r="BJ737" s="48"/>
      <c r="BK737" s="48"/>
      <c r="BL737" s="48"/>
      <c r="BM737" s="48"/>
      <c r="BN737" s="48"/>
      <c r="BO737" s="48"/>
      <c r="BP737" s="48"/>
      <c r="BQ737" s="48"/>
      <c r="BR737" s="48"/>
      <c r="BS737" s="48"/>
      <c r="BT737" s="48"/>
      <c r="BU737" s="48"/>
    </row>
    <row r="738" spans="1:73" hidden="1">
      <c r="A738" s="48"/>
      <c r="B738" s="48"/>
      <c r="C738" s="70" t="s">
        <v>2057</v>
      </c>
      <c r="D738" s="48"/>
      <c r="E738" s="76"/>
      <c r="F738" s="48"/>
      <c r="G738" s="70"/>
      <c r="H738" s="48"/>
      <c r="I738" s="48"/>
      <c r="J738" s="48"/>
      <c r="K738" s="48"/>
      <c r="L738" s="464">
        <f t="shared" si="40"/>
        <v>351</v>
      </c>
      <c r="M738" s="464"/>
      <c r="N738" s="152" t="s">
        <v>2058</v>
      </c>
      <c r="O738" s="48"/>
      <c r="P738" s="48"/>
      <c r="Q738" s="48"/>
      <c r="R738" s="48"/>
      <c r="S738" s="48"/>
      <c r="T738" s="48"/>
      <c r="U738" s="436" t="str">
        <f t="shared" si="36"/>
        <v/>
      </c>
      <c r="V738" s="436"/>
      <c r="W738" s="436" t="str">
        <f t="shared" si="37"/>
        <v/>
      </c>
      <c r="X738" s="436"/>
      <c r="Y738" s="48"/>
      <c r="Z738" s="48"/>
      <c r="AA738" s="48"/>
      <c r="AB738" s="48"/>
      <c r="AC738" s="48"/>
      <c r="AD738" s="48"/>
      <c r="AE738" s="48"/>
      <c r="AF738" s="48"/>
      <c r="AG738" s="48"/>
      <c r="AH738" s="48"/>
      <c r="AI738" s="48"/>
      <c r="AJ738" s="48"/>
      <c r="AK738" s="48"/>
      <c r="AL738" s="151" t="s">
        <v>2059</v>
      </c>
      <c r="AM738" s="48"/>
      <c r="AN738" s="48"/>
      <c r="AO738" s="48"/>
      <c r="AP738" s="48"/>
      <c r="AQ738" s="48"/>
      <c r="AR738" s="48"/>
      <c r="AS738" s="48"/>
      <c r="AT738" s="436" t="str">
        <f t="shared" si="35"/>
        <v/>
      </c>
      <c r="AU738" s="436"/>
      <c r="AV738" s="436" t="str">
        <f t="shared" si="38"/>
        <v>Yes</v>
      </c>
      <c r="AW738" s="436"/>
      <c r="AX738" s="156" t="s">
        <v>918</v>
      </c>
      <c r="AY738" s="48"/>
      <c r="AZ738" s="48"/>
      <c r="BA738" s="48"/>
      <c r="BB738" s="436" t="b">
        <f t="shared" si="39"/>
        <v>0</v>
      </c>
      <c r="BC738" s="436"/>
      <c r="BD738" s="48"/>
      <c r="BE738" s="48"/>
      <c r="BF738" s="48"/>
      <c r="BG738" s="48"/>
      <c r="BH738" s="48"/>
      <c r="BI738" s="48"/>
      <c r="BJ738" s="48"/>
      <c r="BK738" s="48"/>
      <c r="BL738" s="48"/>
      <c r="BM738" s="48"/>
      <c r="BN738" s="48"/>
      <c r="BO738" s="48"/>
      <c r="BP738" s="48"/>
      <c r="BQ738" s="48"/>
      <c r="BR738" s="48"/>
      <c r="BS738" s="48"/>
      <c r="BT738" s="48"/>
      <c r="BU738" s="48"/>
    </row>
    <row r="739" spans="1:73" hidden="1">
      <c r="A739" s="48"/>
      <c r="B739" s="48"/>
      <c r="C739" s="70" t="s">
        <v>2060</v>
      </c>
      <c r="D739" s="48"/>
      <c r="E739" s="76"/>
      <c r="F739" s="48"/>
      <c r="G739" s="70"/>
      <c r="H739" s="48"/>
      <c r="I739" s="48"/>
      <c r="J739" s="48"/>
      <c r="K739" s="48"/>
      <c r="L739" s="464">
        <f t="shared" si="40"/>
        <v>352</v>
      </c>
      <c r="M739" s="464"/>
      <c r="N739" s="152" t="s">
        <v>2061</v>
      </c>
      <c r="O739" s="48"/>
      <c r="P739" s="48"/>
      <c r="Q739" s="48"/>
      <c r="R739" s="48"/>
      <c r="S739" s="48"/>
      <c r="T739" s="48"/>
      <c r="U739" s="436" t="str">
        <f t="shared" si="36"/>
        <v/>
      </c>
      <c r="V739" s="436"/>
      <c r="W739" s="436" t="str">
        <f t="shared" si="37"/>
        <v/>
      </c>
      <c r="X739" s="436"/>
      <c r="Y739" s="48"/>
      <c r="Z739" s="48"/>
      <c r="AA739" s="48"/>
      <c r="AB739" s="48"/>
      <c r="AC739" s="48"/>
      <c r="AD739" s="48"/>
      <c r="AE739" s="48"/>
      <c r="AF739" s="48"/>
      <c r="AG739" s="48"/>
      <c r="AH739" s="48"/>
      <c r="AI739" s="48"/>
      <c r="AJ739" s="48"/>
      <c r="AK739" s="48"/>
      <c r="AL739" s="151" t="s">
        <v>2062</v>
      </c>
      <c r="AM739" s="48"/>
      <c r="AN739" s="48"/>
      <c r="AO739" s="48"/>
      <c r="AP739" s="48"/>
      <c r="AQ739" s="48"/>
      <c r="AR739" s="48"/>
      <c r="AS739" s="48"/>
      <c r="AT739" s="436" t="str">
        <f t="shared" si="35"/>
        <v/>
      </c>
      <c r="AU739" s="436"/>
      <c r="AV739" s="436" t="str">
        <f t="shared" si="38"/>
        <v>Yes</v>
      </c>
      <c r="AW739" s="436"/>
      <c r="AX739" s="69" t="s">
        <v>931</v>
      </c>
      <c r="AY739" s="48"/>
      <c r="AZ739" s="48"/>
      <c r="BA739" s="48"/>
      <c r="BB739" s="436" t="b">
        <f t="shared" si="39"/>
        <v>0</v>
      </c>
      <c r="BC739" s="436"/>
      <c r="BD739" s="48"/>
      <c r="BE739" s="48"/>
      <c r="BF739" s="48"/>
      <c r="BG739" s="48"/>
      <c r="BH739" s="48"/>
      <c r="BI739" s="48"/>
      <c r="BJ739" s="48"/>
      <c r="BK739" s="48"/>
      <c r="BL739" s="48"/>
      <c r="BM739" s="48"/>
      <c r="BN739" s="48"/>
      <c r="BO739" s="48"/>
      <c r="BP739" s="48"/>
      <c r="BQ739" s="48"/>
      <c r="BR739" s="48"/>
      <c r="BS739" s="48"/>
      <c r="BT739" s="48"/>
      <c r="BU739" s="48"/>
    </row>
    <row r="740" spans="1:73" hidden="1">
      <c r="A740" s="48"/>
      <c r="B740" s="48"/>
      <c r="C740" s="70" t="s">
        <v>2063</v>
      </c>
      <c r="D740" s="48"/>
      <c r="E740" s="76"/>
      <c r="F740" s="48"/>
      <c r="G740" s="70"/>
      <c r="H740" s="48"/>
      <c r="I740" s="48"/>
      <c r="J740" s="48"/>
      <c r="K740" s="48"/>
      <c r="L740" s="464">
        <f t="shared" si="40"/>
        <v>353</v>
      </c>
      <c r="M740" s="464"/>
      <c r="N740" s="152" t="s">
        <v>2064</v>
      </c>
      <c r="O740" s="48"/>
      <c r="P740" s="48"/>
      <c r="Q740" s="48"/>
      <c r="R740" s="48"/>
      <c r="S740" s="48"/>
      <c r="T740" s="48"/>
      <c r="U740" s="436" t="str">
        <f t="shared" si="36"/>
        <v/>
      </c>
      <c r="V740" s="436"/>
      <c r="W740" s="436" t="str">
        <f t="shared" si="37"/>
        <v/>
      </c>
      <c r="X740" s="436"/>
      <c r="Y740" s="48"/>
      <c r="Z740" s="48"/>
      <c r="AA740" s="48"/>
      <c r="AB740" s="48"/>
      <c r="AC740" s="48"/>
      <c r="AD740" s="48"/>
      <c r="AE740" s="48"/>
      <c r="AF740" s="48"/>
      <c r="AG740" s="48"/>
      <c r="AH740" s="48"/>
      <c r="AI740" s="48"/>
      <c r="AJ740" s="48"/>
      <c r="AK740" s="48"/>
      <c r="AL740" s="151" t="s">
        <v>2065</v>
      </c>
      <c r="AM740" s="48"/>
      <c r="AN740" s="48"/>
      <c r="AO740" s="48"/>
      <c r="AP740" s="48"/>
      <c r="AQ740" s="48"/>
      <c r="AR740" s="48"/>
      <c r="AS740" s="48"/>
      <c r="AT740" s="436" t="str">
        <f t="shared" si="35"/>
        <v/>
      </c>
      <c r="AU740" s="436"/>
      <c r="AV740" s="436" t="str">
        <f t="shared" si="38"/>
        <v>Yes</v>
      </c>
      <c r="AW740" s="436"/>
      <c r="AX740" s="156" t="s">
        <v>908</v>
      </c>
      <c r="AY740" s="48"/>
      <c r="AZ740" s="48"/>
      <c r="BA740" s="48"/>
      <c r="BB740" s="436" t="b">
        <f t="shared" si="39"/>
        <v>0</v>
      </c>
      <c r="BC740" s="436"/>
      <c r="BD740" s="48"/>
      <c r="BE740" s="48"/>
      <c r="BF740" s="48"/>
      <c r="BG740" s="48"/>
      <c r="BH740" s="48"/>
      <c r="BI740" s="48"/>
      <c r="BJ740" s="48"/>
      <c r="BK740" s="48"/>
      <c r="BL740" s="48"/>
      <c r="BM740" s="48"/>
      <c r="BN740" s="48"/>
      <c r="BO740" s="48"/>
      <c r="BP740" s="48"/>
      <c r="BQ740" s="48"/>
      <c r="BR740" s="48"/>
      <c r="BS740" s="48"/>
      <c r="BT740" s="48"/>
      <c r="BU740" s="48"/>
    </row>
    <row r="741" spans="1:73" hidden="1">
      <c r="A741" s="48"/>
      <c r="B741" s="48"/>
      <c r="C741" s="70" t="s">
        <v>2066</v>
      </c>
      <c r="D741" s="48"/>
      <c r="E741" s="76"/>
      <c r="F741" s="48"/>
      <c r="G741" s="70"/>
      <c r="H741" s="48"/>
      <c r="I741" s="48"/>
      <c r="J741" s="48"/>
      <c r="K741" s="48"/>
      <c r="L741" s="464">
        <f t="shared" si="40"/>
        <v>354</v>
      </c>
      <c r="M741" s="464"/>
      <c r="N741" s="152" t="s">
        <v>2067</v>
      </c>
      <c r="O741" s="48"/>
      <c r="P741" s="48"/>
      <c r="Q741" s="48"/>
      <c r="R741" s="48"/>
      <c r="S741" s="48"/>
      <c r="T741" s="48"/>
      <c r="U741" s="436" t="str">
        <f t="shared" si="36"/>
        <v/>
      </c>
      <c r="V741" s="436"/>
      <c r="W741" s="436" t="str">
        <f t="shared" si="37"/>
        <v/>
      </c>
      <c r="X741" s="436"/>
      <c r="Y741" s="48"/>
      <c r="Z741" s="48"/>
      <c r="AA741" s="48"/>
      <c r="AB741" s="48"/>
      <c r="AC741" s="48"/>
      <c r="AD741" s="48"/>
      <c r="AE741" s="48"/>
      <c r="AF741" s="48"/>
      <c r="AG741" s="48"/>
      <c r="AH741" s="48"/>
      <c r="AI741" s="48"/>
      <c r="AJ741" s="48"/>
      <c r="AK741" s="48"/>
      <c r="AL741" s="151" t="s">
        <v>2068</v>
      </c>
      <c r="AM741" s="48"/>
      <c r="AN741" s="48"/>
      <c r="AO741" s="48"/>
      <c r="AP741" s="48"/>
      <c r="AQ741" s="48"/>
      <c r="AR741" s="48"/>
      <c r="AS741" s="48"/>
      <c r="AT741" s="436" t="str">
        <f t="shared" si="35"/>
        <v/>
      </c>
      <c r="AU741" s="436"/>
      <c r="AV741" s="436" t="str">
        <f t="shared" si="38"/>
        <v>Yes</v>
      </c>
      <c r="AW741" s="436"/>
      <c r="AX741" s="156" t="s">
        <v>918</v>
      </c>
      <c r="AY741" s="48"/>
      <c r="AZ741" s="48"/>
      <c r="BA741" s="48"/>
      <c r="BB741" s="436" t="b">
        <f t="shared" si="39"/>
        <v>0</v>
      </c>
      <c r="BC741" s="436"/>
      <c r="BD741" s="48"/>
      <c r="BE741" s="48"/>
      <c r="BF741" s="48"/>
      <c r="BG741" s="48"/>
      <c r="BH741" s="48"/>
      <c r="BI741" s="48"/>
      <c r="BJ741" s="48"/>
      <c r="BK741" s="48"/>
      <c r="BL741" s="48"/>
      <c r="BM741" s="48"/>
      <c r="BN741" s="48"/>
      <c r="BO741" s="48"/>
      <c r="BP741" s="48"/>
      <c r="BQ741" s="48"/>
      <c r="BR741" s="48"/>
      <c r="BS741" s="48"/>
      <c r="BT741" s="48"/>
      <c r="BU741" s="48"/>
    </row>
    <row r="742" spans="1:73" hidden="1">
      <c r="A742" s="48"/>
      <c r="B742" s="48"/>
      <c r="C742" s="70" t="s">
        <v>2069</v>
      </c>
      <c r="D742" s="48"/>
      <c r="E742" s="76"/>
      <c r="F742" s="48"/>
      <c r="G742" s="70"/>
      <c r="H742" s="48"/>
      <c r="I742" s="48"/>
      <c r="J742" s="48"/>
      <c r="K742" s="48"/>
      <c r="L742" s="464">
        <f t="shared" si="40"/>
        <v>355</v>
      </c>
      <c r="M742" s="464"/>
      <c r="N742" s="152" t="s">
        <v>2070</v>
      </c>
      <c r="O742" s="48"/>
      <c r="P742" s="48"/>
      <c r="Q742" s="48"/>
      <c r="R742" s="48"/>
      <c r="S742" s="48"/>
      <c r="T742" s="48"/>
      <c r="U742" s="436" t="str">
        <f t="shared" si="36"/>
        <v/>
      </c>
      <c r="V742" s="436"/>
      <c r="W742" s="436" t="str">
        <f t="shared" si="37"/>
        <v/>
      </c>
      <c r="X742" s="436"/>
      <c r="Y742" s="48"/>
      <c r="Z742" s="48"/>
      <c r="AA742" s="48"/>
      <c r="AB742" s="48"/>
      <c r="AC742" s="48"/>
      <c r="AD742" s="48"/>
      <c r="AE742" s="48"/>
      <c r="AF742" s="48"/>
      <c r="AG742" s="48"/>
      <c r="AH742" s="48"/>
      <c r="AI742" s="48"/>
      <c r="AJ742" s="48"/>
      <c r="AK742" s="48"/>
      <c r="AL742" s="151" t="s">
        <v>2071</v>
      </c>
      <c r="AM742" s="48"/>
      <c r="AN742" s="48"/>
      <c r="AO742" s="48"/>
      <c r="AP742" s="48"/>
      <c r="AQ742" s="48"/>
      <c r="AR742" s="48"/>
      <c r="AS742" s="48"/>
      <c r="AT742" s="436" t="str">
        <f t="shared" si="35"/>
        <v/>
      </c>
      <c r="AU742" s="436"/>
      <c r="AV742" s="436" t="str">
        <f t="shared" si="38"/>
        <v>Yes</v>
      </c>
      <c r="AW742" s="436"/>
      <c r="AX742" s="156" t="s">
        <v>918</v>
      </c>
      <c r="AY742" s="48"/>
      <c r="AZ742" s="48"/>
      <c r="BA742" s="48"/>
      <c r="BB742" s="436" t="b">
        <f t="shared" si="39"/>
        <v>0</v>
      </c>
      <c r="BC742" s="436"/>
      <c r="BD742" s="48"/>
      <c r="BE742" s="48"/>
      <c r="BF742" s="48"/>
      <c r="BG742" s="48"/>
      <c r="BH742" s="48"/>
      <c r="BI742" s="48"/>
      <c r="BJ742" s="48"/>
      <c r="BK742" s="48"/>
      <c r="BL742" s="48"/>
      <c r="BM742" s="48"/>
      <c r="BN742" s="48"/>
      <c r="BO742" s="48"/>
      <c r="BP742" s="48"/>
      <c r="BQ742" s="48"/>
      <c r="BR742" s="48"/>
      <c r="BS742" s="48"/>
      <c r="BT742" s="48"/>
      <c r="BU742" s="48"/>
    </row>
    <row r="743" spans="1:73" hidden="1">
      <c r="A743" s="48"/>
      <c r="B743" s="48"/>
      <c r="C743" s="70" t="s">
        <v>2072</v>
      </c>
      <c r="D743" s="48"/>
      <c r="E743" s="76"/>
      <c r="F743" s="48"/>
      <c r="G743" s="70"/>
      <c r="H743" s="48"/>
      <c r="I743" s="48"/>
      <c r="J743" s="48"/>
      <c r="K743" s="48"/>
      <c r="L743" s="464">
        <f t="shared" si="40"/>
        <v>356</v>
      </c>
      <c r="M743" s="464"/>
      <c r="N743" s="152" t="s">
        <v>2073</v>
      </c>
      <c r="O743" s="48"/>
      <c r="P743" s="48"/>
      <c r="Q743" s="48"/>
      <c r="R743" s="48"/>
      <c r="S743" s="48"/>
      <c r="T743" s="48"/>
      <c r="U743" s="436" t="str">
        <f t="shared" si="36"/>
        <v/>
      </c>
      <c r="V743" s="436"/>
      <c r="W743" s="436" t="str">
        <f t="shared" si="37"/>
        <v/>
      </c>
      <c r="X743" s="436"/>
      <c r="Y743" s="48"/>
      <c r="Z743" s="48"/>
      <c r="AA743" s="48"/>
      <c r="AB743" s="48"/>
      <c r="AC743" s="48"/>
      <c r="AD743" s="48"/>
      <c r="AE743" s="48"/>
      <c r="AF743" s="48"/>
      <c r="AG743" s="48"/>
      <c r="AH743" s="48"/>
      <c r="AI743" s="48"/>
      <c r="AJ743" s="48"/>
      <c r="AK743" s="48"/>
      <c r="AL743" s="157" t="s">
        <v>2074</v>
      </c>
      <c r="AM743" s="48"/>
      <c r="AN743" s="48"/>
      <c r="AO743" s="48"/>
      <c r="AP743" s="48"/>
      <c r="AQ743" s="48"/>
      <c r="AR743" s="48"/>
      <c r="AS743" s="48"/>
      <c r="AT743" s="436" t="str">
        <f t="shared" si="35"/>
        <v/>
      </c>
      <c r="AU743" s="436"/>
      <c r="AV743" s="436" t="str">
        <f t="shared" si="38"/>
        <v>Yes</v>
      </c>
      <c r="AW743" s="436"/>
      <c r="AX743" s="155" t="s">
        <v>908</v>
      </c>
      <c r="AY743" s="48"/>
      <c r="AZ743" s="48"/>
      <c r="BA743" s="48"/>
      <c r="BB743" s="436" t="b">
        <f t="shared" si="39"/>
        <v>0</v>
      </c>
      <c r="BC743" s="436"/>
      <c r="BD743" s="48"/>
      <c r="BE743" s="48"/>
      <c r="BF743" s="48"/>
      <c r="BG743" s="48"/>
      <c r="BH743" s="48"/>
      <c r="BI743" s="48"/>
      <c r="BJ743" s="48"/>
      <c r="BK743" s="48"/>
      <c r="BL743" s="48"/>
      <c r="BM743" s="48"/>
      <c r="BN743" s="48"/>
      <c r="BO743" s="48"/>
      <c r="BP743" s="48"/>
      <c r="BQ743" s="48"/>
      <c r="BR743" s="48"/>
      <c r="BS743" s="48"/>
      <c r="BT743" s="48"/>
      <c r="BU743" s="48"/>
    </row>
    <row r="744" spans="1:73" hidden="1">
      <c r="A744" s="48"/>
      <c r="B744" s="48"/>
      <c r="C744" s="70" t="s">
        <v>2075</v>
      </c>
      <c r="D744" s="48"/>
      <c r="E744" s="76"/>
      <c r="F744" s="48"/>
      <c r="G744" s="70"/>
      <c r="H744" s="48"/>
      <c r="I744" s="48"/>
      <c r="J744" s="48"/>
      <c r="K744" s="48"/>
      <c r="L744" s="464">
        <f t="shared" si="40"/>
        <v>357</v>
      </c>
      <c r="M744" s="464"/>
      <c r="N744" s="152" t="s">
        <v>2076</v>
      </c>
      <c r="O744" s="48"/>
      <c r="P744" s="48"/>
      <c r="Q744" s="48"/>
      <c r="R744" s="48"/>
      <c r="S744" s="48"/>
      <c r="T744" s="48"/>
      <c r="U744" s="436" t="str">
        <f t="shared" si="36"/>
        <v/>
      </c>
      <c r="V744" s="436"/>
      <c r="W744" s="436" t="str">
        <f t="shared" si="37"/>
        <v/>
      </c>
      <c r="X744" s="436"/>
      <c r="Y744" s="48"/>
      <c r="Z744" s="48"/>
      <c r="AA744" s="48"/>
      <c r="AB744" s="48"/>
      <c r="AC744" s="48"/>
      <c r="AD744" s="48"/>
      <c r="AE744" s="48"/>
      <c r="AF744" s="48"/>
      <c r="AG744" s="48"/>
      <c r="AH744" s="48"/>
      <c r="AI744" s="48"/>
      <c r="AJ744" s="48"/>
      <c r="AK744" s="48"/>
      <c r="AL744" s="157" t="s">
        <v>2077</v>
      </c>
      <c r="AM744" s="48"/>
      <c r="AN744" s="48"/>
      <c r="AO744" s="48"/>
      <c r="AP744" s="48"/>
      <c r="AQ744" s="48"/>
      <c r="AR744" s="48"/>
      <c r="AS744" s="48"/>
      <c r="AT744" s="436" t="str">
        <f t="shared" si="35"/>
        <v/>
      </c>
      <c r="AU744" s="436"/>
      <c r="AV744" s="436" t="str">
        <f t="shared" si="38"/>
        <v>Yes</v>
      </c>
      <c r="AW744" s="436"/>
      <c r="AX744" s="155" t="s">
        <v>908</v>
      </c>
      <c r="AY744" s="48"/>
      <c r="AZ744" s="48"/>
      <c r="BA744" s="48"/>
      <c r="BB744" s="436" t="b">
        <f t="shared" si="39"/>
        <v>0</v>
      </c>
      <c r="BC744" s="436"/>
      <c r="BD744" s="48"/>
      <c r="BE744" s="48"/>
      <c r="BF744" s="48"/>
      <c r="BG744" s="48"/>
      <c r="BH744" s="48"/>
      <c r="BI744" s="48"/>
      <c r="BJ744" s="48"/>
      <c r="BK744" s="48"/>
      <c r="BL744" s="48"/>
      <c r="BM744" s="48"/>
      <c r="BN744" s="48"/>
      <c r="BO744" s="48"/>
      <c r="BP744" s="48"/>
      <c r="BQ744" s="48"/>
      <c r="BR744" s="48"/>
      <c r="BS744" s="48"/>
      <c r="BT744" s="48"/>
      <c r="BU744" s="48"/>
    </row>
    <row r="745" spans="1:73" hidden="1">
      <c r="A745" s="48"/>
      <c r="B745" s="48"/>
      <c r="C745" s="70" t="s">
        <v>2078</v>
      </c>
      <c r="D745" s="48"/>
      <c r="E745" s="76"/>
      <c r="F745" s="48"/>
      <c r="G745" s="70"/>
      <c r="H745" s="48"/>
      <c r="I745" s="48"/>
      <c r="J745" s="48"/>
      <c r="K745" s="48"/>
      <c r="L745" s="464">
        <f t="shared" si="40"/>
        <v>358</v>
      </c>
      <c r="M745" s="464"/>
      <c r="N745" s="152" t="s">
        <v>2079</v>
      </c>
      <c r="O745" s="48"/>
      <c r="P745" s="48"/>
      <c r="Q745" s="48"/>
      <c r="R745" s="48"/>
      <c r="S745" s="48"/>
      <c r="T745" s="48"/>
      <c r="U745" s="436" t="str">
        <f t="shared" si="36"/>
        <v/>
      </c>
      <c r="V745" s="436"/>
      <c r="W745" s="436" t="str">
        <f t="shared" si="37"/>
        <v/>
      </c>
      <c r="X745" s="436"/>
      <c r="Y745" s="48"/>
      <c r="Z745" s="48"/>
      <c r="AA745" s="48"/>
      <c r="AB745" s="48"/>
      <c r="AC745" s="48"/>
      <c r="AD745" s="48"/>
      <c r="AE745" s="48"/>
      <c r="AF745" s="48"/>
      <c r="AG745" s="48"/>
      <c r="AH745" s="48"/>
      <c r="AI745" s="48"/>
      <c r="AJ745" s="48"/>
      <c r="AK745" s="48"/>
      <c r="AL745" s="151" t="s">
        <v>2080</v>
      </c>
      <c r="AM745" s="48"/>
      <c r="AN745" s="48"/>
      <c r="AO745" s="48"/>
      <c r="AP745" s="48"/>
      <c r="AQ745" s="48"/>
      <c r="AR745" s="48"/>
      <c r="AS745" s="48"/>
      <c r="AT745" s="436" t="str">
        <f t="shared" si="35"/>
        <v/>
      </c>
      <c r="AU745" s="436"/>
      <c r="AV745" s="436" t="str">
        <f t="shared" si="38"/>
        <v>No</v>
      </c>
      <c r="AW745" s="436"/>
      <c r="AX745" s="156" t="s">
        <v>913</v>
      </c>
      <c r="AY745" s="48"/>
      <c r="AZ745" s="48"/>
      <c r="BA745" s="48"/>
      <c r="BB745" s="436" t="b">
        <f t="shared" si="39"/>
        <v>0</v>
      </c>
      <c r="BC745" s="436"/>
      <c r="BD745" s="48"/>
      <c r="BE745" s="48"/>
      <c r="BF745" s="48"/>
      <c r="BG745" s="48"/>
      <c r="BH745" s="48"/>
      <c r="BI745" s="48"/>
      <c r="BJ745" s="48"/>
      <c r="BK745" s="48"/>
      <c r="BL745" s="48"/>
      <c r="BM745" s="48"/>
      <c r="BN745" s="48"/>
      <c r="BO745" s="48"/>
      <c r="BP745" s="48"/>
      <c r="BQ745" s="48"/>
      <c r="BR745" s="48"/>
      <c r="BS745" s="48"/>
      <c r="BT745" s="48"/>
      <c r="BU745" s="48"/>
    </row>
    <row r="746" spans="1:73" hidden="1">
      <c r="A746" s="48"/>
      <c r="B746" s="48"/>
      <c r="C746" s="70" t="s">
        <v>2081</v>
      </c>
      <c r="D746" s="48"/>
      <c r="E746" s="76"/>
      <c r="F746" s="48"/>
      <c r="G746" s="70"/>
      <c r="H746" s="48"/>
      <c r="I746" s="48"/>
      <c r="J746" s="48"/>
      <c r="K746" s="48"/>
      <c r="L746" s="464">
        <f t="shared" si="40"/>
        <v>359</v>
      </c>
      <c r="M746" s="464"/>
      <c r="N746" s="152" t="s">
        <v>2082</v>
      </c>
      <c r="O746" s="48"/>
      <c r="P746" s="48"/>
      <c r="Q746" s="48"/>
      <c r="R746" s="48"/>
      <c r="S746" s="48"/>
      <c r="T746" s="48"/>
      <c r="U746" s="436" t="str">
        <f t="shared" si="36"/>
        <v/>
      </c>
      <c r="V746" s="436"/>
      <c r="W746" s="436" t="str">
        <f t="shared" si="37"/>
        <v/>
      </c>
      <c r="X746" s="436"/>
      <c r="Y746" s="48"/>
      <c r="Z746" s="48"/>
      <c r="AA746" s="48"/>
      <c r="AB746" s="48"/>
      <c r="AC746" s="48"/>
      <c r="AD746" s="48"/>
      <c r="AE746" s="48"/>
      <c r="AF746" s="48"/>
      <c r="AG746" s="48"/>
      <c r="AH746" s="48"/>
      <c r="AI746" s="48"/>
      <c r="AJ746" s="48"/>
      <c r="AK746" s="48"/>
      <c r="AL746" s="151" t="s">
        <v>2083</v>
      </c>
      <c r="AM746" s="48"/>
      <c r="AN746" s="48"/>
      <c r="AO746" s="48"/>
      <c r="AP746" s="48"/>
      <c r="AQ746" s="48"/>
      <c r="AR746" s="48"/>
      <c r="AS746" s="48"/>
      <c r="AT746" s="436" t="str">
        <f t="shared" si="35"/>
        <v/>
      </c>
      <c r="AU746" s="436"/>
      <c r="AV746" s="436" t="str">
        <f t="shared" si="38"/>
        <v>Yes</v>
      </c>
      <c r="AW746" s="436"/>
      <c r="AX746" s="156" t="s">
        <v>918</v>
      </c>
      <c r="AY746" s="48"/>
      <c r="AZ746" s="48"/>
      <c r="BA746" s="48"/>
      <c r="BB746" s="436" t="b">
        <f t="shared" si="39"/>
        <v>0</v>
      </c>
      <c r="BC746" s="436"/>
      <c r="BD746" s="48"/>
      <c r="BE746" s="48"/>
      <c r="BF746" s="48"/>
      <c r="BG746" s="48"/>
      <c r="BH746" s="48"/>
      <c r="BI746" s="48"/>
      <c r="BJ746" s="48"/>
      <c r="BK746" s="48"/>
      <c r="BL746" s="48"/>
      <c r="BM746" s="48"/>
      <c r="BN746" s="48"/>
      <c r="BO746" s="48"/>
      <c r="BP746" s="48"/>
      <c r="BQ746" s="48"/>
      <c r="BR746" s="48"/>
      <c r="BS746" s="48"/>
      <c r="BT746" s="48"/>
      <c r="BU746" s="48"/>
    </row>
    <row r="747" spans="1:73" hidden="1">
      <c r="A747" s="48"/>
      <c r="B747" s="48"/>
      <c r="C747" s="70" t="s">
        <v>2084</v>
      </c>
      <c r="D747" s="48"/>
      <c r="E747" s="76"/>
      <c r="F747" s="48"/>
      <c r="G747" s="70"/>
      <c r="H747" s="48"/>
      <c r="I747" s="48"/>
      <c r="J747" s="48"/>
      <c r="K747" s="48"/>
      <c r="L747" s="464">
        <f t="shared" si="40"/>
        <v>360</v>
      </c>
      <c r="M747" s="464"/>
      <c r="N747" s="152" t="s">
        <v>2085</v>
      </c>
      <c r="O747" s="48"/>
      <c r="P747" s="48"/>
      <c r="Q747" s="48"/>
      <c r="R747" s="48"/>
      <c r="S747" s="48"/>
      <c r="T747" s="48"/>
      <c r="U747" s="436" t="str">
        <f t="shared" si="36"/>
        <v/>
      </c>
      <c r="V747" s="436"/>
      <c r="W747" s="436" t="str">
        <f t="shared" si="37"/>
        <v/>
      </c>
      <c r="X747" s="436"/>
      <c r="Y747" s="48"/>
      <c r="Z747" s="48"/>
      <c r="AA747" s="48"/>
      <c r="AB747" s="48"/>
      <c r="AC747" s="48"/>
      <c r="AD747" s="48"/>
      <c r="AE747" s="48"/>
      <c r="AF747" s="48"/>
      <c r="AG747" s="48"/>
      <c r="AH747" s="48"/>
      <c r="AI747" s="48"/>
      <c r="AJ747" s="48"/>
      <c r="AK747" s="48"/>
      <c r="AL747" s="151" t="s">
        <v>2086</v>
      </c>
      <c r="AM747" s="48"/>
      <c r="AN747" s="48"/>
      <c r="AO747" s="48"/>
      <c r="AP747" s="48"/>
      <c r="AQ747" s="48"/>
      <c r="AR747" s="48"/>
      <c r="AS747" s="48"/>
      <c r="AT747" s="436" t="str">
        <f t="shared" si="35"/>
        <v/>
      </c>
      <c r="AU747" s="436"/>
      <c r="AV747" s="436" t="str">
        <f t="shared" si="38"/>
        <v>Yes</v>
      </c>
      <c r="AW747" s="436"/>
      <c r="AX747" s="156" t="s">
        <v>918</v>
      </c>
      <c r="AY747" s="48"/>
      <c r="AZ747" s="48"/>
      <c r="BA747" s="48"/>
      <c r="BB747" s="436" t="b">
        <f t="shared" si="39"/>
        <v>0</v>
      </c>
      <c r="BC747" s="436"/>
      <c r="BD747" s="48"/>
      <c r="BE747" s="48"/>
      <c r="BF747" s="48"/>
      <c r="BG747" s="48"/>
      <c r="BH747" s="48"/>
      <c r="BI747" s="48"/>
      <c r="BJ747" s="48"/>
      <c r="BK747" s="48"/>
      <c r="BL747" s="48"/>
      <c r="BM747" s="48"/>
      <c r="BN747" s="48"/>
      <c r="BO747" s="48"/>
      <c r="BP747" s="48"/>
      <c r="BQ747" s="48"/>
      <c r="BR747" s="48"/>
      <c r="BS747" s="48"/>
      <c r="BT747" s="48"/>
      <c r="BU747" s="48"/>
    </row>
    <row r="748" spans="1:73" hidden="1">
      <c r="A748" s="48"/>
      <c r="B748" s="48"/>
      <c r="C748" s="154" t="s">
        <v>2087</v>
      </c>
      <c r="D748" s="48"/>
      <c r="E748" s="76"/>
      <c r="F748" s="48"/>
      <c r="G748" s="70"/>
      <c r="H748" s="48"/>
      <c r="I748" s="48"/>
      <c r="J748" s="48"/>
      <c r="K748" s="48"/>
      <c r="L748" s="464">
        <f t="shared" si="40"/>
        <v>361</v>
      </c>
      <c r="M748" s="464"/>
      <c r="N748" s="152" t="s">
        <v>2088</v>
      </c>
      <c r="O748" s="48"/>
      <c r="P748" s="48"/>
      <c r="Q748" s="48"/>
      <c r="R748" s="48"/>
      <c r="S748" s="48"/>
      <c r="T748" s="48"/>
      <c r="U748" s="436" t="str">
        <f t="shared" si="36"/>
        <v/>
      </c>
      <c r="V748" s="436"/>
      <c r="W748" s="436" t="str">
        <f t="shared" si="37"/>
        <v/>
      </c>
      <c r="X748" s="436"/>
      <c r="Y748" s="48"/>
      <c r="Z748" s="48"/>
      <c r="AA748" s="48"/>
      <c r="AB748" s="48"/>
      <c r="AC748" s="48"/>
      <c r="AD748" s="48"/>
      <c r="AE748" s="48"/>
      <c r="AF748" s="48"/>
      <c r="AG748" s="48"/>
      <c r="AH748" s="48"/>
      <c r="AI748" s="48"/>
      <c r="AJ748" s="48"/>
      <c r="AK748" s="48"/>
      <c r="AL748" s="151" t="s">
        <v>2089</v>
      </c>
      <c r="AM748" s="48"/>
      <c r="AN748" s="48"/>
      <c r="AO748" s="48"/>
      <c r="AP748" s="48"/>
      <c r="AQ748" s="48"/>
      <c r="AR748" s="48"/>
      <c r="AS748" s="48"/>
      <c r="AT748" s="436" t="str">
        <f t="shared" si="35"/>
        <v/>
      </c>
      <c r="AU748" s="436"/>
      <c r="AV748" s="436" t="str">
        <f t="shared" si="38"/>
        <v>Yes</v>
      </c>
      <c r="AW748" s="436"/>
      <c r="AX748" s="156" t="s">
        <v>918</v>
      </c>
      <c r="AY748" s="48"/>
      <c r="AZ748" s="48"/>
      <c r="BA748" s="48"/>
      <c r="BB748" s="436" t="b">
        <f t="shared" si="39"/>
        <v>0</v>
      </c>
      <c r="BC748" s="436"/>
      <c r="BD748" s="48"/>
      <c r="BE748" s="48"/>
      <c r="BF748" s="48"/>
      <c r="BG748" s="48"/>
      <c r="BH748" s="48"/>
      <c r="BI748" s="48"/>
      <c r="BJ748" s="48"/>
      <c r="BK748" s="48"/>
      <c r="BL748" s="48"/>
      <c r="BM748" s="48"/>
      <c r="BN748" s="48"/>
      <c r="BO748" s="48"/>
      <c r="BP748" s="48"/>
      <c r="BQ748" s="48"/>
      <c r="BR748" s="48"/>
      <c r="BS748" s="48"/>
      <c r="BT748" s="48"/>
      <c r="BU748" s="48"/>
    </row>
    <row r="749" spans="1:73" hidden="1">
      <c r="A749" s="48"/>
      <c r="B749" s="48"/>
      <c r="C749" s="70" t="s">
        <v>2090</v>
      </c>
      <c r="D749" s="48"/>
      <c r="E749" s="76"/>
      <c r="F749" s="48"/>
      <c r="G749" s="70"/>
      <c r="H749" s="48"/>
      <c r="I749" s="48"/>
      <c r="J749" s="48"/>
      <c r="K749" s="48"/>
      <c r="L749" s="464">
        <f t="shared" si="40"/>
        <v>362</v>
      </c>
      <c r="M749" s="464"/>
      <c r="N749" s="152" t="s">
        <v>2091</v>
      </c>
      <c r="O749" s="48"/>
      <c r="P749" s="48"/>
      <c r="Q749" s="48"/>
      <c r="R749" s="48"/>
      <c r="S749" s="48"/>
      <c r="T749" s="48"/>
      <c r="U749" s="436" t="str">
        <f t="shared" si="36"/>
        <v/>
      </c>
      <c r="V749" s="436"/>
      <c r="W749" s="436" t="str">
        <f t="shared" si="37"/>
        <v/>
      </c>
      <c r="X749" s="436"/>
      <c r="Y749" s="48"/>
      <c r="Z749" s="48"/>
      <c r="AA749" s="48"/>
      <c r="AB749" s="48"/>
      <c r="AC749" s="48"/>
      <c r="AD749" s="48"/>
      <c r="AE749" s="48"/>
      <c r="AF749" s="48"/>
      <c r="AG749" s="48"/>
      <c r="AH749" s="48"/>
      <c r="AI749" s="48"/>
      <c r="AJ749" s="48"/>
      <c r="AK749" s="48"/>
      <c r="AL749" s="154" t="s">
        <v>2092</v>
      </c>
      <c r="AM749" s="48"/>
      <c r="AN749" s="48"/>
      <c r="AO749" s="48"/>
      <c r="AP749" s="48"/>
      <c r="AQ749" s="48"/>
      <c r="AR749" s="48"/>
      <c r="AS749" s="48"/>
      <c r="AT749" s="436" t="str">
        <f t="shared" si="35"/>
        <v/>
      </c>
      <c r="AU749" s="436"/>
      <c r="AV749" s="436" t="str">
        <f t="shared" si="38"/>
        <v>Yes</v>
      </c>
      <c r="AW749" s="436"/>
      <c r="AX749" s="155" t="s">
        <v>908</v>
      </c>
      <c r="AY749" s="48"/>
      <c r="AZ749" s="48"/>
      <c r="BA749" s="48"/>
      <c r="BB749" s="436" t="b">
        <f t="shared" si="39"/>
        <v>0</v>
      </c>
      <c r="BC749" s="436"/>
      <c r="BD749" s="48"/>
      <c r="BE749" s="48"/>
      <c r="BF749" s="48"/>
      <c r="BG749" s="48"/>
      <c r="BH749" s="48"/>
      <c r="BI749" s="48"/>
      <c r="BJ749" s="48"/>
      <c r="BK749" s="48"/>
      <c r="BL749" s="48"/>
      <c r="BM749" s="48"/>
      <c r="BN749" s="48"/>
      <c r="BO749" s="48"/>
      <c r="BP749" s="48"/>
      <c r="BQ749" s="48"/>
      <c r="BR749" s="48"/>
      <c r="BS749" s="48"/>
      <c r="BT749" s="48"/>
      <c r="BU749" s="48"/>
    </row>
    <row r="750" spans="1:73" hidden="1">
      <c r="A750" s="48"/>
      <c r="B750" s="48"/>
      <c r="C750" s="70" t="s">
        <v>2093</v>
      </c>
      <c r="D750" s="48"/>
      <c r="E750" s="76"/>
      <c r="F750" s="48"/>
      <c r="G750" s="70"/>
      <c r="H750" s="48"/>
      <c r="I750" s="48"/>
      <c r="J750" s="48"/>
      <c r="K750" s="48"/>
      <c r="L750" s="464">
        <f t="shared" si="40"/>
        <v>363</v>
      </c>
      <c r="M750" s="464"/>
      <c r="N750" s="152" t="s">
        <v>2094</v>
      </c>
      <c r="O750" s="48"/>
      <c r="P750" s="48"/>
      <c r="Q750" s="48"/>
      <c r="R750" s="48"/>
      <c r="S750" s="48"/>
      <c r="T750" s="48"/>
      <c r="U750" s="436" t="str">
        <f t="shared" si="36"/>
        <v/>
      </c>
      <c r="V750" s="436"/>
      <c r="W750" s="436" t="str">
        <f t="shared" si="37"/>
        <v/>
      </c>
      <c r="X750" s="436"/>
      <c r="Y750" s="48"/>
      <c r="Z750" s="48"/>
      <c r="AA750" s="48"/>
      <c r="AB750" s="48"/>
      <c r="AC750" s="48"/>
      <c r="AD750" s="48"/>
      <c r="AE750" s="48"/>
      <c r="AF750" s="48"/>
      <c r="AG750" s="48"/>
      <c r="AH750" s="48"/>
      <c r="AI750" s="48"/>
      <c r="AJ750" s="48"/>
      <c r="AK750" s="48"/>
      <c r="AL750" s="151" t="s">
        <v>2095</v>
      </c>
      <c r="AM750" s="48"/>
      <c r="AN750" s="48"/>
      <c r="AO750" s="48"/>
      <c r="AP750" s="48"/>
      <c r="AQ750" s="48"/>
      <c r="AR750" s="48"/>
      <c r="AS750" s="48"/>
      <c r="AT750" s="436" t="str">
        <f t="shared" si="35"/>
        <v/>
      </c>
      <c r="AU750" s="436"/>
      <c r="AV750" s="436" t="str">
        <f t="shared" si="38"/>
        <v>Yes</v>
      </c>
      <c r="AW750" s="436"/>
      <c r="AX750" s="69" t="s">
        <v>1000</v>
      </c>
      <c r="AY750" s="48"/>
      <c r="AZ750" s="48"/>
      <c r="BA750" s="48"/>
      <c r="BB750" s="436" t="b">
        <f t="shared" si="39"/>
        <v>0</v>
      </c>
      <c r="BC750" s="436"/>
      <c r="BD750" s="48"/>
      <c r="BE750" s="48"/>
      <c r="BF750" s="48"/>
      <c r="BG750" s="48"/>
      <c r="BH750" s="48"/>
      <c r="BI750" s="48"/>
      <c r="BJ750" s="48"/>
      <c r="BK750" s="48"/>
      <c r="BL750" s="48"/>
      <c r="BM750" s="48"/>
      <c r="BN750" s="48"/>
      <c r="BO750" s="48"/>
      <c r="BP750" s="48"/>
      <c r="BQ750" s="48"/>
      <c r="BR750" s="48"/>
      <c r="BS750" s="48"/>
      <c r="BT750" s="48"/>
      <c r="BU750" s="48"/>
    </row>
    <row r="751" spans="1:73" hidden="1">
      <c r="A751" s="48"/>
      <c r="B751" s="48"/>
      <c r="C751" s="70" t="s">
        <v>2096</v>
      </c>
      <c r="D751" s="48"/>
      <c r="E751" s="76"/>
      <c r="F751" s="48"/>
      <c r="G751" s="70"/>
      <c r="H751" s="48"/>
      <c r="I751" s="48"/>
      <c r="J751" s="48"/>
      <c r="K751" s="48"/>
      <c r="L751" s="464">
        <f t="shared" si="40"/>
        <v>364</v>
      </c>
      <c r="M751" s="464"/>
      <c r="N751" s="152" t="s">
        <v>2097</v>
      </c>
      <c r="O751" s="48"/>
      <c r="P751" s="48"/>
      <c r="Q751" s="48"/>
      <c r="R751" s="48"/>
      <c r="S751" s="48"/>
      <c r="T751" s="48"/>
      <c r="U751" s="436" t="str">
        <f t="shared" si="36"/>
        <v/>
      </c>
      <c r="V751" s="436"/>
      <c r="W751" s="436" t="str">
        <f t="shared" si="37"/>
        <v/>
      </c>
      <c r="X751" s="436"/>
      <c r="Y751" s="48"/>
      <c r="Z751" s="48"/>
      <c r="AA751" s="48"/>
      <c r="AB751" s="48"/>
      <c r="AC751" s="48"/>
      <c r="AD751" s="48"/>
      <c r="AE751" s="48"/>
      <c r="AF751" s="48"/>
      <c r="AG751" s="48"/>
      <c r="AH751" s="48"/>
      <c r="AI751" s="48"/>
      <c r="AJ751" s="48"/>
      <c r="AK751" s="48"/>
      <c r="AL751" s="157" t="s">
        <v>2098</v>
      </c>
      <c r="AM751" s="48"/>
      <c r="AN751" s="48"/>
      <c r="AO751" s="48"/>
      <c r="AP751" s="48"/>
      <c r="AQ751" s="48"/>
      <c r="AR751" s="48"/>
      <c r="AS751" s="48"/>
      <c r="AT751" s="436" t="str">
        <f t="shared" si="35"/>
        <v/>
      </c>
      <c r="AU751" s="436"/>
      <c r="AV751" s="436" t="str">
        <f t="shared" si="38"/>
        <v>Yes</v>
      </c>
      <c r="AW751" s="436"/>
      <c r="AX751" s="155" t="s">
        <v>908</v>
      </c>
      <c r="AY751" s="48"/>
      <c r="AZ751" s="48"/>
      <c r="BA751" s="48"/>
      <c r="BB751" s="436" t="b">
        <f t="shared" si="39"/>
        <v>0</v>
      </c>
      <c r="BC751" s="436"/>
      <c r="BD751" s="48"/>
      <c r="BE751" s="48"/>
      <c r="BF751" s="48"/>
      <c r="BG751" s="48"/>
      <c r="BH751" s="48"/>
      <c r="BI751" s="48"/>
      <c r="BJ751" s="48"/>
      <c r="BK751" s="48"/>
      <c r="BL751" s="48"/>
      <c r="BM751" s="48"/>
      <c r="BN751" s="48"/>
      <c r="BO751" s="48"/>
      <c r="BP751" s="48"/>
      <c r="BQ751" s="48"/>
      <c r="BR751" s="48"/>
      <c r="BS751" s="48"/>
      <c r="BT751" s="48"/>
      <c r="BU751" s="48"/>
    </row>
    <row r="752" spans="1:73" hidden="1">
      <c r="A752" s="48"/>
      <c r="B752" s="48"/>
      <c r="C752" s="70" t="s">
        <v>2099</v>
      </c>
      <c r="D752" s="48"/>
      <c r="E752" s="76"/>
      <c r="F752" s="48"/>
      <c r="G752" s="70"/>
      <c r="H752" s="48"/>
      <c r="I752" s="48"/>
      <c r="J752" s="48"/>
      <c r="K752" s="48"/>
      <c r="L752" s="464">
        <f t="shared" si="40"/>
        <v>365</v>
      </c>
      <c r="M752" s="464"/>
      <c r="N752" s="152" t="s">
        <v>1239</v>
      </c>
      <c r="O752" s="48"/>
      <c r="P752" s="48"/>
      <c r="Q752" s="48"/>
      <c r="R752" s="48"/>
      <c r="S752" s="48"/>
      <c r="T752" s="48"/>
      <c r="U752" s="436" t="str">
        <f t="shared" si="36"/>
        <v/>
      </c>
      <c r="V752" s="436"/>
      <c r="W752" s="436" t="str">
        <f t="shared" si="37"/>
        <v/>
      </c>
      <c r="X752" s="436"/>
      <c r="Y752" s="48"/>
      <c r="Z752" s="48"/>
      <c r="AA752" s="48"/>
      <c r="AB752" s="48"/>
      <c r="AC752" s="48"/>
      <c r="AD752" s="48"/>
      <c r="AE752" s="48"/>
      <c r="AF752" s="48"/>
      <c r="AG752" s="48"/>
      <c r="AH752" s="48"/>
      <c r="AI752" s="48"/>
      <c r="AJ752" s="48"/>
      <c r="AK752" s="48"/>
      <c r="AL752" s="157" t="s">
        <v>2100</v>
      </c>
      <c r="AM752" s="48"/>
      <c r="AN752" s="48"/>
      <c r="AO752" s="48"/>
      <c r="AP752" s="48"/>
      <c r="AQ752" s="48"/>
      <c r="AR752" s="48"/>
      <c r="AS752" s="48"/>
      <c r="AT752" s="436" t="str">
        <f t="shared" si="35"/>
        <v/>
      </c>
      <c r="AU752" s="436"/>
      <c r="AV752" s="436" t="str">
        <f t="shared" si="38"/>
        <v>Yes</v>
      </c>
      <c r="AW752" s="436"/>
      <c r="AX752" s="155" t="s">
        <v>908</v>
      </c>
      <c r="AY752" s="48"/>
      <c r="AZ752" s="48"/>
      <c r="BA752" s="48"/>
      <c r="BB752" s="436" t="b">
        <f t="shared" si="39"/>
        <v>0</v>
      </c>
      <c r="BC752" s="436"/>
      <c r="BD752" s="48"/>
      <c r="BE752" s="48"/>
      <c r="BF752" s="48"/>
      <c r="BG752" s="48"/>
      <c r="BH752" s="48"/>
      <c r="BI752" s="48"/>
      <c r="BJ752" s="48"/>
      <c r="BK752" s="48"/>
      <c r="BL752" s="48"/>
      <c r="BM752" s="48"/>
      <c r="BN752" s="48"/>
      <c r="BO752" s="48"/>
      <c r="BP752" s="48"/>
      <c r="BQ752" s="48"/>
      <c r="BR752" s="48"/>
      <c r="BS752" s="48"/>
      <c r="BT752" s="48"/>
      <c r="BU752" s="48"/>
    </row>
    <row r="753" spans="1:73" hidden="1">
      <c r="A753" s="48"/>
      <c r="B753" s="48"/>
      <c r="C753" s="70" t="s">
        <v>2101</v>
      </c>
      <c r="D753" s="48"/>
      <c r="E753" s="76"/>
      <c r="F753" s="48"/>
      <c r="G753" s="70"/>
      <c r="H753" s="48"/>
      <c r="I753" s="48"/>
      <c r="J753" s="48"/>
      <c r="K753" s="48"/>
      <c r="L753" s="464">
        <f t="shared" si="40"/>
        <v>366</v>
      </c>
      <c r="M753" s="464"/>
      <c r="N753" s="152" t="s">
        <v>2102</v>
      </c>
      <c r="O753" s="48"/>
      <c r="P753" s="48"/>
      <c r="Q753" s="48"/>
      <c r="R753" s="48"/>
      <c r="S753" s="48"/>
      <c r="T753" s="48"/>
      <c r="U753" s="436" t="str">
        <f t="shared" si="36"/>
        <v/>
      </c>
      <c r="V753" s="436"/>
      <c r="W753" s="436" t="str">
        <f t="shared" si="37"/>
        <v/>
      </c>
      <c r="X753" s="436"/>
      <c r="Y753" s="48"/>
      <c r="Z753" s="48"/>
      <c r="AA753" s="48"/>
      <c r="AB753" s="48"/>
      <c r="AC753" s="48"/>
      <c r="AD753" s="48"/>
      <c r="AE753" s="48"/>
      <c r="AF753" s="48"/>
      <c r="AG753" s="48"/>
      <c r="AH753" s="48"/>
      <c r="AI753" s="48"/>
      <c r="AJ753" s="48"/>
      <c r="AK753" s="48"/>
      <c r="AL753" s="154" t="s">
        <v>2103</v>
      </c>
      <c r="AM753" s="48"/>
      <c r="AN753" s="48"/>
      <c r="AO753" s="48"/>
      <c r="AP753" s="48"/>
      <c r="AQ753" s="48"/>
      <c r="AR753" s="48"/>
      <c r="AS753" s="48"/>
      <c r="AT753" s="436" t="str">
        <f t="shared" si="35"/>
        <v/>
      </c>
      <c r="AU753" s="436"/>
      <c r="AV753" s="436" t="str">
        <f t="shared" si="38"/>
        <v>Yes</v>
      </c>
      <c r="AW753" s="436"/>
      <c r="AX753" s="155" t="s">
        <v>908</v>
      </c>
      <c r="AY753" s="48"/>
      <c r="AZ753" s="48"/>
      <c r="BA753" s="48"/>
      <c r="BB753" s="436" t="b">
        <f t="shared" si="39"/>
        <v>0</v>
      </c>
      <c r="BC753" s="436"/>
      <c r="BD753" s="48"/>
      <c r="BE753" s="48"/>
      <c r="BF753" s="48"/>
      <c r="BG753" s="48"/>
      <c r="BH753" s="48"/>
      <c r="BI753" s="48"/>
      <c r="BJ753" s="48"/>
      <c r="BK753" s="48"/>
      <c r="BL753" s="48"/>
      <c r="BM753" s="48"/>
      <c r="BN753" s="48"/>
      <c r="BO753" s="48"/>
      <c r="BP753" s="48"/>
      <c r="BQ753" s="48"/>
      <c r="BR753" s="48"/>
      <c r="BS753" s="48"/>
      <c r="BT753" s="48"/>
      <c r="BU753" s="48"/>
    </row>
    <row r="754" spans="1:73" hidden="1">
      <c r="A754" s="48"/>
      <c r="B754" s="48"/>
      <c r="C754" s="70" t="s">
        <v>2104</v>
      </c>
      <c r="D754" s="48"/>
      <c r="E754" s="76"/>
      <c r="F754" s="48"/>
      <c r="G754" s="70"/>
      <c r="H754" s="48"/>
      <c r="I754" s="48"/>
      <c r="J754" s="48"/>
      <c r="K754" s="48"/>
      <c r="L754" s="464">
        <f t="shared" si="40"/>
        <v>367</v>
      </c>
      <c r="M754" s="464"/>
      <c r="N754" s="152" t="s">
        <v>2105</v>
      </c>
      <c r="O754" s="48"/>
      <c r="P754" s="48"/>
      <c r="Q754" s="48"/>
      <c r="R754" s="48"/>
      <c r="S754" s="48"/>
      <c r="T754" s="48"/>
      <c r="U754" s="436" t="str">
        <f t="shared" si="36"/>
        <v/>
      </c>
      <c r="V754" s="436"/>
      <c r="W754" s="436" t="str">
        <f t="shared" si="37"/>
        <v/>
      </c>
      <c r="X754" s="436"/>
      <c r="Y754" s="48"/>
      <c r="Z754" s="48"/>
      <c r="AA754" s="48"/>
      <c r="AB754" s="48"/>
      <c r="AC754" s="48"/>
      <c r="AD754" s="48"/>
      <c r="AE754" s="48"/>
      <c r="AF754" s="48"/>
      <c r="AG754" s="48"/>
      <c r="AH754" s="48"/>
      <c r="AI754" s="48"/>
      <c r="AJ754" s="48"/>
      <c r="AK754" s="48"/>
      <c r="AL754" s="160" t="s">
        <v>2106</v>
      </c>
      <c r="AM754" s="48"/>
      <c r="AN754" s="48"/>
      <c r="AO754" s="48"/>
      <c r="AP754" s="48"/>
      <c r="AQ754" s="48"/>
      <c r="AR754" s="48"/>
      <c r="AS754" s="48"/>
      <c r="AT754" s="436" t="str">
        <f t="shared" si="35"/>
        <v/>
      </c>
      <c r="AU754" s="436"/>
      <c r="AV754" s="436" t="str">
        <f t="shared" si="38"/>
        <v>Yes</v>
      </c>
      <c r="AW754" s="436"/>
      <c r="AX754" s="155" t="s">
        <v>908</v>
      </c>
      <c r="AY754" s="48"/>
      <c r="AZ754" s="48"/>
      <c r="BA754" s="48"/>
      <c r="BB754" s="436" t="b">
        <f t="shared" si="39"/>
        <v>0</v>
      </c>
      <c r="BC754" s="436"/>
      <c r="BD754" s="48"/>
      <c r="BE754" s="48"/>
      <c r="BF754" s="48"/>
      <c r="BG754" s="48"/>
      <c r="BH754" s="48"/>
      <c r="BI754" s="48"/>
      <c r="BJ754" s="48"/>
      <c r="BK754" s="48"/>
      <c r="BL754" s="48"/>
      <c r="BM754" s="48"/>
      <c r="BN754" s="48"/>
      <c r="BO754" s="48"/>
      <c r="BP754" s="48"/>
      <c r="BQ754" s="48"/>
      <c r="BR754" s="48"/>
      <c r="BS754" s="48"/>
      <c r="BT754" s="48"/>
      <c r="BU754" s="48"/>
    </row>
    <row r="755" spans="1:73" hidden="1">
      <c r="A755" s="48"/>
      <c r="B755" s="48"/>
      <c r="C755" s="70" t="s">
        <v>2107</v>
      </c>
      <c r="D755" s="48"/>
      <c r="E755" s="76"/>
      <c r="F755" s="48"/>
      <c r="G755" s="70"/>
      <c r="H755" s="48"/>
      <c r="I755" s="48"/>
      <c r="J755" s="48"/>
      <c r="K755" s="48"/>
      <c r="L755" s="464">
        <f t="shared" si="40"/>
        <v>368</v>
      </c>
      <c r="M755" s="464"/>
      <c r="N755" s="152" t="s">
        <v>2108</v>
      </c>
      <c r="O755" s="48"/>
      <c r="P755" s="48"/>
      <c r="Q755" s="48"/>
      <c r="R755" s="48"/>
      <c r="S755" s="48"/>
      <c r="T755" s="48"/>
      <c r="U755" s="436" t="str">
        <f t="shared" si="36"/>
        <v/>
      </c>
      <c r="V755" s="436"/>
      <c r="W755" s="436" t="str">
        <f t="shared" si="37"/>
        <v/>
      </c>
      <c r="X755" s="436"/>
      <c r="Y755" s="48"/>
      <c r="Z755" s="48"/>
      <c r="AA755" s="48"/>
      <c r="AB755" s="48"/>
      <c r="AC755" s="48"/>
      <c r="AD755" s="48"/>
      <c r="AE755" s="48"/>
      <c r="AF755" s="48"/>
      <c r="AG755" s="48"/>
      <c r="AH755" s="48"/>
      <c r="AI755" s="48"/>
      <c r="AJ755" s="48"/>
      <c r="AK755" s="48"/>
      <c r="AL755" s="162" t="s">
        <v>2109</v>
      </c>
      <c r="AM755" s="48"/>
      <c r="AN755" s="48"/>
      <c r="AO755" s="48"/>
      <c r="AP755" s="48"/>
      <c r="AQ755" s="48"/>
      <c r="AR755" s="48"/>
      <c r="AS755" s="48"/>
      <c r="AT755" s="436" t="str">
        <f t="shared" si="35"/>
        <v/>
      </c>
      <c r="AU755" s="436"/>
      <c r="AV755" s="436" t="str">
        <f t="shared" si="38"/>
        <v>Yes</v>
      </c>
      <c r="AW755" s="436"/>
      <c r="AX755" s="155" t="s">
        <v>908</v>
      </c>
      <c r="AY755" s="48"/>
      <c r="AZ755" s="48"/>
      <c r="BA755" s="48"/>
      <c r="BB755" s="436" t="b">
        <f t="shared" si="39"/>
        <v>0</v>
      </c>
      <c r="BC755" s="436"/>
      <c r="BD755" s="48"/>
      <c r="BE755" s="48"/>
      <c r="BF755" s="48"/>
      <c r="BG755" s="48"/>
      <c r="BH755" s="48"/>
      <c r="BI755" s="48"/>
      <c r="BJ755" s="48"/>
      <c r="BK755" s="48"/>
      <c r="BL755" s="48"/>
      <c r="BM755" s="48"/>
      <c r="BN755" s="48"/>
      <c r="BO755" s="48"/>
      <c r="BP755" s="48"/>
      <c r="BQ755" s="48"/>
      <c r="BR755" s="48"/>
      <c r="BS755" s="48"/>
      <c r="BT755" s="48"/>
      <c r="BU755" s="48"/>
    </row>
    <row r="756" spans="1:73" hidden="1">
      <c r="A756" s="48"/>
      <c r="B756" s="48"/>
      <c r="C756" s="70" t="s">
        <v>2110</v>
      </c>
      <c r="D756" s="48"/>
      <c r="E756" s="76"/>
      <c r="F756" s="48"/>
      <c r="G756" s="70"/>
      <c r="H756" s="48"/>
      <c r="I756" s="48"/>
      <c r="J756" s="48"/>
      <c r="K756" s="48"/>
      <c r="L756" s="464">
        <f t="shared" si="40"/>
        <v>369</v>
      </c>
      <c r="M756" s="464"/>
      <c r="N756" s="152" t="s">
        <v>2111</v>
      </c>
      <c r="O756" s="48"/>
      <c r="P756" s="48"/>
      <c r="Q756" s="48"/>
      <c r="R756" s="48"/>
      <c r="S756" s="48"/>
      <c r="T756" s="48"/>
      <c r="U756" s="436" t="str">
        <f t="shared" si="36"/>
        <v/>
      </c>
      <c r="V756" s="436"/>
      <c r="W756" s="436" t="str">
        <f t="shared" si="37"/>
        <v/>
      </c>
      <c r="X756" s="436"/>
      <c r="Y756" s="48"/>
      <c r="Z756" s="48"/>
      <c r="AA756" s="48"/>
      <c r="AB756" s="48"/>
      <c r="AC756" s="48"/>
      <c r="AD756" s="48"/>
      <c r="AE756" s="48"/>
      <c r="AF756" s="48"/>
      <c r="AG756" s="48"/>
      <c r="AH756" s="48"/>
      <c r="AI756" s="48"/>
      <c r="AJ756" s="48"/>
      <c r="AK756" s="48"/>
      <c r="AL756" s="157" t="s">
        <v>2112</v>
      </c>
      <c r="AM756" s="48"/>
      <c r="AN756" s="48"/>
      <c r="AO756" s="48"/>
      <c r="AP756" s="48"/>
      <c r="AQ756" s="48"/>
      <c r="AR756" s="48"/>
      <c r="AS756" s="48"/>
      <c r="AT756" s="436" t="str">
        <f t="shared" si="35"/>
        <v/>
      </c>
      <c r="AU756" s="436"/>
      <c r="AV756" s="436" t="str">
        <f t="shared" si="38"/>
        <v>Yes</v>
      </c>
      <c r="AW756" s="436"/>
      <c r="AX756" s="155" t="s">
        <v>908</v>
      </c>
      <c r="AY756" s="48"/>
      <c r="AZ756" s="48"/>
      <c r="BA756" s="48"/>
      <c r="BB756" s="436" t="b">
        <f t="shared" si="39"/>
        <v>0</v>
      </c>
      <c r="BC756" s="436"/>
      <c r="BD756" s="48"/>
      <c r="BE756" s="48"/>
      <c r="BF756" s="48"/>
      <c r="BG756" s="48"/>
      <c r="BH756" s="48"/>
      <c r="BI756" s="48"/>
      <c r="BJ756" s="48"/>
      <c r="BK756" s="48"/>
      <c r="BL756" s="48"/>
      <c r="BM756" s="48"/>
      <c r="BN756" s="48"/>
      <c r="BO756" s="48"/>
      <c r="BP756" s="48"/>
      <c r="BQ756" s="48"/>
      <c r="BR756" s="48"/>
      <c r="BS756" s="48"/>
      <c r="BT756" s="48"/>
      <c r="BU756" s="48"/>
    </row>
    <row r="757" spans="1:73" hidden="1">
      <c r="A757" s="48"/>
      <c r="B757" s="48"/>
      <c r="C757" s="70" t="s">
        <v>2113</v>
      </c>
      <c r="D757" s="48"/>
      <c r="E757" s="76"/>
      <c r="F757" s="48"/>
      <c r="G757" s="70"/>
      <c r="H757" s="48"/>
      <c r="I757" s="48"/>
      <c r="J757" s="48"/>
      <c r="K757" s="48"/>
      <c r="L757" s="464">
        <f t="shared" si="40"/>
        <v>370</v>
      </c>
      <c r="M757" s="464"/>
      <c r="N757" s="152" t="s">
        <v>2114</v>
      </c>
      <c r="O757" s="48"/>
      <c r="P757" s="48"/>
      <c r="Q757" s="48"/>
      <c r="R757" s="48"/>
      <c r="S757" s="48"/>
      <c r="T757" s="48"/>
      <c r="U757" s="436" t="str">
        <f t="shared" si="36"/>
        <v/>
      </c>
      <c r="V757" s="436"/>
      <c r="W757" s="436" t="str">
        <f t="shared" si="37"/>
        <v/>
      </c>
      <c r="X757" s="436"/>
      <c r="Y757" s="48"/>
      <c r="Z757" s="48"/>
      <c r="AA757" s="48"/>
      <c r="AB757" s="48"/>
      <c r="AC757" s="48"/>
      <c r="AD757" s="48"/>
      <c r="AE757" s="48"/>
      <c r="AF757" s="48"/>
      <c r="AG757" s="48"/>
      <c r="AH757" s="48"/>
      <c r="AI757" s="48"/>
      <c r="AJ757" s="48"/>
      <c r="AK757" s="48"/>
      <c r="AL757" s="157" t="s">
        <v>2115</v>
      </c>
      <c r="AM757" s="48"/>
      <c r="AN757" s="48"/>
      <c r="AO757" s="48"/>
      <c r="AP757" s="48"/>
      <c r="AQ757" s="48"/>
      <c r="AR757" s="48"/>
      <c r="AS757" s="48"/>
      <c r="AT757" s="436" t="str">
        <f t="shared" si="35"/>
        <v/>
      </c>
      <c r="AU757" s="436"/>
      <c r="AV757" s="436" t="str">
        <f t="shared" si="38"/>
        <v>Yes</v>
      </c>
      <c r="AW757" s="436"/>
      <c r="AX757" s="155" t="s">
        <v>908</v>
      </c>
      <c r="AY757" s="48"/>
      <c r="AZ757" s="48"/>
      <c r="BA757" s="48"/>
      <c r="BB757" s="436" t="b">
        <f t="shared" si="39"/>
        <v>0</v>
      </c>
      <c r="BC757" s="436"/>
      <c r="BD757" s="48"/>
      <c r="BE757" s="48"/>
      <c r="BF757" s="48"/>
      <c r="BG757" s="48"/>
      <c r="BH757" s="48"/>
      <c r="BI757" s="48"/>
      <c r="BJ757" s="48"/>
      <c r="BK757" s="48"/>
      <c r="BL757" s="48"/>
      <c r="BM757" s="48"/>
      <c r="BN757" s="48"/>
      <c r="BO757" s="48"/>
      <c r="BP757" s="48"/>
      <c r="BQ757" s="48"/>
      <c r="BR757" s="48"/>
      <c r="BS757" s="48"/>
      <c r="BT757" s="48"/>
      <c r="BU757" s="48"/>
    </row>
    <row r="758" spans="1:73" hidden="1">
      <c r="A758" s="48"/>
      <c r="B758" s="48"/>
      <c r="C758" s="70" t="s">
        <v>2116</v>
      </c>
      <c r="D758" s="48"/>
      <c r="E758" s="76"/>
      <c r="F758" s="48"/>
      <c r="G758" s="70"/>
      <c r="H758" s="48"/>
      <c r="I758" s="48"/>
      <c r="J758" s="48"/>
      <c r="K758" s="48"/>
      <c r="L758" s="464">
        <f t="shared" si="40"/>
        <v>371</v>
      </c>
      <c r="M758" s="464"/>
      <c r="N758" s="152" t="s">
        <v>2117</v>
      </c>
      <c r="O758" s="48"/>
      <c r="P758" s="48"/>
      <c r="Q758" s="48"/>
      <c r="R758" s="48"/>
      <c r="S758" s="48"/>
      <c r="T758" s="48"/>
      <c r="U758" s="436" t="str">
        <f t="shared" si="36"/>
        <v/>
      </c>
      <c r="V758" s="436"/>
      <c r="W758" s="436" t="str">
        <f t="shared" si="37"/>
        <v/>
      </c>
      <c r="X758" s="436"/>
      <c r="Y758" s="48"/>
      <c r="Z758" s="48"/>
      <c r="AA758" s="48"/>
      <c r="AB758" s="48"/>
      <c r="AC758" s="48"/>
      <c r="AD758" s="48"/>
      <c r="AE758" s="48"/>
      <c r="AF758" s="48"/>
      <c r="AG758" s="48"/>
      <c r="AH758" s="48"/>
      <c r="AI758" s="48"/>
      <c r="AJ758" s="48"/>
      <c r="AK758" s="48"/>
      <c r="AL758" s="157" t="s">
        <v>2118</v>
      </c>
      <c r="AM758" s="48"/>
      <c r="AN758" s="48"/>
      <c r="AO758" s="48"/>
      <c r="AP758" s="48"/>
      <c r="AQ758" s="48"/>
      <c r="AR758" s="48"/>
      <c r="AS758" s="48"/>
      <c r="AT758" s="436" t="str">
        <f t="shared" si="35"/>
        <v/>
      </c>
      <c r="AU758" s="436"/>
      <c r="AV758" s="436" t="str">
        <f t="shared" si="38"/>
        <v>Yes</v>
      </c>
      <c r="AW758" s="436"/>
      <c r="AX758" s="155" t="s">
        <v>908</v>
      </c>
      <c r="AY758" s="48"/>
      <c r="AZ758" s="48"/>
      <c r="BA758" s="48"/>
      <c r="BB758" s="436" t="b">
        <f t="shared" si="39"/>
        <v>0</v>
      </c>
      <c r="BC758" s="436"/>
      <c r="BD758" s="48"/>
      <c r="BE758" s="48"/>
      <c r="BF758" s="48"/>
      <c r="BG758" s="48"/>
      <c r="BH758" s="48"/>
      <c r="BI758" s="48"/>
      <c r="BJ758" s="48"/>
      <c r="BK758" s="48"/>
      <c r="BL758" s="48"/>
      <c r="BM758" s="48"/>
      <c r="BN758" s="48"/>
      <c r="BO758" s="48"/>
      <c r="BP758" s="48"/>
      <c r="BQ758" s="48"/>
      <c r="BR758" s="48"/>
      <c r="BS758" s="48"/>
      <c r="BT758" s="48"/>
      <c r="BU758" s="48"/>
    </row>
    <row r="759" spans="1:73" hidden="1">
      <c r="A759" s="48"/>
      <c r="B759" s="48"/>
      <c r="C759" s="70" t="s">
        <v>2119</v>
      </c>
      <c r="D759" s="48"/>
      <c r="E759" s="76"/>
      <c r="F759" s="48"/>
      <c r="G759" s="70"/>
      <c r="H759" s="48"/>
      <c r="I759" s="48"/>
      <c r="J759" s="48"/>
      <c r="K759" s="48"/>
      <c r="L759" s="464">
        <f t="shared" si="40"/>
        <v>372</v>
      </c>
      <c r="M759" s="464"/>
      <c r="N759" s="152" t="s">
        <v>1132</v>
      </c>
      <c r="O759" s="48"/>
      <c r="P759" s="48"/>
      <c r="Q759" s="48"/>
      <c r="R759" s="48"/>
      <c r="S759" s="48"/>
      <c r="T759" s="48"/>
      <c r="U759" s="436" t="str">
        <f t="shared" si="36"/>
        <v/>
      </c>
      <c r="V759" s="436"/>
      <c r="W759" s="436" t="str">
        <f t="shared" si="37"/>
        <v/>
      </c>
      <c r="X759" s="436"/>
      <c r="Y759" s="48"/>
      <c r="Z759" s="48"/>
      <c r="AA759" s="48"/>
      <c r="AB759" s="48"/>
      <c r="AC759" s="48"/>
      <c r="AD759" s="48"/>
      <c r="AE759" s="48"/>
      <c r="AF759" s="48"/>
      <c r="AG759" s="48"/>
      <c r="AH759" s="48"/>
      <c r="AI759" s="48"/>
      <c r="AJ759" s="48"/>
      <c r="AK759" s="48"/>
      <c r="AL759" s="151" t="s">
        <v>2120</v>
      </c>
      <c r="AM759" s="48"/>
      <c r="AN759" s="48"/>
      <c r="AO759" s="48"/>
      <c r="AP759" s="48"/>
      <c r="AQ759" s="48"/>
      <c r="AR759" s="48"/>
      <c r="AS759" s="48"/>
      <c r="AT759" s="436" t="str">
        <f t="shared" si="35"/>
        <v/>
      </c>
      <c r="AU759" s="436"/>
      <c r="AV759" s="436" t="str">
        <f t="shared" si="38"/>
        <v>Yes</v>
      </c>
      <c r="AW759" s="436"/>
      <c r="AX759" s="156" t="s">
        <v>918</v>
      </c>
      <c r="AY759" s="48"/>
      <c r="AZ759" s="48"/>
      <c r="BA759" s="48"/>
      <c r="BB759" s="436" t="b">
        <f t="shared" si="39"/>
        <v>0</v>
      </c>
      <c r="BC759" s="436"/>
      <c r="BD759" s="48"/>
      <c r="BE759" s="48"/>
      <c r="BF759" s="48"/>
      <c r="BG759" s="48"/>
      <c r="BH759" s="48"/>
      <c r="BI759" s="48"/>
      <c r="BJ759" s="48"/>
      <c r="BK759" s="48"/>
      <c r="BL759" s="48"/>
      <c r="BM759" s="48"/>
      <c r="BN759" s="48"/>
      <c r="BO759" s="48"/>
      <c r="BP759" s="48"/>
      <c r="BQ759" s="48"/>
      <c r="BR759" s="48"/>
      <c r="BS759" s="48"/>
      <c r="BT759" s="48"/>
      <c r="BU759" s="48"/>
    </row>
    <row r="760" spans="1:73" hidden="1">
      <c r="A760" s="48"/>
      <c r="B760" s="48"/>
      <c r="C760" s="70" t="s">
        <v>2121</v>
      </c>
      <c r="D760" s="48"/>
      <c r="E760" s="76"/>
      <c r="F760" s="48"/>
      <c r="G760" s="70"/>
      <c r="H760" s="48"/>
      <c r="I760" s="48"/>
      <c r="J760" s="48"/>
      <c r="K760" s="48"/>
      <c r="L760" s="464">
        <f t="shared" si="40"/>
        <v>373</v>
      </c>
      <c r="M760" s="464"/>
      <c r="N760" s="152" t="s">
        <v>2122</v>
      </c>
      <c r="O760" s="48"/>
      <c r="P760" s="48"/>
      <c r="Q760" s="48"/>
      <c r="R760" s="48"/>
      <c r="S760" s="48"/>
      <c r="T760" s="48"/>
      <c r="U760" s="436" t="str">
        <f t="shared" si="36"/>
        <v/>
      </c>
      <c r="V760" s="436"/>
      <c r="W760" s="436" t="str">
        <f t="shared" si="37"/>
        <v/>
      </c>
      <c r="X760" s="436"/>
      <c r="Y760" s="48"/>
      <c r="Z760" s="48"/>
      <c r="AA760" s="48"/>
      <c r="AB760" s="48"/>
      <c r="AC760" s="48"/>
      <c r="AD760" s="48"/>
      <c r="AE760" s="48"/>
      <c r="AF760" s="48"/>
      <c r="AG760" s="48"/>
      <c r="AH760" s="48"/>
      <c r="AI760" s="48"/>
      <c r="AJ760" s="48"/>
      <c r="AK760" s="48"/>
      <c r="AL760" s="160" t="s">
        <v>2123</v>
      </c>
      <c r="AM760" s="48"/>
      <c r="AN760" s="48"/>
      <c r="AO760" s="48"/>
      <c r="AP760" s="48"/>
      <c r="AQ760" s="48"/>
      <c r="AR760" s="48"/>
      <c r="AS760" s="48"/>
      <c r="AT760" s="436" t="str">
        <f t="shared" si="35"/>
        <v/>
      </c>
      <c r="AU760" s="436"/>
      <c r="AV760" s="436" t="str">
        <f t="shared" si="38"/>
        <v>Yes</v>
      </c>
      <c r="AW760" s="436"/>
      <c r="AX760" s="155" t="s">
        <v>908</v>
      </c>
      <c r="AY760" s="48"/>
      <c r="AZ760" s="48"/>
      <c r="BA760" s="48"/>
      <c r="BB760" s="436" t="b">
        <f t="shared" si="39"/>
        <v>0</v>
      </c>
      <c r="BC760" s="436"/>
      <c r="BD760" s="48"/>
      <c r="BE760" s="48"/>
      <c r="BF760" s="48"/>
      <c r="BG760" s="48"/>
      <c r="BH760" s="48"/>
      <c r="BI760" s="48"/>
      <c r="BJ760" s="48"/>
      <c r="BK760" s="48"/>
      <c r="BL760" s="48"/>
      <c r="BM760" s="48"/>
      <c r="BN760" s="48"/>
      <c r="BO760" s="48"/>
      <c r="BP760" s="48"/>
      <c r="BQ760" s="48"/>
      <c r="BR760" s="48"/>
      <c r="BS760" s="48"/>
      <c r="BT760" s="48"/>
      <c r="BU760" s="48"/>
    </row>
    <row r="761" spans="1:73" hidden="1">
      <c r="A761" s="48"/>
      <c r="B761" s="48"/>
      <c r="C761" s="70" t="s">
        <v>2124</v>
      </c>
      <c r="D761" s="48"/>
      <c r="E761" s="76"/>
      <c r="F761" s="48"/>
      <c r="G761" s="70"/>
      <c r="H761" s="48"/>
      <c r="I761" s="48"/>
      <c r="J761" s="48"/>
      <c r="K761" s="48"/>
      <c r="L761" s="464">
        <f t="shared" si="40"/>
        <v>374</v>
      </c>
      <c r="M761" s="464"/>
      <c r="N761" s="152" t="s">
        <v>2125</v>
      </c>
      <c r="O761" s="48"/>
      <c r="P761" s="48"/>
      <c r="Q761" s="48"/>
      <c r="R761" s="48"/>
      <c r="S761" s="48"/>
      <c r="T761" s="48"/>
      <c r="U761" s="436" t="str">
        <f t="shared" si="36"/>
        <v/>
      </c>
      <c r="V761" s="436"/>
      <c r="W761" s="436" t="str">
        <f t="shared" si="37"/>
        <v/>
      </c>
      <c r="X761" s="436"/>
      <c r="Y761" s="48"/>
      <c r="Z761" s="48"/>
      <c r="AA761" s="48"/>
      <c r="AB761" s="48"/>
      <c r="AC761" s="48"/>
      <c r="AD761" s="48"/>
      <c r="AE761" s="48"/>
      <c r="AF761" s="48"/>
      <c r="AG761" s="48"/>
      <c r="AH761" s="48"/>
      <c r="AI761" s="48"/>
      <c r="AJ761" s="48"/>
      <c r="AK761" s="48"/>
      <c r="AL761" s="154" t="s">
        <v>2126</v>
      </c>
      <c r="AM761" s="48"/>
      <c r="AN761" s="48"/>
      <c r="AO761" s="48"/>
      <c r="AP761" s="48"/>
      <c r="AQ761" s="48"/>
      <c r="AR761" s="48"/>
      <c r="AS761" s="48"/>
      <c r="AT761" s="436" t="str">
        <f t="shared" si="35"/>
        <v/>
      </c>
      <c r="AU761" s="436"/>
      <c r="AV761" s="436" t="str">
        <f t="shared" si="38"/>
        <v>Yes</v>
      </c>
      <c r="AW761" s="436"/>
      <c r="AX761" s="155" t="s">
        <v>908</v>
      </c>
      <c r="AY761" s="48"/>
      <c r="AZ761" s="48"/>
      <c r="BA761" s="48"/>
      <c r="BB761" s="436" t="b">
        <f t="shared" si="39"/>
        <v>0</v>
      </c>
      <c r="BC761" s="436"/>
      <c r="BD761" s="48"/>
      <c r="BE761" s="48"/>
      <c r="BF761" s="48"/>
      <c r="BG761" s="48"/>
      <c r="BH761" s="48"/>
      <c r="BI761" s="48"/>
      <c r="BJ761" s="48"/>
      <c r="BK761" s="48"/>
      <c r="BL761" s="48"/>
      <c r="BM761" s="48"/>
      <c r="BN761" s="48"/>
      <c r="BO761" s="48"/>
      <c r="BP761" s="48"/>
      <c r="BQ761" s="48"/>
      <c r="BR761" s="48"/>
      <c r="BS761" s="48"/>
      <c r="BT761" s="48"/>
      <c r="BU761" s="48"/>
    </row>
    <row r="762" spans="1:73" hidden="1">
      <c r="A762" s="48"/>
      <c r="B762" s="48"/>
      <c r="C762" s="70" t="s">
        <v>2127</v>
      </c>
      <c r="D762" s="48"/>
      <c r="E762" s="76"/>
      <c r="F762" s="48"/>
      <c r="G762" s="70"/>
      <c r="H762" s="48"/>
      <c r="I762" s="48"/>
      <c r="J762" s="48"/>
      <c r="K762" s="48"/>
      <c r="L762" s="464">
        <f t="shared" si="40"/>
        <v>375</v>
      </c>
      <c r="M762" s="464"/>
      <c r="N762" s="152" t="s">
        <v>2128</v>
      </c>
      <c r="O762" s="48"/>
      <c r="P762" s="48"/>
      <c r="Q762" s="48"/>
      <c r="R762" s="48"/>
      <c r="S762" s="48"/>
      <c r="T762" s="48"/>
      <c r="U762" s="436" t="str">
        <f t="shared" si="36"/>
        <v/>
      </c>
      <c r="V762" s="436"/>
      <c r="W762" s="436" t="str">
        <f t="shared" si="37"/>
        <v/>
      </c>
      <c r="X762" s="436"/>
      <c r="Y762" s="48"/>
      <c r="Z762" s="48"/>
      <c r="AA762" s="48"/>
      <c r="AB762" s="48"/>
      <c r="AC762" s="48"/>
      <c r="AD762" s="48"/>
      <c r="AE762" s="48"/>
      <c r="AF762" s="48"/>
      <c r="AG762" s="48"/>
      <c r="AH762" s="48"/>
      <c r="AI762" s="48"/>
      <c r="AJ762" s="48"/>
      <c r="AK762" s="48"/>
      <c r="AL762" s="112" t="s">
        <v>2129</v>
      </c>
      <c r="AM762" s="48"/>
      <c r="AN762" s="48"/>
      <c r="AO762" s="48"/>
      <c r="AP762" s="48"/>
      <c r="AQ762" s="48"/>
      <c r="AR762" s="48"/>
      <c r="AS762" s="48"/>
      <c r="AT762" s="436" t="str">
        <f t="shared" si="35"/>
        <v/>
      </c>
      <c r="AU762" s="436"/>
      <c r="AV762" s="436" t="str">
        <f t="shared" si="38"/>
        <v>Yes</v>
      </c>
      <c r="AW762" s="436"/>
      <c r="AX762" s="155" t="s">
        <v>908</v>
      </c>
      <c r="AY762" s="48"/>
      <c r="AZ762" s="48"/>
      <c r="BA762" s="48"/>
      <c r="BB762" s="436" t="b">
        <f t="shared" si="39"/>
        <v>0</v>
      </c>
      <c r="BC762" s="436"/>
      <c r="BD762" s="48"/>
      <c r="BE762" s="48"/>
      <c r="BF762" s="48"/>
      <c r="BG762" s="48"/>
      <c r="BH762" s="48"/>
      <c r="BI762" s="48"/>
      <c r="BJ762" s="48"/>
      <c r="BK762" s="48"/>
      <c r="BL762" s="48"/>
      <c r="BM762" s="48"/>
      <c r="BN762" s="48"/>
      <c r="BO762" s="48"/>
      <c r="BP762" s="48"/>
      <c r="BQ762" s="48"/>
      <c r="BR762" s="48"/>
      <c r="BS762" s="48"/>
      <c r="BT762" s="48"/>
      <c r="BU762" s="48"/>
    </row>
    <row r="763" spans="1:73" hidden="1">
      <c r="A763" s="48"/>
      <c r="B763" s="48"/>
      <c r="C763" s="70" t="s">
        <v>2130</v>
      </c>
      <c r="D763" s="48"/>
      <c r="E763" s="76"/>
      <c r="F763" s="48"/>
      <c r="G763" s="70"/>
      <c r="H763" s="48"/>
      <c r="I763" s="48"/>
      <c r="J763" s="48"/>
      <c r="K763" s="48"/>
      <c r="L763" s="464">
        <f t="shared" si="40"/>
        <v>376</v>
      </c>
      <c r="M763" s="464"/>
      <c r="N763" s="152" t="s">
        <v>2131</v>
      </c>
      <c r="O763" s="48"/>
      <c r="P763" s="48"/>
      <c r="Q763" s="48"/>
      <c r="R763" s="48"/>
      <c r="S763" s="48"/>
      <c r="T763" s="48"/>
      <c r="U763" s="436" t="str">
        <f t="shared" si="36"/>
        <v/>
      </c>
      <c r="V763" s="436"/>
      <c r="W763" s="436" t="str">
        <f t="shared" si="37"/>
        <v/>
      </c>
      <c r="X763" s="436"/>
      <c r="Y763" s="48"/>
      <c r="Z763" s="48"/>
      <c r="AA763" s="48"/>
      <c r="AB763" s="48"/>
      <c r="AC763" s="48"/>
      <c r="AD763" s="48"/>
      <c r="AE763" s="48"/>
      <c r="AF763" s="48"/>
      <c r="AG763" s="48"/>
      <c r="AH763" s="48"/>
      <c r="AI763" s="48"/>
      <c r="AJ763" s="48"/>
      <c r="AK763" s="48"/>
      <c r="AL763" s="151" t="s">
        <v>2132</v>
      </c>
      <c r="AM763" s="48"/>
      <c r="AN763" s="48"/>
      <c r="AO763" s="48"/>
      <c r="AP763" s="48"/>
      <c r="AQ763" s="48"/>
      <c r="AR763" s="48"/>
      <c r="AS763" s="48"/>
      <c r="AT763" s="436" t="str">
        <f t="shared" si="35"/>
        <v/>
      </c>
      <c r="AU763" s="436"/>
      <c r="AV763" s="436" t="str">
        <f t="shared" si="38"/>
        <v>Yes</v>
      </c>
      <c r="AW763" s="436"/>
      <c r="AX763" s="156" t="s">
        <v>918</v>
      </c>
      <c r="AY763" s="48"/>
      <c r="AZ763" s="48"/>
      <c r="BA763" s="48"/>
      <c r="BB763" s="436" t="b">
        <f t="shared" si="39"/>
        <v>0</v>
      </c>
      <c r="BC763" s="436"/>
      <c r="BD763" s="48"/>
      <c r="BE763" s="48"/>
      <c r="BF763" s="48"/>
      <c r="BG763" s="48"/>
      <c r="BH763" s="48"/>
      <c r="BI763" s="48"/>
      <c r="BJ763" s="48"/>
      <c r="BK763" s="48"/>
      <c r="BL763" s="48"/>
      <c r="BM763" s="48"/>
      <c r="BN763" s="48"/>
      <c r="BO763" s="48"/>
      <c r="BP763" s="48"/>
      <c r="BQ763" s="48"/>
      <c r="BR763" s="48"/>
      <c r="BS763" s="48"/>
      <c r="BT763" s="48"/>
      <c r="BU763" s="48"/>
    </row>
    <row r="764" spans="1:73" hidden="1">
      <c r="A764" s="48"/>
      <c r="B764" s="48"/>
      <c r="C764" s="70" t="s">
        <v>2133</v>
      </c>
      <c r="D764" s="48"/>
      <c r="E764" s="76"/>
      <c r="F764" s="48"/>
      <c r="G764" s="70"/>
      <c r="H764" s="48"/>
      <c r="I764" s="48"/>
      <c r="J764" s="48"/>
      <c r="K764" s="48"/>
      <c r="L764" s="464">
        <f t="shared" si="40"/>
        <v>377</v>
      </c>
      <c r="M764" s="464"/>
      <c r="N764" s="152" t="s">
        <v>2134</v>
      </c>
      <c r="O764" s="48"/>
      <c r="P764" s="48"/>
      <c r="Q764" s="48"/>
      <c r="R764" s="48"/>
      <c r="S764" s="48"/>
      <c r="T764" s="48"/>
      <c r="U764" s="436" t="str">
        <f t="shared" si="36"/>
        <v/>
      </c>
      <c r="V764" s="436"/>
      <c r="W764" s="436" t="str">
        <f t="shared" si="37"/>
        <v/>
      </c>
      <c r="X764" s="436"/>
      <c r="Y764" s="48"/>
      <c r="Z764" s="48"/>
      <c r="AA764" s="48"/>
      <c r="AB764" s="48"/>
      <c r="AC764" s="48"/>
      <c r="AD764" s="48"/>
      <c r="AE764" s="48"/>
      <c r="AF764" s="48"/>
      <c r="AG764" s="48"/>
      <c r="AH764" s="48"/>
      <c r="AI764" s="48"/>
      <c r="AJ764" s="48"/>
      <c r="AK764" s="48"/>
      <c r="AL764" s="151" t="s">
        <v>2135</v>
      </c>
      <c r="AM764" s="48"/>
      <c r="AN764" s="48"/>
      <c r="AO764" s="48"/>
      <c r="AP764" s="48"/>
      <c r="AQ764" s="48"/>
      <c r="AR764" s="48"/>
      <c r="AS764" s="48"/>
      <c r="AT764" s="436" t="str">
        <f t="shared" si="35"/>
        <v/>
      </c>
      <c r="AU764" s="436"/>
      <c r="AV764" s="436" t="str">
        <f t="shared" si="38"/>
        <v>Yes</v>
      </c>
      <c r="AW764" s="436"/>
      <c r="AX764" s="69" t="s">
        <v>1000</v>
      </c>
      <c r="AY764" s="48"/>
      <c r="AZ764" s="48"/>
      <c r="BA764" s="48"/>
      <c r="BB764" s="436" t="b">
        <f t="shared" si="39"/>
        <v>0</v>
      </c>
      <c r="BC764" s="436"/>
      <c r="BD764" s="48"/>
      <c r="BE764" s="48"/>
      <c r="BF764" s="48"/>
      <c r="BG764" s="48"/>
      <c r="BH764" s="48"/>
      <c r="BI764" s="48"/>
      <c r="BJ764" s="48"/>
      <c r="BK764" s="48"/>
      <c r="BL764" s="48"/>
      <c r="BM764" s="48"/>
      <c r="BN764" s="48"/>
      <c r="BO764" s="48"/>
      <c r="BP764" s="48"/>
      <c r="BQ764" s="48"/>
      <c r="BR764" s="48"/>
      <c r="BS764" s="48"/>
      <c r="BT764" s="48"/>
      <c r="BU764" s="48"/>
    </row>
    <row r="765" spans="1:73" hidden="1">
      <c r="A765" s="48"/>
      <c r="B765" s="48"/>
      <c r="C765" s="70" t="s">
        <v>2136</v>
      </c>
      <c r="D765" s="48"/>
      <c r="E765" s="76"/>
      <c r="F765" s="48"/>
      <c r="G765" s="70"/>
      <c r="H765" s="48"/>
      <c r="I765" s="48"/>
      <c r="J765" s="48"/>
      <c r="K765" s="48"/>
      <c r="L765" s="464">
        <f t="shared" si="40"/>
        <v>378</v>
      </c>
      <c r="M765" s="464"/>
      <c r="N765" s="152" t="s">
        <v>2137</v>
      </c>
      <c r="O765" s="48"/>
      <c r="P765" s="48"/>
      <c r="Q765" s="48"/>
      <c r="R765" s="48"/>
      <c r="S765" s="48"/>
      <c r="T765" s="48"/>
      <c r="U765" s="436" t="str">
        <f t="shared" si="36"/>
        <v/>
      </c>
      <c r="V765" s="436"/>
      <c r="W765" s="436" t="str">
        <f t="shared" si="37"/>
        <v/>
      </c>
      <c r="X765" s="436"/>
      <c r="Y765" s="48"/>
      <c r="Z765" s="48"/>
      <c r="AA765" s="48"/>
      <c r="AB765" s="48"/>
      <c r="AC765" s="48"/>
      <c r="AD765" s="48"/>
      <c r="AE765" s="48"/>
      <c r="AF765" s="48"/>
      <c r="AG765" s="48"/>
      <c r="AH765" s="48"/>
      <c r="AI765" s="48"/>
      <c r="AJ765" s="48"/>
      <c r="AK765" s="48"/>
      <c r="AL765" s="151" t="s">
        <v>2138</v>
      </c>
      <c r="AM765" s="48"/>
      <c r="AN765" s="48"/>
      <c r="AO765" s="48"/>
      <c r="AP765" s="48"/>
      <c r="AQ765" s="48"/>
      <c r="AR765" s="48"/>
      <c r="AS765" s="48"/>
      <c r="AT765" s="436" t="str">
        <f t="shared" si="35"/>
        <v/>
      </c>
      <c r="AU765" s="436"/>
      <c r="AV765" s="436" t="str">
        <f t="shared" si="38"/>
        <v>Yes</v>
      </c>
      <c r="AW765" s="436"/>
      <c r="AX765" s="156" t="s">
        <v>918</v>
      </c>
      <c r="AY765" s="48"/>
      <c r="AZ765" s="48"/>
      <c r="BA765" s="48"/>
      <c r="BB765" s="436" t="b">
        <f t="shared" si="39"/>
        <v>0</v>
      </c>
      <c r="BC765" s="436"/>
      <c r="BD765" s="48"/>
      <c r="BE765" s="48"/>
      <c r="BF765" s="48"/>
      <c r="BG765" s="48"/>
      <c r="BH765" s="48"/>
      <c r="BI765" s="48"/>
      <c r="BJ765" s="48"/>
      <c r="BK765" s="48"/>
      <c r="BL765" s="48"/>
      <c r="BM765" s="48"/>
      <c r="BN765" s="48"/>
      <c r="BO765" s="48"/>
      <c r="BP765" s="48"/>
      <c r="BQ765" s="48"/>
      <c r="BR765" s="48"/>
      <c r="BS765" s="48"/>
      <c r="BT765" s="48"/>
      <c r="BU765" s="48"/>
    </row>
    <row r="766" spans="1:73" hidden="1">
      <c r="A766" s="48"/>
      <c r="B766" s="48"/>
      <c r="C766" s="70" t="s">
        <v>2139</v>
      </c>
      <c r="D766" s="48"/>
      <c r="E766" s="76"/>
      <c r="F766" s="48"/>
      <c r="G766" s="70"/>
      <c r="H766" s="48"/>
      <c r="I766" s="48"/>
      <c r="J766" s="48"/>
      <c r="K766" s="48"/>
      <c r="L766" s="464">
        <f t="shared" si="40"/>
        <v>379</v>
      </c>
      <c r="M766" s="464"/>
      <c r="N766" s="152" t="s">
        <v>2140</v>
      </c>
      <c r="O766" s="48"/>
      <c r="P766" s="48"/>
      <c r="Q766" s="48"/>
      <c r="R766" s="48"/>
      <c r="S766" s="48"/>
      <c r="T766" s="48"/>
      <c r="U766" s="436" t="str">
        <f t="shared" si="36"/>
        <v/>
      </c>
      <c r="V766" s="436"/>
      <c r="W766" s="436" t="str">
        <f t="shared" si="37"/>
        <v/>
      </c>
      <c r="X766" s="436"/>
      <c r="Y766" s="48"/>
      <c r="Z766" s="48"/>
      <c r="AA766" s="48"/>
      <c r="AB766" s="48"/>
      <c r="AC766" s="48"/>
      <c r="AD766" s="48"/>
      <c r="AE766" s="48"/>
      <c r="AF766" s="48"/>
      <c r="AG766" s="48"/>
      <c r="AH766" s="48"/>
      <c r="AI766" s="48"/>
      <c r="AJ766" s="48"/>
      <c r="AK766" s="48"/>
      <c r="AL766" s="151" t="s">
        <v>2141</v>
      </c>
      <c r="AM766" s="48"/>
      <c r="AN766" s="48"/>
      <c r="AO766" s="48"/>
      <c r="AP766" s="48"/>
      <c r="AQ766" s="48"/>
      <c r="AR766" s="48"/>
      <c r="AS766" s="48"/>
      <c r="AT766" s="436" t="str">
        <f t="shared" si="35"/>
        <v/>
      </c>
      <c r="AU766" s="436"/>
      <c r="AV766" s="436" t="str">
        <f t="shared" si="38"/>
        <v>Yes</v>
      </c>
      <c r="AW766" s="436"/>
      <c r="AX766" s="156" t="s">
        <v>918</v>
      </c>
      <c r="AY766" s="48"/>
      <c r="AZ766" s="48"/>
      <c r="BA766" s="48"/>
      <c r="BB766" s="436" t="b">
        <f t="shared" si="39"/>
        <v>0</v>
      </c>
      <c r="BC766" s="436"/>
      <c r="BD766" s="48"/>
      <c r="BE766" s="48"/>
      <c r="BF766" s="48"/>
      <c r="BG766" s="48"/>
      <c r="BH766" s="48"/>
      <c r="BI766" s="48"/>
      <c r="BJ766" s="48"/>
      <c r="BK766" s="48"/>
      <c r="BL766" s="48"/>
      <c r="BM766" s="48"/>
      <c r="BN766" s="48"/>
      <c r="BO766" s="48"/>
      <c r="BP766" s="48"/>
      <c r="BQ766" s="48"/>
      <c r="BR766" s="48"/>
      <c r="BS766" s="48"/>
      <c r="BT766" s="48"/>
      <c r="BU766" s="48"/>
    </row>
    <row r="767" spans="1:73" hidden="1">
      <c r="A767" s="48"/>
      <c r="B767" s="48"/>
      <c r="C767" s="70" t="s">
        <v>2142</v>
      </c>
      <c r="D767" s="48"/>
      <c r="E767" s="76"/>
      <c r="F767" s="48"/>
      <c r="G767" s="70"/>
      <c r="H767" s="48"/>
      <c r="I767" s="48"/>
      <c r="J767" s="48"/>
      <c r="K767" s="48"/>
      <c r="L767" s="464">
        <f t="shared" si="40"/>
        <v>380</v>
      </c>
      <c r="M767" s="464"/>
      <c r="N767" s="152" t="s">
        <v>2143</v>
      </c>
      <c r="O767" s="48"/>
      <c r="P767" s="48"/>
      <c r="Q767" s="48"/>
      <c r="R767" s="48"/>
      <c r="S767" s="48"/>
      <c r="T767" s="48"/>
      <c r="U767" s="436" t="str">
        <f t="shared" si="36"/>
        <v/>
      </c>
      <c r="V767" s="436"/>
      <c r="W767" s="436" t="str">
        <f t="shared" si="37"/>
        <v/>
      </c>
      <c r="X767" s="436"/>
      <c r="Y767" s="48"/>
      <c r="Z767" s="48"/>
      <c r="AA767" s="48"/>
      <c r="AB767" s="48"/>
      <c r="AC767" s="48"/>
      <c r="AD767" s="48"/>
      <c r="AE767" s="48"/>
      <c r="AF767" s="48"/>
      <c r="AG767" s="48"/>
      <c r="AH767" s="48"/>
      <c r="AI767" s="48"/>
      <c r="AJ767" s="48"/>
      <c r="AK767" s="48"/>
      <c r="AL767" s="151" t="s">
        <v>2144</v>
      </c>
      <c r="AM767" s="48"/>
      <c r="AN767" s="48"/>
      <c r="AO767" s="48"/>
      <c r="AP767" s="48"/>
      <c r="AQ767" s="48"/>
      <c r="AR767" s="48"/>
      <c r="AS767" s="48"/>
      <c r="AT767" s="436" t="str">
        <f t="shared" si="35"/>
        <v/>
      </c>
      <c r="AU767" s="436"/>
      <c r="AV767" s="436" t="str">
        <f t="shared" si="38"/>
        <v>Yes</v>
      </c>
      <c r="AW767" s="436"/>
      <c r="AX767" s="156" t="s">
        <v>918</v>
      </c>
      <c r="AY767" s="48"/>
      <c r="AZ767" s="48"/>
      <c r="BA767" s="48"/>
      <c r="BB767" s="436" t="b">
        <f t="shared" si="39"/>
        <v>0</v>
      </c>
      <c r="BC767" s="436"/>
      <c r="BD767" s="48"/>
      <c r="BE767" s="48"/>
      <c r="BF767" s="48"/>
      <c r="BG767" s="48"/>
      <c r="BH767" s="48"/>
      <c r="BI767" s="48"/>
      <c r="BJ767" s="48"/>
      <c r="BK767" s="48"/>
      <c r="BL767" s="48"/>
      <c r="BM767" s="48"/>
      <c r="BN767" s="48"/>
      <c r="BO767" s="48"/>
      <c r="BP767" s="48"/>
      <c r="BQ767" s="48"/>
      <c r="BR767" s="48"/>
      <c r="BS767" s="48"/>
      <c r="BT767" s="48"/>
      <c r="BU767" s="48"/>
    </row>
    <row r="768" spans="1:73" hidden="1">
      <c r="A768" s="48"/>
      <c r="B768" s="48"/>
      <c r="C768" s="70" t="s">
        <v>2145</v>
      </c>
      <c r="D768" s="48"/>
      <c r="E768" s="76"/>
      <c r="F768" s="48"/>
      <c r="G768" s="70"/>
      <c r="H768" s="48"/>
      <c r="I768" s="48"/>
      <c r="J768" s="48"/>
      <c r="K768" s="48"/>
      <c r="L768" s="464">
        <f t="shared" si="40"/>
        <v>381</v>
      </c>
      <c r="M768" s="464"/>
      <c r="N768" s="152" t="s">
        <v>2146</v>
      </c>
      <c r="O768" s="48"/>
      <c r="P768" s="48"/>
      <c r="Q768" s="48"/>
      <c r="R768" s="48"/>
      <c r="S768" s="48"/>
      <c r="T768" s="48"/>
      <c r="U768" s="436" t="str">
        <f t="shared" si="36"/>
        <v/>
      </c>
      <c r="V768" s="436"/>
      <c r="W768" s="436" t="str">
        <f t="shared" si="37"/>
        <v/>
      </c>
      <c r="X768" s="436"/>
      <c r="Y768" s="48"/>
      <c r="Z768" s="48"/>
      <c r="AA768" s="48"/>
      <c r="AB768" s="48"/>
      <c r="AC768" s="48"/>
      <c r="AD768" s="48"/>
      <c r="AE768" s="48"/>
      <c r="AF768" s="48"/>
      <c r="AG768" s="48"/>
      <c r="AH768" s="48"/>
      <c r="AI768" s="48"/>
      <c r="AJ768" s="48"/>
      <c r="AK768" s="48"/>
      <c r="AL768" s="151" t="s">
        <v>2147</v>
      </c>
      <c r="AM768" s="48"/>
      <c r="AN768" s="48"/>
      <c r="AO768" s="48"/>
      <c r="AP768" s="48"/>
      <c r="AQ768" s="48"/>
      <c r="AR768" s="48"/>
      <c r="AS768" s="48"/>
      <c r="AT768" s="436" t="str">
        <f t="shared" si="35"/>
        <v/>
      </c>
      <c r="AU768" s="436"/>
      <c r="AV768" s="436" t="str">
        <f t="shared" si="38"/>
        <v>No</v>
      </c>
      <c r="AW768" s="436"/>
      <c r="AX768" s="156" t="s">
        <v>913</v>
      </c>
      <c r="AY768" s="48"/>
      <c r="AZ768" s="48"/>
      <c r="BA768" s="48"/>
      <c r="BB768" s="436" t="b">
        <f t="shared" si="39"/>
        <v>0</v>
      </c>
      <c r="BC768" s="436"/>
      <c r="BD768" s="48"/>
      <c r="BE768" s="48"/>
      <c r="BF768" s="48"/>
      <c r="BG768" s="48"/>
      <c r="BH768" s="48"/>
      <c r="BI768" s="48"/>
      <c r="BJ768" s="48"/>
      <c r="BK768" s="48"/>
      <c r="BL768" s="48"/>
      <c r="BM768" s="48"/>
      <c r="BN768" s="48"/>
      <c r="BO768" s="48"/>
      <c r="BP768" s="48"/>
      <c r="BQ768" s="48"/>
      <c r="BR768" s="48"/>
      <c r="BS768" s="48"/>
      <c r="BT768" s="48"/>
      <c r="BU768" s="48"/>
    </row>
    <row r="769" spans="1:73" hidden="1">
      <c r="A769" s="48"/>
      <c r="B769" s="48"/>
      <c r="C769" s="70" t="s">
        <v>2148</v>
      </c>
      <c r="D769" s="48"/>
      <c r="E769" s="76"/>
      <c r="F769" s="48"/>
      <c r="G769" s="70"/>
      <c r="H769" s="48"/>
      <c r="I769" s="48"/>
      <c r="J769" s="48"/>
      <c r="K769" s="48"/>
      <c r="L769" s="464">
        <f t="shared" si="40"/>
        <v>382</v>
      </c>
      <c r="M769" s="464"/>
      <c r="N769" s="152" t="s">
        <v>2149</v>
      </c>
      <c r="O769" s="48"/>
      <c r="P769" s="48"/>
      <c r="Q769" s="48"/>
      <c r="R769" s="48"/>
      <c r="S769" s="48"/>
      <c r="T769" s="48"/>
      <c r="U769" s="436" t="str">
        <f t="shared" si="36"/>
        <v/>
      </c>
      <c r="V769" s="436"/>
      <c r="W769" s="436" t="str">
        <f t="shared" si="37"/>
        <v/>
      </c>
      <c r="X769" s="436"/>
      <c r="Y769" s="48"/>
      <c r="Z769" s="48"/>
      <c r="AA769" s="48"/>
      <c r="AB769" s="48"/>
      <c r="AC769" s="48"/>
      <c r="AD769" s="48"/>
      <c r="AE769" s="48"/>
      <c r="AF769" s="48"/>
      <c r="AG769" s="48"/>
      <c r="AH769" s="48"/>
      <c r="AI769" s="48"/>
      <c r="AJ769" s="48"/>
      <c r="AK769" s="48"/>
      <c r="AL769" s="151" t="s">
        <v>2150</v>
      </c>
      <c r="AM769" s="48"/>
      <c r="AN769" s="48"/>
      <c r="AO769" s="48"/>
      <c r="AP769" s="48"/>
      <c r="AQ769" s="48"/>
      <c r="AR769" s="48"/>
      <c r="AS769" s="48"/>
      <c r="AT769" s="436" t="str">
        <f t="shared" si="35"/>
        <v/>
      </c>
      <c r="AU769" s="436"/>
      <c r="AV769" s="436" t="str">
        <f t="shared" si="38"/>
        <v>Yes</v>
      </c>
      <c r="AW769" s="436"/>
      <c r="AX769" s="156" t="s">
        <v>918</v>
      </c>
      <c r="AY769" s="48"/>
      <c r="AZ769" s="48"/>
      <c r="BA769" s="48"/>
      <c r="BB769" s="436" t="b">
        <f t="shared" si="39"/>
        <v>0</v>
      </c>
      <c r="BC769" s="436"/>
      <c r="BD769" s="48"/>
      <c r="BE769" s="48"/>
      <c r="BF769" s="48"/>
      <c r="BG769" s="48"/>
      <c r="BH769" s="48"/>
      <c r="BI769" s="48"/>
      <c r="BJ769" s="48"/>
      <c r="BK769" s="48"/>
      <c r="BL769" s="48"/>
      <c r="BM769" s="48"/>
      <c r="BN769" s="48"/>
      <c r="BO769" s="48"/>
      <c r="BP769" s="48"/>
      <c r="BQ769" s="48"/>
      <c r="BR769" s="48"/>
      <c r="BS769" s="48"/>
      <c r="BT769" s="48"/>
      <c r="BU769" s="48"/>
    </row>
    <row r="770" spans="1:73" hidden="1">
      <c r="A770" s="48"/>
      <c r="B770" s="48"/>
      <c r="C770" s="70" t="s">
        <v>2151</v>
      </c>
      <c r="D770" s="48"/>
      <c r="E770" s="76"/>
      <c r="F770" s="48"/>
      <c r="G770" s="70"/>
      <c r="H770" s="48"/>
      <c r="I770" s="48"/>
      <c r="J770" s="48"/>
      <c r="K770" s="48"/>
      <c r="L770" s="464">
        <f t="shared" si="40"/>
        <v>383</v>
      </c>
      <c r="M770" s="464"/>
      <c r="N770" s="152" t="s">
        <v>2152</v>
      </c>
      <c r="O770" s="48"/>
      <c r="P770" s="48"/>
      <c r="Q770" s="48"/>
      <c r="R770" s="48"/>
      <c r="S770" s="48"/>
      <c r="T770" s="48"/>
      <c r="U770" s="436" t="str">
        <f t="shared" si="36"/>
        <v/>
      </c>
      <c r="V770" s="436"/>
      <c r="W770" s="436" t="str">
        <f t="shared" si="37"/>
        <v/>
      </c>
      <c r="X770" s="436"/>
      <c r="Y770" s="48"/>
      <c r="Z770" s="48"/>
      <c r="AA770" s="48"/>
      <c r="AB770" s="48"/>
      <c r="AC770" s="48"/>
      <c r="AD770" s="48"/>
      <c r="AE770" s="48"/>
      <c r="AF770" s="48"/>
      <c r="AG770" s="48"/>
      <c r="AH770" s="48"/>
      <c r="AI770" s="48"/>
      <c r="AJ770" s="48"/>
      <c r="AK770" s="48"/>
      <c r="AL770" s="157" t="s">
        <v>2153</v>
      </c>
      <c r="AM770" s="48"/>
      <c r="AN770" s="48"/>
      <c r="AO770" s="48"/>
      <c r="AP770" s="48"/>
      <c r="AQ770" s="48"/>
      <c r="AR770" s="48"/>
      <c r="AS770" s="48"/>
      <c r="AT770" s="436" t="str">
        <f t="shared" si="35"/>
        <v/>
      </c>
      <c r="AU770" s="436"/>
      <c r="AV770" s="436" t="str">
        <f t="shared" si="38"/>
        <v>Yes</v>
      </c>
      <c r="AW770" s="436"/>
      <c r="AX770" s="155" t="s">
        <v>908</v>
      </c>
      <c r="AY770" s="48"/>
      <c r="AZ770" s="48"/>
      <c r="BA770" s="48"/>
      <c r="BB770" s="436" t="b">
        <f t="shared" si="39"/>
        <v>0</v>
      </c>
      <c r="BC770" s="436"/>
      <c r="BD770" s="48"/>
      <c r="BE770" s="48"/>
      <c r="BF770" s="48"/>
      <c r="BG770" s="48"/>
      <c r="BH770" s="48"/>
      <c r="BI770" s="48"/>
      <c r="BJ770" s="48"/>
      <c r="BK770" s="48"/>
      <c r="BL770" s="48"/>
      <c r="BM770" s="48"/>
      <c r="BN770" s="48"/>
      <c r="BO770" s="48"/>
      <c r="BP770" s="48"/>
      <c r="BQ770" s="48"/>
      <c r="BR770" s="48"/>
      <c r="BS770" s="48"/>
      <c r="BT770" s="48"/>
      <c r="BU770" s="48"/>
    </row>
    <row r="771" spans="1:73" hidden="1">
      <c r="A771" s="48"/>
      <c r="B771" s="48"/>
      <c r="C771" s="70" t="s">
        <v>2154</v>
      </c>
      <c r="D771" s="48"/>
      <c r="E771" s="76"/>
      <c r="F771" s="48"/>
      <c r="G771" s="70"/>
      <c r="H771" s="48"/>
      <c r="I771" s="48"/>
      <c r="J771" s="48"/>
      <c r="K771" s="48"/>
      <c r="L771" s="464">
        <f t="shared" si="40"/>
        <v>384</v>
      </c>
      <c r="M771" s="464"/>
      <c r="N771" s="152" t="s">
        <v>2155</v>
      </c>
      <c r="O771" s="48"/>
      <c r="P771" s="48"/>
      <c r="Q771" s="48"/>
      <c r="R771" s="48"/>
      <c r="S771" s="48"/>
      <c r="T771" s="48"/>
      <c r="U771" s="436" t="str">
        <f t="shared" si="36"/>
        <v/>
      </c>
      <c r="V771" s="436"/>
      <c r="W771" s="436" t="str">
        <f t="shared" si="37"/>
        <v/>
      </c>
      <c r="X771" s="436"/>
      <c r="Y771" s="48"/>
      <c r="Z771" s="48"/>
      <c r="AA771" s="48"/>
      <c r="AB771" s="48"/>
      <c r="AC771" s="48"/>
      <c r="AD771" s="48"/>
      <c r="AE771" s="48"/>
      <c r="AF771" s="48"/>
      <c r="AG771" s="48"/>
      <c r="AH771" s="48"/>
      <c r="AI771" s="48"/>
      <c r="AJ771" s="48"/>
      <c r="AK771" s="48"/>
      <c r="AL771" s="151" t="s">
        <v>2156</v>
      </c>
      <c r="AM771" s="48"/>
      <c r="AN771" s="48"/>
      <c r="AO771" s="48"/>
      <c r="AP771" s="48"/>
      <c r="AQ771" s="48"/>
      <c r="AR771" s="48"/>
      <c r="AS771" s="48"/>
      <c r="AT771" s="436" t="str">
        <f t="shared" si="35"/>
        <v/>
      </c>
      <c r="AU771" s="436"/>
      <c r="AV771" s="436" t="str">
        <f t="shared" si="38"/>
        <v>No</v>
      </c>
      <c r="AW771" s="436"/>
      <c r="AX771" s="156" t="s">
        <v>913</v>
      </c>
      <c r="AY771" s="48"/>
      <c r="AZ771" s="48"/>
      <c r="BA771" s="48"/>
      <c r="BB771" s="436" t="b">
        <f t="shared" si="39"/>
        <v>0</v>
      </c>
      <c r="BC771" s="436"/>
      <c r="BD771" s="48"/>
      <c r="BE771" s="48"/>
      <c r="BF771" s="48"/>
      <c r="BG771" s="48"/>
      <c r="BH771" s="48"/>
      <c r="BI771" s="48"/>
      <c r="BJ771" s="48"/>
      <c r="BK771" s="48"/>
      <c r="BL771" s="48"/>
      <c r="BM771" s="48"/>
      <c r="BN771" s="48"/>
      <c r="BO771" s="48"/>
      <c r="BP771" s="48"/>
      <c r="BQ771" s="48"/>
      <c r="BR771" s="48"/>
      <c r="BS771" s="48"/>
      <c r="BT771" s="48"/>
      <c r="BU771" s="48"/>
    </row>
    <row r="772" spans="1:73" hidden="1">
      <c r="A772" s="48"/>
      <c r="B772" s="48"/>
      <c r="C772" s="70" t="s">
        <v>2157</v>
      </c>
      <c r="D772" s="48"/>
      <c r="E772" s="76"/>
      <c r="F772" s="48"/>
      <c r="G772" s="70"/>
      <c r="H772" s="48"/>
      <c r="I772" s="48"/>
      <c r="J772" s="48"/>
      <c r="K772" s="48"/>
      <c r="L772" s="464">
        <f t="shared" si="40"/>
        <v>385</v>
      </c>
      <c r="M772" s="464"/>
      <c r="N772" s="152" t="s">
        <v>2158</v>
      </c>
      <c r="O772" s="48"/>
      <c r="P772" s="48"/>
      <c r="Q772" s="48"/>
      <c r="R772" s="48"/>
      <c r="S772" s="48"/>
      <c r="T772" s="48"/>
      <c r="U772" s="436" t="str">
        <f t="shared" si="36"/>
        <v/>
      </c>
      <c r="V772" s="436"/>
      <c r="W772" s="436" t="str">
        <f t="shared" si="37"/>
        <v/>
      </c>
      <c r="X772" s="436"/>
      <c r="Y772" s="48"/>
      <c r="Z772" s="48"/>
      <c r="AA772" s="48"/>
      <c r="AB772" s="48"/>
      <c r="AC772" s="48"/>
      <c r="AD772" s="48"/>
      <c r="AE772" s="48"/>
      <c r="AF772" s="48"/>
      <c r="AG772" s="48"/>
      <c r="AH772" s="48"/>
      <c r="AI772" s="48"/>
      <c r="AJ772" s="48"/>
      <c r="AK772" s="48"/>
      <c r="AL772" s="157" t="s">
        <v>2159</v>
      </c>
      <c r="AM772" s="48"/>
      <c r="AN772" s="48"/>
      <c r="AO772" s="48"/>
      <c r="AP772" s="48"/>
      <c r="AQ772" s="48"/>
      <c r="AR772" s="48"/>
      <c r="AS772" s="48"/>
      <c r="AT772" s="436" t="str">
        <f t="shared" ref="AT772:AT835" si="41">IF($AL772=$Q$380,"Yes","")</f>
        <v/>
      </c>
      <c r="AU772" s="436"/>
      <c r="AV772" s="436" t="str">
        <f t="shared" si="38"/>
        <v>Yes</v>
      </c>
      <c r="AW772" s="436"/>
      <c r="AX772" s="155" t="s">
        <v>908</v>
      </c>
      <c r="AY772" s="48"/>
      <c r="AZ772" s="48"/>
      <c r="BA772" s="48"/>
      <c r="BB772" s="436" t="b">
        <f t="shared" si="39"/>
        <v>0</v>
      </c>
      <c r="BC772" s="436"/>
      <c r="BD772" s="48"/>
      <c r="BE772" s="48"/>
      <c r="BF772" s="48"/>
      <c r="BG772" s="48"/>
      <c r="BH772" s="48"/>
      <c r="BI772" s="48"/>
      <c r="BJ772" s="48"/>
      <c r="BK772" s="48"/>
      <c r="BL772" s="48"/>
      <c r="BM772" s="48"/>
      <c r="BN772" s="48"/>
      <c r="BO772" s="48"/>
      <c r="BP772" s="48"/>
      <c r="BQ772" s="48"/>
      <c r="BR772" s="48"/>
      <c r="BS772" s="48"/>
      <c r="BT772" s="48"/>
      <c r="BU772" s="48"/>
    </row>
    <row r="773" spans="1:73" hidden="1">
      <c r="A773" s="48"/>
      <c r="B773" s="48"/>
      <c r="C773" s="70" t="s">
        <v>2160</v>
      </c>
      <c r="D773" s="48"/>
      <c r="E773" s="76"/>
      <c r="F773" s="48"/>
      <c r="G773" s="70"/>
      <c r="H773" s="48"/>
      <c r="I773" s="48"/>
      <c r="J773" s="48"/>
      <c r="K773" s="48"/>
      <c r="L773" s="464">
        <f t="shared" si="40"/>
        <v>386</v>
      </c>
      <c r="M773" s="464"/>
      <c r="N773" s="152" t="s">
        <v>2161</v>
      </c>
      <c r="O773" s="48"/>
      <c r="P773" s="48"/>
      <c r="Q773" s="48"/>
      <c r="R773" s="48"/>
      <c r="S773" s="48"/>
      <c r="T773" s="48"/>
      <c r="U773" s="436" t="str">
        <f t="shared" ref="U773:U836" si="42">IF(N773=Q$380,"Yes","")</f>
        <v/>
      </c>
      <c r="V773" s="436"/>
      <c r="W773" s="436" t="str">
        <f t="shared" ref="W773:W836" si="43">IF(N773=Q$382,"Yes","")</f>
        <v/>
      </c>
      <c r="X773" s="436"/>
      <c r="Y773" s="48"/>
      <c r="Z773" s="48"/>
      <c r="AA773" s="48"/>
      <c r="AB773" s="48"/>
      <c r="AC773" s="48"/>
      <c r="AD773" s="48"/>
      <c r="AE773" s="48"/>
      <c r="AF773" s="48"/>
      <c r="AG773" s="48"/>
      <c r="AH773" s="48"/>
      <c r="AI773" s="48"/>
      <c r="AJ773" s="48"/>
      <c r="AK773" s="48"/>
      <c r="AL773" s="151" t="s">
        <v>2162</v>
      </c>
      <c r="AM773" s="48"/>
      <c r="AN773" s="48"/>
      <c r="AO773" s="48"/>
      <c r="AP773" s="48"/>
      <c r="AQ773" s="48"/>
      <c r="AR773" s="48"/>
      <c r="AS773" s="48"/>
      <c r="AT773" s="436" t="str">
        <f t="shared" si="41"/>
        <v/>
      </c>
      <c r="AU773" s="436"/>
      <c r="AV773" s="436" t="str">
        <f t="shared" ref="AV773:AV836" si="44">IF(AX773="90.1-2001","No","Yes")</f>
        <v>Yes</v>
      </c>
      <c r="AW773" s="436"/>
      <c r="AX773" s="156" t="s">
        <v>918</v>
      </c>
      <c r="AY773" s="48"/>
      <c r="AZ773" s="48"/>
      <c r="BA773" s="48"/>
      <c r="BB773" s="436" t="b">
        <f t="shared" ref="BB773:BB836" si="45">AND(AT773="Yes",AV773="Yes")</f>
        <v>0</v>
      </c>
      <c r="BC773" s="436"/>
      <c r="BD773" s="48"/>
      <c r="BE773" s="48"/>
      <c r="BF773" s="48"/>
      <c r="BG773" s="48"/>
      <c r="BH773" s="48"/>
      <c r="BI773" s="48"/>
      <c r="BJ773" s="48"/>
      <c r="BK773" s="48"/>
      <c r="BL773" s="48"/>
      <c r="BM773" s="48"/>
      <c r="BN773" s="48"/>
      <c r="BO773" s="48"/>
      <c r="BP773" s="48"/>
      <c r="BQ773" s="48"/>
      <c r="BR773" s="48"/>
      <c r="BS773" s="48"/>
      <c r="BT773" s="48"/>
      <c r="BU773" s="48"/>
    </row>
    <row r="774" spans="1:73" hidden="1">
      <c r="A774" s="48"/>
      <c r="B774" s="48"/>
      <c r="C774" s="70" t="s">
        <v>2163</v>
      </c>
      <c r="D774" s="48"/>
      <c r="E774" s="76"/>
      <c r="F774" s="48"/>
      <c r="G774" s="70"/>
      <c r="H774" s="48"/>
      <c r="I774" s="48"/>
      <c r="J774" s="48"/>
      <c r="K774" s="48"/>
      <c r="L774" s="464">
        <f t="shared" ref="L774:L837" si="46">L773+1</f>
        <v>387</v>
      </c>
      <c r="M774" s="464"/>
      <c r="N774" s="152" t="s">
        <v>2164</v>
      </c>
      <c r="O774" s="48"/>
      <c r="P774" s="48"/>
      <c r="Q774" s="48"/>
      <c r="R774" s="48"/>
      <c r="S774" s="48"/>
      <c r="T774" s="48"/>
      <c r="U774" s="436" t="str">
        <f t="shared" si="42"/>
        <v/>
      </c>
      <c r="V774" s="436"/>
      <c r="W774" s="436" t="str">
        <f t="shared" si="43"/>
        <v/>
      </c>
      <c r="X774" s="436"/>
      <c r="Y774" s="48"/>
      <c r="Z774" s="48"/>
      <c r="AA774" s="48"/>
      <c r="AB774" s="48"/>
      <c r="AC774" s="48"/>
      <c r="AD774" s="48"/>
      <c r="AE774" s="48"/>
      <c r="AF774" s="48"/>
      <c r="AG774" s="48"/>
      <c r="AH774" s="48"/>
      <c r="AI774" s="48"/>
      <c r="AJ774" s="48"/>
      <c r="AK774" s="48"/>
      <c r="AL774" s="157" t="s">
        <v>2165</v>
      </c>
      <c r="AM774" s="48"/>
      <c r="AN774" s="48"/>
      <c r="AO774" s="48"/>
      <c r="AP774" s="48"/>
      <c r="AQ774" s="48"/>
      <c r="AR774" s="48"/>
      <c r="AS774" s="48"/>
      <c r="AT774" s="436" t="str">
        <f t="shared" si="41"/>
        <v/>
      </c>
      <c r="AU774" s="436"/>
      <c r="AV774" s="436" t="str">
        <f t="shared" si="44"/>
        <v>Yes</v>
      </c>
      <c r="AW774" s="436"/>
      <c r="AX774" s="155" t="s">
        <v>908</v>
      </c>
      <c r="AY774" s="48"/>
      <c r="AZ774" s="48"/>
      <c r="BA774" s="48"/>
      <c r="BB774" s="436" t="b">
        <f t="shared" si="45"/>
        <v>0</v>
      </c>
      <c r="BC774" s="436"/>
      <c r="BD774" s="48"/>
      <c r="BE774" s="48"/>
      <c r="BF774" s="48"/>
      <c r="BG774" s="48"/>
      <c r="BH774" s="48"/>
      <c r="BI774" s="48"/>
      <c r="BJ774" s="48"/>
      <c r="BK774" s="48"/>
      <c r="BL774" s="48"/>
      <c r="BM774" s="48"/>
      <c r="BN774" s="48"/>
      <c r="BO774" s="48"/>
      <c r="BP774" s="48"/>
      <c r="BQ774" s="48"/>
      <c r="BR774" s="48"/>
      <c r="BS774" s="48"/>
      <c r="BT774" s="48"/>
      <c r="BU774" s="48"/>
    </row>
    <row r="775" spans="1:73" hidden="1">
      <c r="A775" s="48"/>
      <c r="B775" s="48"/>
      <c r="C775" s="70" t="s">
        <v>2166</v>
      </c>
      <c r="D775" s="48"/>
      <c r="E775" s="76"/>
      <c r="F775" s="48"/>
      <c r="G775" s="70"/>
      <c r="H775" s="48"/>
      <c r="I775" s="48"/>
      <c r="J775" s="48"/>
      <c r="K775" s="48"/>
      <c r="L775" s="464">
        <f t="shared" si="46"/>
        <v>388</v>
      </c>
      <c r="M775" s="464"/>
      <c r="N775" s="152" t="s">
        <v>2167</v>
      </c>
      <c r="O775" s="48"/>
      <c r="P775" s="48"/>
      <c r="Q775" s="48"/>
      <c r="R775" s="48"/>
      <c r="S775" s="48"/>
      <c r="T775" s="48"/>
      <c r="U775" s="436" t="str">
        <f t="shared" si="42"/>
        <v/>
      </c>
      <c r="V775" s="436"/>
      <c r="W775" s="436" t="str">
        <f t="shared" si="43"/>
        <v/>
      </c>
      <c r="X775" s="436"/>
      <c r="Y775" s="48"/>
      <c r="Z775" s="48"/>
      <c r="AA775" s="48"/>
      <c r="AB775" s="48"/>
      <c r="AC775" s="48"/>
      <c r="AD775" s="48"/>
      <c r="AE775" s="48"/>
      <c r="AF775" s="48"/>
      <c r="AG775" s="48"/>
      <c r="AH775" s="48"/>
      <c r="AI775" s="48"/>
      <c r="AJ775" s="48"/>
      <c r="AK775" s="48"/>
      <c r="AL775" s="154" t="s">
        <v>2168</v>
      </c>
      <c r="AM775" s="48"/>
      <c r="AN775" s="48"/>
      <c r="AO775" s="48"/>
      <c r="AP775" s="48"/>
      <c r="AQ775" s="48"/>
      <c r="AR775" s="48"/>
      <c r="AS775" s="48"/>
      <c r="AT775" s="436" t="str">
        <f t="shared" si="41"/>
        <v/>
      </c>
      <c r="AU775" s="436"/>
      <c r="AV775" s="436" t="str">
        <f t="shared" si="44"/>
        <v>Yes</v>
      </c>
      <c r="AW775" s="436"/>
      <c r="AX775" s="155" t="s">
        <v>908</v>
      </c>
      <c r="AY775" s="48"/>
      <c r="AZ775" s="48"/>
      <c r="BA775" s="48"/>
      <c r="BB775" s="436" t="b">
        <f t="shared" si="45"/>
        <v>0</v>
      </c>
      <c r="BC775" s="436"/>
      <c r="BD775" s="48"/>
      <c r="BE775" s="48"/>
      <c r="BF775" s="48"/>
      <c r="BG775" s="48"/>
      <c r="BH775" s="48"/>
      <c r="BI775" s="48"/>
      <c r="BJ775" s="48"/>
      <c r="BK775" s="48"/>
      <c r="BL775" s="48"/>
      <c r="BM775" s="48"/>
      <c r="BN775" s="48"/>
      <c r="BO775" s="48"/>
      <c r="BP775" s="48"/>
      <c r="BQ775" s="48"/>
      <c r="BR775" s="48"/>
      <c r="BS775" s="48"/>
      <c r="BT775" s="48"/>
      <c r="BU775" s="48"/>
    </row>
    <row r="776" spans="1:73" hidden="1">
      <c r="A776" s="48"/>
      <c r="B776" s="48"/>
      <c r="C776" s="70" t="s">
        <v>2169</v>
      </c>
      <c r="D776" s="48"/>
      <c r="E776" s="76"/>
      <c r="F776" s="48"/>
      <c r="G776" s="70"/>
      <c r="H776" s="48"/>
      <c r="I776" s="48"/>
      <c r="J776" s="48"/>
      <c r="K776" s="48"/>
      <c r="L776" s="464">
        <f t="shared" si="46"/>
        <v>389</v>
      </c>
      <c r="M776" s="464"/>
      <c r="N776" s="152" t="s">
        <v>2170</v>
      </c>
      <c r="O776" s="48"/>
      <c r="P776" s="48"/>
      <c r="Q776" s="48"/>
      <c r="R776" s="48"/>
      <c r="S776" s="48"/>
      <c r="T776" s="48"/>
      <c r="U776" s="436" t="str">
        <f t="shared" si="42"/>
        <v/>
      </c>
      <c r="V776" s="436"/>
      <c r="W776" s="436" t="str">
        <f t="shared" si="43"/>
        <v/>
      </c>
      <c r="X776" s="436"/>
      <c r="Y776" s="48"/>
      <c r="Z776" s="48"/>
      <c r="AA776" s="48"/>
      <c r="AB776" s="48"/>
      <c r="AC776" s="48"/>
      <c r="AD776" s="48"/>
      <c r="AE776" s="48"/>
      <c r="AF776" s="48"/>
      <c r="AG776" s="48"/>
      <c r="AH776" s="48"/>
      <c r="AI776" s="48"/>
      <c r="AJ776" s="48"/>
      <c r="AK776" s="48"/>
      <c r="AL776" s="151" t="s">
        <v>2171</v>
      </c>
      <c r="AM776" s="48"/>
      <c r="AN776" s="48"/>
      <c r="AO776" s="48"/>
      <c r="AP776" s="48"/>
      <c r="AQ776" s="48"/>
      <c r="AR776" s="48"/>
      <c r="AS776" s="48"/>
      <c r="AT776" s="436" t="str">
        <f t="shared" si="41"/>
        <v/>
      </c>
      <c r="AU776" s="436"/>
      <c r="AV776" s="436" t="str">
        <f t="shared" si="44"/>
        <v>No</v>
      </c>
      <c r="AW776" s="436"/>
      <c r="AX776" s="156" t="s">
        <v>913</v>
      </c>
      <c r="AY776" s="48"/>
      <c r="AZ776" s="48"/>
      <c r="BA776" s="48"/>
      <c r="BB776" s="436" t="b">
        <f t="shared" si="45"/>
        <v>0</v>
      </c>
      <c r="BC776" s="436"/>
      <c r="BD776" s="48"/>
      <c r="BE776" s="48"/>
      <c r="BF776" s="48"/>
      <c r="BG776" s="48"/>
      <c r="BH776" s="48"/>
      <c r="BI776" s="48"/>
      <c r="BJ776" s="48"/>
      <c r="BK776" s="48"/>
      <c r="BL776" s="48"/>
      <c r="BM776" s="48"/>
      <c r="BN776" s="48"/>
      <c r="BO776" s="48"/>
      <c r="BP776" s="48"/>
      <c r="BQ776" s="48"/>
      <c r="BR776" s="48"/>
      <c r="BS776" s="48"/>
      <c r="BT776" s="48"/>
      <c r="BU776" s="48"/>
    </row>
    <row r="777" spans="1:73" hidden="1">
      <c r="A777" s="48"/>
      <c r="B777" s="48"/>
      <c r="C777" s="70" t="s">
        <v>2172</v>
      </c>
      <c r="D777" s="48"/>
      <c r="E777" s="76"/>
      <c r="F777" s="48"/>
      <c r="G777" s="70"/>
      <c r="H777" s="48"/>
      <c r="I777" s="48"/>
      <c r="J777" s="48"/>
      <c r="K777" s="48"/>
      <c r="L777" s="464">
        <f t="shared" si="46"/>
        <v>390</v>
      </c>
      <c r="M777" s="464"/>
      <c r="N777" s="152" t="s">
        <v>2173</v>
      </c>
      <c r="O777" s="48"/>
      <c r="P777" s="48"/>
      <c r="Q777" s="48"/>
      <c r="R777" s="48"/>
      <c r="S777" s="48"/>
      <c r="T777" s="48"/>
      <c r="U777" s="436" t="str">
        <f t="shared" si="42"/>
        <v/>
      </c>
      <c r="V777" s="436"/>
      <c r="W777" s="436" t="str">
        <f t="shared" si="43"/>
        <v/>
      </c>
      <c r="X777" s="436"/>
      <c r="Y777" s="48"/>
      <c r="Z777" s="48"/>
      <c r="AA777" s="48"/>
      <c r="AB777" s="48"/>
      <c r="AC777" s="48"/>
      <c r="AD777" s="48"/>
      <c r="AE777" s="48"/>
      <c r="AF777" s="48"/>
      <c r="AG777" s="48"/>
      <c r="AH777" s="48"/>
      <c r="AI777" s="48"/>
      <c r="AJ777" s="48"/>
      <c r="AK777" s="48"/>
      <c r="AL777" s="154" t="s">
        <v>2174</v>
      </c>
      <c r="AM777" s="48"/>
      <c r="AN777" s="48"/>
      <c r="AO777" s="48"/>
      <c r="AP777" s="48"/>
      <c r="AQ777" s="48"/>
      <c r="AR777" s="48"/>
      <c r="AS777" s="48"/>
      <c r="AT777" s="436" t="str">
        <f t="shared" si="41"/>
        <v/>
      </c>
      <c r="AU777" s="436"/>
      <c r="AV777" s="436" t="str">
        <f t="shared" si="44"/>
        <v>Yes</v>
      </c>
      <c r="AW777" s="436"/>
      <c r="AX777" s="155" t="s">
        <v>908</v>
      </c>
      <c r="AY777" s="48"/>
      <c r="AZ777" s="48"/>
      <c r="BA777" s="48"/>
      <c r="BB777" s="436" t="b">
        <f t="shared" si="45"/>
        <v>0</v>
      </c>
      <c r="BC777" s="436"/>
      <c r="BD777" s="48"/>
      <c r="BE777" s="48"/>
      <c r="BF777" s="48"/>
      <c r="BG777" s="48"/>
      <c r="BH777" s="48"/>
      <c r="BI777" s="48"/>
      <c r="BJ777" s="48"/>
      <c r="BK777" s="48"/>
      <c r="BL777" s="48"/>
      <c r="BM777" s="48"/>
      <c r="BN777" s="48"/>
      <c r="BO777" s="48"/>
      <c r="BP777" s="48"/>
      <c r="BQ777" s="48"/>
      <c r="BR777" s="48"/>
      <c r="BS777" s="48"/>
      <c r="BT777" s="48"/>
      <c r="BU777" s="48"/>
    </row>
    <row r="778" spans="1:73" hidden="1">
      <c r="A778" s="48"/>
      <c r="B778" s="48"/>
      <c r="C778" s="70" t="s">
        <v>2175</v>
      </c>
      <c r="D778" s="48"/>
      <c r="E778" s="76"/>
      <c r="F778" s="48"/>
      <c r="G778" s="70"/>
      <c r="H778" s="48"/>
      <c r="I778" s="48"/>
      <c r="J778" s="48"/>
      <c r="K778" s="48"/>
      <c r="L778" s="464">
        <f t="shared" si="46"/>
        <v>391</v>
      </c>
      <c r="M778" s="464"/>
      <c r="N778" s="152" t="s">
        <v>2176</v>
      </c>
      <c r="O778" s="48"/>
      <c r="P778" s="48"/>
      <c r="Q778" s="48"/>
      <c r="R778" s="48"/>
      <c r="S778" s="48"/>
      <c r="T778" s="48"/>
      <c r="U778" s="436" t="str">
        <f t="shared" si="42"/>
        <v/>
      </c>
      <c r="V778" s="436"/>
      <c r="W778" s="436" t="str">
        <f t="shared" si="43"/>
        <v/>
      </c>
      <c r="X778" s="436"/>
      <c r="Y778" s="48"/>
      <c r="Z778" s="48"/>
      <c r="AA778" s="48"/>
      <c r="AB778" s="48"/>
      <c r="AC778" s="48"/>
      <c r="AD778" s="48"/>
      <c r="AE778" s="48"/>
      <c r="AF778" s="48"/>
      <c r="AG778" s="48"/>
      <c r="AH778" s="48"/>
      <c r="AI778" s="48"/>
      <c r="AJ778" s="48"/>
      <c r="AK778" s="48"/>
      <c r="AL778" s="151" t="s">
        <v>2177</v>
      </c>
      <c r="AM778" s="48"/>
      <c r="AN778" s="48"/>
      <c r="AO778" s="48"/>
      <c r="AP778" s="48"/>
      <c r="AQ778" s="48"/>
      <c r="AR778" s="48"/>
      <c r="AS778" s="48"/>
      <c r="AT778" s="436" t="str">
        <f t="shared" si="41"/>
        <v/>
      </c>
      <c r="AU778" s="436"/>
      <c r="AV778" s="436" t="str">
        <f t="shared" si="44"/>
        <v>Yes</v>
      </c>
      <c r="AW778" s="436"/>
      <c r="AX778" s="156" t="s">
        <v>918</v>
      </c>
      <c r="AY778" s="48"/>
      <c r="AZ778" s="48"/>
      <c r="BA778" s="48"/>
      <c r="BB778" s="436" t="b">
        <f t="shared" si="45"/>
        <v>0</v>
      </c>
      <c r="BC778" s="436"/>
      <c r="BD778" s="48"/>
      <c r="BE778" s="48"/>
      <c r="BF778" s="48"/>
      <c r="BG778" s="48"/>
      <c r="BH778" s="48"/>
      <c r="BI778" s="48"/>
      <c r="BJ778" s="48"/>
      <c r="BK778" s="48"/>
      <c r="BL778" s="48"/>
      <c r="BM778" s="48"/>
      <c r="BN778" s="48"/>
      <c r="BO778" s="48"/>
      <c r="BP778" s="48"/>
      <c r="BQ778" s="48"/>
      <c r="BR778" s="48"/>
      <c r="BS778" s="48"/>
      <c r="BT778" s="48"/>
      <c r="BU778" s="48"/>
    </row>
    <row r="779" spans="1:73" hidden="1">
      <c r="A779" s="48"/>
      <c r="B779" s="48"/>
      <c r="C779" s="70" t="s">
        <v>2178</v>
      </c>
      <c r="D779" s="48"/>
      <c r="E779" s="76"/>
      <c r="F779" s="48"/>
      <c r="G779" s="70"/>
      <c r="H779" s="48"/>
      <c r="I779" s="48"/>
      <c r="J779" s="48"/>
      <c r="K779" s="48"/>
      <c r="L779" s="464">
        <f t="shared" si="46"/>
        <v>392</v>
      </c>
      <c r="M779" s="464"/>
      <c r="N779" s="152" t="s">
        <v>2179</v>
      </c>
      <c r="O779" s="48"/>
      <c r="P779" s="48"/>
      <c r="Q779" s="48"/>
      <c r="R779" s="48"/>
      <c r="S779" s="48"/>
      <c r="T779" s="48"/>
      <c r="U779" s="436" t="str">
        <f t="shared" si="42"/>
        <v/>
      </c>
      <c r="V779" s="436"/>
      <c r="W779" s="436" t="str">
        <f t="shared" si="43"/>
        <v/>
      </c>
      <c r="X779" s="436"/>
      <c r="Y779" s="48"/>
      <c r="Z779" s="48"/>
      <c r="AA779" s="48"/>
      <c r="AB779" s="48"/>
      <c r="AC779" s="48"/>
      <c r="AD779" s="48"/>
      <c r="AE779" s="48"/>
      <c r="AF779" s="48"/>
      <c r="AG779" s="48"/>
      <c r="AH779" s="48"/>
      <c r="AI779" s="48"/>
      <c r="AJ779" s="48"/>
      <c r="AK779" s="48"/>
      <c r="AL779" s="151" t="s">
        <v>2180</v>
      </c>
      <c r="AM779" s="48"/>
      <c r="AN779" s="48"/>
      <c r="AO779" s="48"/>
      <c r="AP779" s="48"/>
      <c r="AQ779" s="48"/>
      <c r="AR779" s="48"/>
      <c r="AS779" s="48"/>
      <c r="AT779" s="436" t="str">
        <f t="shared" si="41"/>
        <v/>
      </c>
      <c r="AU779" s="436"/>
      <c r="AV779" s="436" t="str">
        <f t="shared" si="44"/>
        <v>Yes</v>
      </c>
      <c r="AW779" s="436"/>
      <c r="AX779" s="156" t="s">
        <v>918</v>
      </c>
      <c r="AY779" s="48"/>
      <c r="AZ779" s="48"/>
      <c r="BA779" s="48"/>
      <c r="BB779" s="436" t="b">
        <f t="shared" si="45"/>
        <v>0</v>
      </c>
      <c r="BC779" s="436"/>
      <c r="BD779" s="48"/>
      <c r="BE779" s="48"/>
      <c r="BF779" s="48"/>
      <c r="BG779" s="48"/>
      <c r="BH779" s="48"/>
      <c r="BI779" s="48"/>
      <c r="BJ779" s="48"/>
      <c r="BK779" s="48"/>
      <c r="BL779" s="48"/>
      <c r="BM779" s="48"/>
      <c r="BN779" s="48"/>
      <c r="BO779" s="48"/>
      <c r="BP779" s="48"/>
      <c r="BQ779" s="48"/>
      <c r="BR779" s="48"/>
      <c r="BS779" s="48"/>
      <c r="BT779" s="48"/>
      <c r="BU779" s="48"/>
    </row>
    <row r="780" spans="1:73" hidden="1">
      <c r="A780" s="48"/>
      <c r="B780" s="48"/>
      <c r="C780" s="70" t="s">
        <v>2181</v>
      </c>
      <c r="D780" s="48"/>
      <c r="E780" s="76"/>
      <c r="F780" s="48"/>
      <c r="G780" s="70"/>
      <c r="H780" s="48"/>
      <c r="I780" s="48"/>
      <c r="J780" s="48"/>
      <c r="K780" s="48"/>
      <c r="L780" s="464">
        <f t="shared" si="46"/>
        <v>393</v>
      </c>
      <c r="M780" s="464"/>
      <c r="N780" s="152" t="s">
        <v>2182</v>
      </c>
      <c r="O780" s="48"/>
      <c r="P780" s="48"/>
      <c r="Q780" s="48"/>
      <c r="R780" s="48"/>
      <c r="S780" s="48"/>
      <c r="T780" s="48"/>
      <c r="U780" s="436" t="str">
        <f t="shared" si="42"/>
        <v/>
      </c>
      <c r="V780" s="436"/>
      <c r="W780" s="436" t="str">
        <f t="shared" si="43"/>
        <v/>
      </c>
      <c r="X780" s="436"/>
      <c r="Y780" s="48"/>
      <c r="Z780" s="48"/>
      <c r="AA780" s="48"/>
      <c r="AB780" s="48"/>
      <c r="AC780" s="48"/>
      <c r="AD780" s="48"/>
      <c r="AE780" s="48"/>
      <c r="AF780" s="48"/>
      <c r="AG780" s="48"/>
      <c r="AH780" s="48"/>
      <c r="AI780" s="48"/>
      <c r="AJ780" s="48"/>
      <c r="AK780" s="48"/>
      <c r="AL780" s="157" t="s">
        <v>2183</v>
      </c>
      <c r="AM780" s="48"/>
      <c r="AN780" s="48"/>
      <c r="AO780" s="48"/>
      <c r="AP780" s="48"/>
      <c r="AQ780" s="48"/>
      <c r="AR780" s="48"/>
      <c r="AS780" s="48"/>
      <c r="AT780" s="436" t="str">
        <f t="shared" si="41"/>
        <v/>
      </c>
      <c r="AU780" s="436"/>
      <c r="AV780" s="436" t="str">
        <f t="shared" si="44"/>
        <v>Yes</v>
      </c>
      <c r="AW780" s="436"/>
      <c r="AX780" s="155" t="s">
        <v>908</v>
      </c>
      <c r="AY780" s="48"/>
      <c r="AZ780" s="48"/>
      <c r="BA780" s="48"/>
      <c r="BB780" s="436" t="b">
        <f t="shared" si="45"/>
        <v>0</v>
      </c>
      <c r="BC780" s="436"/>
      <c r="BD780" s="48"/>
      <c r="BE780" s="48"/>
      <c r="BF780" s="48"/>
      <c r="BG780" s="48"/>
      <c r="BH780" s="48"/>
      <c r="BI780" s="48"/>
      <c r="BJ780" s="48"/>
      <c r="BK780" s="48"/>
      <c r="BL780" s="48"/>
      <c r="BM780" s="48"/>
      <c r="BN780" s="48"/>
      <c r="BO780" s="48"/>
      <c r="BP780" s="48"/>
      <c r="BQ780" s="48"/>
      <c r="BR780" s="48"/>
      <c r="BS780" s="48"/>
      <c r="BT780" s="48"/>
      <c r="BU780" s="48"/>
    </row>
    <row r="781" spans="1:73" hidden="1">
      <c r="A781" s="48"/>
      <c r="B781" s="48"/>
      <c r="C781" s="70" t="s">
        <v>2184</v>
      </c>
      <c r="D781" s="48"/>
      <c r="E781" s="76"/>
      <c r="F781" s="48"/>
      <c r="G781" s="70"/>
      <c r="H781" s="48"/>
      <c r="I781" s="48"/>
      <c r="J781" s="48"/>
      <c r="K781" s="48"/>
      <c r="L781" s="464">
        <f t="shared" si="46"/>
        <v>394</v>
      </c>
      <c r="M781" s="464"/>
      <c r="N781" s="152" t="s">
        <v>2185</v>
      </c>
      <c r="O781" s="48"/>
      <c r="P781" s="48"/>
      <c r="Q781" s="48"/>
      <c r="R781" s="48"/>
      <c r="S781" s="48"/>
      <c r="T781" s="48"/>
      <c r="U781" s="436" t="str">
        <f t="shared" si="42"/>
        <v/>
      </c>
      <c r="V781" s="436"/>
      <c r="W781" s="436" t="str">
        <f t="shared" si="43"/>
        <v/>
      </c>
      <c r="X781" s="436"/>
      <c r="Y781" s="48"/>
      <c r="Z781" s="48"/>
      <c r="AA781" s="48"/>
      <c r="AB781" s="48"/>
      <c r="AC781" s="48"/>
      <c r="AD781" s="48"/>
      <c r="AE781" s="48"/>
      <c r="AF781" s="48"/>
      <c r="AG781" s="48"/>
      <c r="AH781" s="48"/>
      <c r="AI781" s="48"/>
      <c r="AJ781" s="48"/>
      <c r="AK781" s="48"/>
      <c r="AL781" s="157" t="s">
        <v>2186</v>
      </c>
      <c r="AM781" s="48"/>
      <c r="AN781" s="48"/>
      <c r="AO781" s="48"/>
      <c r="AP781" s="48"/>
      <c r="AQ781" s="48"/>
      <c r="AR781" s="48"/>
      <c r="AS781" s="48"/>
      <c r="AT781" s="436" t="str">
        <f t="shared" si="41"/>
        <v/>
      </c>
      <c r="AU781" s="436"/>
      <c r="AV781" s="436" t="str">
        <f t="shared" si="44"/>
        <v>Yes</v>
      </c>
      <c r="AW781" s="436"/>
      <c r="AX781" s="155" t="s">
        <v>908</v>
      </c>
      <c r="AY781" s="48"/>
      <c r="AZ781" s="48"/>
      <c r="BA781" s="48"/>
      <c r="BB781" s="436" t="b">
        <f t="shared" si="45"/>
        <v>0</v>
      </c>
      <c r="BC781" s="436"/>
      <c r="BD781" s="48"/>
      <c r="BE781" s="48"/>
      <c r="BF781" s="48"/>
      <c r="BG781" s="48"/>
      <c r="BH781" s="48"/>
      <c r="BI781" s="48"/>
      <c r="BJ781" s="48"/>
      <c r="BK781" s="48"/>
      <c r="BL781" s="48"/>
      <c r="BM781" s="48"/>
      <c r="BN781" s="48"/>
      <c r="BO781" s="48"/>
      <c r="BP781" s="48"/>
      <c r="BQ781" s="48"/>
      <c r="BR781" s="48"/>
      <c r="BS781" s="48"/>
      <c r="BT781" s="48"/>
      <c r="BU781" s="48"/>
    </row>
    <row r="782" spans="1:73" hidden="1">
      <c r="A782" s="48"/>
      <c r="B782" s="48"/>
      <c r="C782" s="70" t="s">
        <v>2187</v>
      </c>
      <c r="D782" s="48"/>
      <c r="E782" s="76"/>
      <c r="F782" s="48"/>
      <c r="G782" s="70"/>
      <c r="H782" s="48"/>
      <c r="I782" s="48"/>
      <c r="J782" s="48"/>
      <c r="K782" s="48"/>
      <c r="L782" s="464">
        <f t="shared" si="46"/>
        <v>395</v>
      </c>
      <c r="M782" s="464"/>
      <c r="N782" s="152" t="s">
        <v>2188</v>
      </c>
      <c r="O782" s="48"/>
      <c r="P782" s="48"/>
      <c r="Q782" s="48"/>
      <c r="R782" s="48"/>
      <c r="S782" s="48"/>
      <c r="T782" s="48"/>
      <c r="U782" s="436" t="str">
        <f t="shared" si="42"/>
        <v/>
      </c>
      <c r="V782" s="436"/>
      <c r="W782" s="436" t="str">
        <f t="shared" si="43"/>
        <v/>
      </c>
      <c r="X782" s="436"/>
      <c r="Y782" s="48"/>
      <c r="Z782" s="48"/>
      <c r="AA782" s="48"/>
      <c r="AB782" s="48"/>
      <c r="AC782" s="48"/>
      <c r="AD782" s="48"/>
      <c r="AE782" s="48"/>
      <c r="AF782" s="48"/>
      <c r="AG782" s="48"/>
      <c r="AH782" s="48"/>
      <c r="AI782" s="48"/>
      <c r="AJ782" s="48"/>
      <c r="AK782" s="48"/>
      <c r="AL782" s="157" t="s">
        <v>2189</v>
      </c>
      <c r="AM782" s="48"/>
      <c r="AN782" s="48"/>
      <c r="AO782" s="48"/>
      <c r="AP782" s="48"/>
      <c r="AQ782" s="48"/>
      <c r="AR782" s="48"/>
      <c r="AS782" s="48"/>
      <c r="AT782" s="436" t="str">
        <f t="shared" si="41"/>
        <v/>
      </c>
      <c r="AU782" s="436"/>
      <c r="AV782" s="436" t="str">
        <f t="shared" si="44"/>
        <v>Yes</v>
      </c>
      <c r="AW782" s="436"/>
      <c r="AX782" s="155" t="s">
        <v>908</v>
      </c>
      <c r="AY782" s="48"/>
      <c r="AZ782" s="48"/>
      <c r="BA782" s="48"/>
      <c r="BB782" s="436" t="b">
        <f t="shared" si="45"/>
        <v>0</v>
      </c>
      <c r="BC782" s="436"/>
      <c r="BD782" s="48"/>
      <c r="BE782" s="48"/>
      <c r="BF782" s="48"/>
      <c r="BG782" s="48"/>
      <c r="BH782" s="48"/>
      <c r="BI782" s="48"/>
      <c r="BJ782" s="48"/>
      <c r="BK782" s="48"/>
      <c r="BL782" s="48"/>
      <c r="BM782" s="48"/>
      <c r="BN782" s="48"/>
      <c r="BO782" s="48"/>
      <c r="BP782" s="48"/>
      <c r="BQ782" s="48"/>
      <c r="BR782" s="48"/>
      <c r="BS782" s="48"/>
      <c r="BT782" s="48"/>
      <c r="BU782" s="48"/>
    </row>
    <row r="783" spans="1:73" hidden="1">
      <c r="A783" s="48"/>
      <c r="B783" s="48"/>
      <c r="C783" s="70" t="s">
        <v>2190</v>
      </c>
      <c r="D783" s="48"/>
      <c r="E783" s="76"/>
      <c r="F783" s="48"/>
      <c r="G783" s="70"/>
      <c r="H783" s="48"/>
      <c r="I783" s="48"/>
      <c r="J783" s="48"/>
      <c r="K783" s="48"/>
      <c r="L783" s="464">
        <f t="shared" si="46"/>
        <v>396</v>
      </c>
      <c r="M783" s="464"/>
      <c r="N783" s="152" t="s">
        <v>2191</v>
      </c>
      <c r="O783" s="48"/>
      <c r="P783" s="48"/>
      <c r="Q783" s="48"/>
      <c r="R783" s="48"/>
      <c r="S783" s="48"/>
      <c r="T783" s="48"/>
      <c r="U783" s="436" t="str">
        <f t="shared" si="42"/>
        <v/>
      </c>
      <c r="V783" s="436"/>
      <c r="W783" s="436" t="str">
        <f t="shared" si="43"/>
        <v/>
      </c>
      <c r="X783" s="436"/>
      <c r="Y783" s="48"/>
      <c r="Z783" s="48"/>
      <c r="AA783" s="48"/>
      <c r="AB783" s="48"/>
      <c r="AC783" s="48"/>
      <c r="AD783" s="48"/>
      <c r="AE783" s="48"/>
      <c r="AF783" s="48"/>
      <c r="AG783" s="48"/>
      <c r="AH783" s="48"/>
      <c r="AI783" s="48"/>
      <c r="AJ783" s="48"/>
      <c r="AK783" s="48"/>
      <c r="AL783" s="151" t="s">
        <v>2192</v>
      </c>
      <c r="AM783" s="48"/>
      <c r="AN783" s="48"/>
      <c r="AO783" s="48"/>
      <c r="AP783" s="48"/>
      <c r="AQ783" s="48"/>
      <c r="AR783" s="48"/>
      <c r="AS783" s="48"/>
      <c r="AT783" s="436" t="str">
        <f t="shared" si="41"/>
        <v/>
      </c>
      <c r="AU783" s="436"/>
      <c r="AV783" s="436" t="str">
        <f t="shared" si="44"/>
        <v>Yes</v>
      </c>
      <c r="AW783" s="436"/>
      <c r="AX783" s="156" t="s">
        <v>918</v>
      </c>
      <c r="AY783" s="48"/>
      <c r="AZ783" s="48"/>
      <c r="BA783" s="48"/>
      <c r="BB783" s="436" t="b">
        <f t="shared" si="45"/>
        <v>0</v>
      </c>
      <c r="BC783" s="436"/>
      <c r="BD783" s="48"/>
      <c r="BE783" s="48"/>
      <c r="BF783" s="48"/>
      <c r="BG783" s="48"/>
      <c r="BH783" s="48"/>
      <c r="BI783" s="48"/>
      <c r="BJ783" s="48"/>
      <c r="BK783" s="48"/>
      <c r="BL783" s="48"/>
      <c r="BM783" s="48"/>
      <c r="BN783" s="48"/>
      <c r="BO783" s="48"/>
      <c r="BP783" s="48"/>
      <c r="BQ783" s="48"/>
      <c r="BR783" s="48"/>
      <c r="BS783" s="48"/>
      <c r="BT783" s="48"/>
      <c r="BU783" s="48"/>
    </row>
    <row r="784" spans="1:73" hidden="1">
      <c r="A784" s="48"/>
      <c r="B784" s="48"/>
      <c r="C784" s="70" t="s">
        <v>2193</v>
      </c>
      <c r="D784" s="48"/>
      <c r="E784" s="76"/>
      <c r="F784" s="48"/>
      <c r="G784" s="70"/>
      <c r="H784" s="48"/>
      <c r="I784" s="48"/>
      <c r="J784" s="48"/>
      <c r="K784" s="48"/>
      <c r="L784" s="464">
        <f t="shared" si="46"/>
        <v>397</v>
      </c>
      <c r="M784" s="464"/>
      <c r="N784" s="152" t="s">
        <v>2194</v>
      </c>
      <c r="O784" s="48"/>
      <c r="P784" s="48"/>
      <c r="Q784" s="48"/>
      <c r="R784" s="48"/>
      <c r="S784" s="48"/>
      <c r="T784" s="48"/>
      <c r="U784" s="436" t="str">
        <f t="shared" si="42"/>
        <v/>
      </c>
      <c r="V784" s="436"/>
      <c r="W784" s="436" t="str">
        <f t="shared" si="43"/>
        <v/>
      </c>
      <c r="X784" s="436"/>
      <c r="Y784" s="48"/>
      <c r="Z784" s="48"/>
      <c r="AA784" s="48"/>
      <c r="AB784" s="48"/>
      <c r="AC784" s="48"/>
      <c r="AD784" s="48"/>
      <c r="AE784" s="48"/>
      <c r="AF784" s="48"/>
      <c r="AG784" s="48"/>
      <c r="AH784" s="48"/>
      <c r="AI784" s="48"/>
      <c r="AJ784" s="48"/>
      <c r="AK784" s="48"/>
      <c r="AL784" s="157" t="s">
        <v>2195</v>
      </c>
      <c r="AM784" s="48"/>
      <c r="AN784" s="48"/>
      <c r="AO784" s="48"/>
      <c r="AP784" s="48"/>
      <c r="AQ784" s="48"/>
      <c r="AR784" s="48"/>
      <c r="AS784" s="48"/>
      <c r="AT784" s="436" t="str">
        <f t="shared" si="41"/>
        <v/>
      </c>
      <c r="AU784" s="436"/>
      <c r="AV784" s="436" t="str">
        <f t="shared" si="44"/>
        <v>Yes</v>
      </c>
      <c r="AW784" s="436"/>
      <c r="AX784" s="155" t="s">
        <v>908</v>
      </c>
      <c r="AY784" s="48"/>
      <c r="AZ784" s="48"/>
      <c r="BA784" s="48"/>
      <c r="BB784" s="436" t="b">
        <f t="shared" si="45"/>
        <v>0</v>
      </c>
      <c r="BC784" s="436"/>
      <c r="BD784" s="48"/>
      <c r="BE784" s="48"/>
      <c r="BF784" s="48"/>
      <c r="BG784" s="48"/>
      <c r="BH784" s="48"/>
      <c r="BI784" s="48"/>
      <c r="BJ784" s="48"/>
      <c r="BK784" s="48"/>
      <c r="BL784" s="48"/>
      <c r="BM784" s="48"/>
      <c r="BN784" s="48"/>
      <c r="BO784" s="48"/>
      <c r="BP784" s="48"/>
      <c r="BQ784" s="48"/>
      <c r="BR784" s="48"/>
      <c r="BS784" s="48"/>
      <c r="BT784" s="48"/>
      <c r="BU784" s="48"/>
    </row>
    <row r="785" spans="1:73" hidden="1">
      <c r="A785" s="48"/>
      <c r="B785" s="48"/>
      <c r="C785" s="70" t="s">
        <v>2196</v>
      </c>
      <c r="D785" s="48"/>
      <c r="E785" s="76"/>
      <c r="F785" s="48"/>
      <c r="G785" s="70"/>
      <c r="H785" s="48"/>
      <c r="I785" s="48"/>
      <c r="J785" s="48"/>
      <c r="K785" s="48"/>
      <c r="L785" s="464">
        <f t="shared" si="46"/>
        <v>398</v>
      </c>
      <c r="M785" s="464"/>
      <c r="N785" s="152" t="s">
        <v>2197</v>
      </c>
      <c r="O785" s="48"/>
      <c r="P785" s="48"/>
      <c r="Q785" s="48"/>
      <c r="R785" s="48"/>
      <c r="S785" s="48"/>
      <c r="T785" s="48"/>
      <c r="U785" s="436" t="str">
        <f t="shared" si="42"/>
        <v/>
      </c>
      <c r="V785" s="436"/>
      <c r="W785" s="436" t="str">
        <f t="shared" si="43"/>
        <v/>
      </c>
      <c r="X785" s="436"/>
      <c r="Y785" s="48"/>
      <c r="Z785" s="48"/>
      <c r="AA785" s="48"/>
      <c r="AB785" s="48"/>
      <c r="AC785" s="48"/>
      <c r="AD785" s="48"/>
      <c r="AE785" s="48"/>
      <c r="AF785" s="48"/>
      <c r="AG785" s="48"/>
      <c r="AH785" s="48"/>
      <c r="AI785" s="48"/>
      <c r="AJ785" s="48"/>
      <c r="AK785" s="48"/>
      <c r="AL785" s="160" t="s">
        <v>2198</v>
      </c>
      <c r="AM785" s="48"/>
      <c r="AN785" s="48"/>
      <c r="AO785" s="48"/>
      <c r="AP785" s="48"/>
      <c r="AQ785" s="48"/>
      <c r="AR785" s="48"/>
      <c r="AS785" s="48"/>
      <c r="AT785" s="436" t="str">
        <f t="shared" si="41"/>
        <v/>
      </c>
      <c r="AU785" s="436"/>
      <c r="AV785" s="436" t="str">
        <f t="shared" si="44"/>
        <v>Yes</v>
      </c>
      <c r="AW785" s="436"/>
      <c r="AX785" s="155" t="s">
        <v>908</v>
      </c>
      <c r="AY785" s="48"/>
      <c r="AZ785" s="48"/>
      <c r="BA785" s="48"/>
      <c r="BB785" s="436" t="b">
        <f t="shared" si="45"/>
        <v>0</v>
      </c>
      <c r="BC785" s="436"/>
      <c r="BD785" s="48"/>
      <c r="BE785" s="48"/>
      <c r="BF785" s="48"/>
      <c r="BG785" s="48"/>
      <c r="BH785" s="48"/>
      <c r="BI785" s="48"/>
      <c r="BJ785" s="48"/>
      <c r="BK785" s="48"/>
      <c r="BL785" s="48"/>
      <c r="BM785" s="48"/>
      <c r="BN785" s="48"/>
      <c r="BO785" s="48"/>
      <c r="BP785" s="48"/>
      <c r="BQ785" s="48"/>
      <c r="BR785" s="48"/>
      <c r="BS785" s="48"/>
      <c r="BT785" s="48"/>
      <c r="BU785" s="48"/>
    </row>
    <row r="786" spans="1:73" hidden="1">
      <c r="A786" s="48"/>
      <c r="B786" s="48"/>
      <c r="C786" s="70" t="s">
        <v>2199</v>
      </c>
      <c r="D786" s="48"/>
      <c r="E786" s="76"/>
      <c r="F786" s="48"/>
      <c r="G786" s="70"/>
      <c r="H786" s="48"/>
      <c r="I786" s="48"/>
      <c r="J786" s="48"/>
      <c r="K786" s="48"/>
      <c r="L786" s="464">
        <f t="shared" si="46"/>
        <v>399</v>
      </c>
      <c r="M786" s="464"/>
      <c r="N786" s="152" t="s">
        <v>2200</v>
      </c>
      <c r="O786" s="48"/>
      <c r="P786" s="48"/>
      <c r="Q786" s="48"/>
      <c r="R786" s="48"/>
      <c r="S786" s="48"/>
      <c r="T786" s="48"/>
      <c r="U786" s="436" t="str">
        <f t="shared" si="42"/>
        <v/>
      </c>
      <c r="V786" s="436"/>
      <c r="W786" s="436" t="str">
        <f t="shared" si="43"/>
        <v/>
      </c>
      <c r="X786" s="436"/>
      <c r="Y786" s="48"/>
      <c r="Z786" s="48"/>
      <c r="AA786" s="48"/>
      <c r="AB786" s="48"/>
      <c r="AC786" s="48"/>
      <c r="AD786" s="48"/>
      <c r="AE786" s="48"/>
      <c r="AF786" s="48"/>
      <c r="AG786" s="48"/>
      <c r="AH786" s="48"/>
      <c r="AI786" s="48"/>
      <c r="AJ786" s="48"/>
      <c r="AK786" s="48"/>
      <c r="AL786" s="157" t="s">
        <v>2201</v>
      </c>
      <c r="AM786" s="48"/>
      <c r="AN786" s="48"/>
      <c r="AO786" s="48"/>
      <c r="AP786" s="48"/>
      <c r="AQ786" s="48"/>
      <c r="AR786" s="48"/>
      <c r="AS786" s="48"/>
      <c r="AT786" s="436" t="str">
        <f t="shared" si="41"/>
        <v/>
      </c>
      <c r="AU786" s="436"/>
      <c r="AV786" s="436" t="str">
        <f t="shared" si="44"/>
        <v>Yes</v>
      </c>
      <c r="AW786" s="436"/>
      <c r="AX786" s="155" t="s">
        <v>908</v>
      </c>
      <c r="AY786" s="48"/>
      <c r="AZ786" s="48"/>
      <c r="BA786" s="48"/>
      <c r="BB786" s="436" t="b">
        <f t="shared" si="45"/>
        <v>0</v>
      </c>
      <c r="BC786" s="436"/>
      <c r="BD786" s="48"/>
      <c r="BE786" s="48"/>
      <c r="BF786" s="48"/>
      <c r="BG786" s="48"/>
      <c r="BH786" s="48"/>
      <c r="BI786" s="48"/>
      <c r="BJ786" s="48"/>
      <c r="BK786" s="48"/>
      <c r="BL786" s="48"/>
      <c r="BM786" s="48"/>
      <c r="BN786" s="48"/>
      <c r="BO786" s="48"/>
      <c r="BP786" s="48"/>
      <c r="BQ786" s="48"/>
      <c r="BR786" s="48"/>
      <c r="BS786" s="48"/>
      <c r="BT786" s="48"/>
      <c r="BU786" s="48"/>
    </row>
    <row r="787" spans="1:73" hidden="1">
      <c r="A787" s="48"/>
      <c r="B787" s="48"/>
      <c r="C787" s="70" t="s">
        <v>2202</v>
      </c>
      <c r="D787" s="48"/>
      <c r="E787" s="76"/>
      <c r="F787" s="48"/>
      <c r="G787" s="70"/>
      <c r="H787" s="48"/>
      <c r="I787" s="48"/>
      <c r="J787" s="48"/>
      <c r="K787" s="48"/>
      <c r="L787" s="464">
        <f t="shared" si="46"/>
        <v>400</v>
      </c>
      <c r="M787" s="464"/>
      <c r="N787" s="152" t="s">
        <v>2203</v>
      </c>
      <c r="O787" s="48"/>
      <c r="P787" s="48"/>
      <c r="Q787" s="48"/>
      <c r="R787" s="48"/>
      <c r="S787" s="48"/>
      <c r="T787" s="48"/>
      <c r="U787" s="436" t="str">
        <f t="shared" si="42"/>
        <v/>
      </c>
      <c r="V787" s="436"/>
      <c r="W787" s="436" t="str">
        <f t="shared" si="43"/>
        <v/>
      </c>
      <c r="X787" s="436"/>
      <c r="Y787" s="48"/>
      <c r="Z787" s="48"/>
      <c r="AA787" s="48"/>
      <c r="AB787" s="48"/>
      <c r="AC787" s="48"/>
      <c r="AD787" s="48"/>
      <c r="AE787" s="48"/>
      <c r="AF787" s="48"/>
      <c r="AG787" s="48"/>
      <c r="AH787" s="48"/>
      <c r="AI787" s="48"/>
      <c r="AJ787" s="48"/>
      <c r="AK787" s="48"/>
      <c r="AL787" s="151" t="s">
        <v>2204</v>
      </c>
      <c r="AM787" s="48"/>
      <c r="AN787" s="48"/>
      <c r="AO787" s="48"/>
      <c r="AP787" s="48"/>
      <c r="AQ787" s="48"/>
      <c r="AR787" s="48"/>
      <c r="AS787" s="48"/>
      <c r="AT787" s="436" t="str">
        <f t="shared" si="41"/>
        <v/>
      </c>
      <c r="AU787" s="436"/>
      <c r="AV787" s="436" t="str">
        <f t="shared" si="44"/>
        <v>Yes</v>
      </c>
      <c r="AW787" s="436"/>
      <c r="AX787" s="156" t="s">
        <v>918</v>
      </c>
      <c r="AY787" s="48"/>
      <c r="AZ787" s="48"/>
      <c r="BA787" s="48"/>
      <c r="BB787" s="436" t="b">
        <f t="shared" si="45"/>
        <v>0</v>
      </c>
      <c r="BC787" s="436"/>
      <c r="BD787" s="48"/>
      <c r="BE787" s="48"/>
      <c r="BF787" s="48"/>
      <c r="BG787" s="48"/>
      <c r="BH787" s="48"/>
      <c r="BI787" s="48"/>
      <c r="BJ787" s="48"/>
      <c r="BK787" s="48"/>
      <c r="BL787" s="48"/>
      <c r="BM787" s="48"/>
      <c r="BN787" s="48"/>
      <c r="BO787" s="48"/>
      <c r="BP787" s="48"/>
      <c r="BQ787" s="48"/>
      <c r="BR787" s="48"/>
      <c r="BS787" s="48"/>
      <c r="BT787" s="48"/>
      <c r="BU787" s="48"/>
    </row>
    <row r="788" spans="1:73" hidden="1">
      <c r="A788" s="48"/>
      <c r="B788" s="48"/>
      <c r="C788" s="70" t="s">
        <v>2205</v>
      </c>
      <c r="D788" s="48"/>
      <c r="E788" s="76"/>
      <c r="F788" s="48"/>
      <c r="G788" s="70"/>
      <c r="H788" s="48"/>
      <c r="I788" s="48"/>
      <c r="J788" s="48"/>
      <c r="K788" s="48"/>
      <c r="L788" s="464">
        <f t="shared" si="46"/>
        <v>401</v>
      </c>
      <c r="M788" s="464"/>
      <c r="N788" s="152" t="s">
        <v>2206</v>
      </c>
      <c r="O788" s="48"/>
      <c r="P788" s="48"/>
      <c r="Q788" s="48"/>
      <c r="R788" s="48"/>
      <c r="S788" s="48"/>
      <c r="T788" s="48"/>
      <c r="U788" s="436" t="str">
        <f t="shared" si="42"/>
        <v/>
      </c>
      <c r="V788" s="436"/>
      <c r="W788" s="436" t="str">
        <f t="shared" si="43"/>
        <v/>
      </c>
      <c r="X788" s="436"/>
      <c r="Y788" s="48"/>
      <c r="Z788" s="48"/>
      <c r="AA788" s="48"/>
      <c r="AB788" s="48"/>
      <c r="AC788" s="48"/>
      <c r="AD788" s="48"/>
      <c r="AE788" s="48"/>
      <c r="AF788" s="48"/>
      <c r="AG788" s="48"/>
      <c r="AH788" s="48"/>
      <c r="AI788" s="48"/>
      <c r="AJ788" s="48"/>
      <c r="AK788" s="48"/>
      <c r="AL788" s="151" t="s">
        <v>1413</v>
      </c>
      <c r="AM788" s="48"/>
      <c r="AN788" s="48"/>
      <c r="AO788" s="48"/>
      <c r="AP788" s="48"/>
      <c r="AQ788" s="48"/>
      <c r="AR788" s="48"/>
      <c r="AS788" s="48"/>
      <c r="AT788" s="436" t="str">
        <f t="shared" si="41"/>
        <v/>
      </c>
      <c r="AU788" s="436"/>
      <c r="AV788" s="436" t="str">
        <f t="shared" si="44"/>
        <v>Yes</v>
      </c>
      <c r="AW788" s="436"/>
      <c r="AX788" s="156" t="s">
        <v>918</v>
      </c>
      <c r="AY788" s="48"/>
      <c r="AZ788" s="48"/>
      <c r="BA788" s="48"/>
      <c r="BB788" s="436" t="b">
        <f t="shared" si="45"/>
        <v>0</v>
      </c>
      <c r="BC788" s="436"/>
      <c r="BD788" s="48"/>
      <c r="BE788" s="48"/>
      <c r="BF788" s="48"/>
      <c r="BG788" s="48"/>
      <c r="BH788" s="48"/>
      <c r="BI788" s="48"/>
      <c r="BJ788" s="48"/>
      <c r="BK788" s="48"/>
      <c r="BL788" s="48"/>
      <c r="BM788" s="48"/>
      <c r="BN788" s="48"/>
      <c r="BO788" s="48"/>
      <c r="BP788" s="48"/>
      <c r="BQ788" s="48"/>
      <c r="BR788" s="48"/>
      <c r="BS788" s="48"/>
      <c r="BT788" s="48"/>
      <c r="BU788" s="48"/>
    </row>
    <row r="789" spans="1:73" hidden="1">
      <c r="A789" s="48"/>
      <c r="B789" s="48"/>
      <c r="C789" s="70" t="s">
        <v>2207</v>
      </c>
      <c r="D789" s="48"/>
      <c r="E789" s="76"/>
      <c r="F789" s="48"/>
      <c r="G789" s="70"/>
      <c r="H789" s="48"/>
      <c r="I789" s="48"/>
      <c r="J789" s="48"/>
      <c r="K789" s="48"/>
      <c r="L789" s="464">
        <f t="shared" si="46"/>
        <v>402</v>
      </c>
      <c r="M789" s="464"/>
      <c r="N789" s="152" t="s">
        <v>2208</v>
      </c>
      <c r="O789" s="48"/>
      <c r="P789" s="48"/>
      <c r="Q789" s="48"/>
      <c r="R789" s="48"/>
      <c r="S789" s="48"/>
      <c r="T789" s="48"/>
      <c r="U789" s="436" t="str">
        <f t="shared" si="42"/>
        <v/>
      </c>
      <c r="V789" s="436"/>
      <c r="W789" s="436" t="str">
        <f t="shared" si="43"/>
        <v/>
      </c>
      <c r="X789" s="436"/>
      <c r="Y789" s="48"/>
      <c r="Z789" s="48"/>
      <c r="AA789" s="48"/>
      <c r="AB789" s="48"/>
      <c r="AC789" s="48"/>
      <c r="AD789" s="48"/>
      <c r="AE789" s="48"/>
      <c r="AF789" s="48"/>
      <c r="AG789" s="48"/>
      <c r="AH789" s="48"/>
      <c r="AI789" s="48"/>
      <c r="AJ789" s="48"/>
      <c r="AK789" s="48"/>
      <c r="AL789" s="157" t="s">
        <v>2209</v>
      </c>
      <c r="AM789" s="48"/>
      <c r="AN789" s="48"/>
      <c r="AO789" s="48"/>
      <c r="AP789" s="48"/>
      <c r="AQ789" s="48"/>
      <c r="AR789" s="48"/>
      <c r="AS789" s="48"/>
      <c r="AT789" s="436" t="str">
        <f t="shared" si="41"/>
        <v/>
      </c>
      <c r="AU789" s="436"/>
      <c r="AV789" s="436" t="str">
        <f t="shared" si="44"/>
        <v>Yes</v>
      </c>
      <c r="AW789" s="436"/>
      <c r="AX789" s="155" t="s">
        <v>908</v>
      </c>
      <c r="AY789" s="48"/>
      <c r="AZ789" s="48"/>
      <c r="BA789" s="48"/>
      <c r="BB789" s="436" t="b">
        <f t="shared" si="45"/>
        <v>0</v>
      </c>
      <c r="BC789" s="436"/>
      <c r="BD789" s="48"/>
      <c r="BE789" s="48"/>
      <c r="BF789" s="48"/>
      <c r="BG789" s="48"/>
      <c r="BH789" s="48"/>
      <c r="BI789" s="48"/>
      <c r="BJ789" s="48"/>
      <c r="BK789" s="48"/>
      <c r="BL789" s="48"/>
      <c r="BM789" s="48"/>
      <c r="BN789" s="48"/>
      <c r="BO789" s="48"/>
      <c r="BP789" s="48"/>
      <c r="BQ789" s="48"/>
      <c r="BR789" s="48"/>
      <c r="BS789" s="48"/>
      <c r="BT789" s="48"/>
      <c r="BU789" s="48"/>
    </row>
    <row r="790" spans="1:73" hidden="1">
      <c r="A790" s="48"/>
      <c r="B790" s="48"/>
      <c r="C790" s="70" t="s">
        <v>2210</v>
      </c>
      <c r="D790" s="48"/>
      <c r="E790" s="76"/>
      <c r="F790" s="48"/>
      <c r="G790" s="70"/>
      <c r="H790" s="48"/>
      <c r="I790" s="48"/>
      <c r="J790" s="48"/>
      <c r="K790" s="48"/>
      <c r="L790" s="464">
        <f t="shared" si="46"/>
        <v>403</v>
      </c>
      <c r="M790" s="464"/>
      <c r="N790" s="152" t="s">
        <v>2211</v>
      </c>
      <c r="O790" s="48"/>
      <c r="P790" s="48"/>
      <c r="Q790" s="48"/>
      <c r="R790" s="48"/>
      <c r="S790" s="48"/>
      <c r="T790" s="48"/>
      <c r="U790" s="436" t="str">
        <f t="shared" si="42"/>
        <v/>
      </c>
      <c r="V790" s="436"/>
      <c r="W790" s="436" t="str">
        <f t="shared" si="43"/>
        <v/>
      </c>
      <c r="X790" s="436"/>
      <c r="Y790" s="48"/>
      <c r="Z790" s="48"/>
      <c r="AA790" s="48"/>
      <c r="AB790" s="48"/>
      <c r="AC790" s="48"/>
      <c r="AD790" s="48"/>
      <c r="AE790" s="48"/>
      <c r="AF790" s="48"/>
      <c r="AG790" s="48"/>
      <c r="AH790" s="48"/>
      <c r="AI790" s="48"/>
      <c r="AJ790" s="48"/>
      <c r="AK790" s="48"/>
      <c r="AL790" s="160" t="s">
        <v>2212</v>
      </c>
      <c r="AM790" s="48"/>
      <c r="AN790" s="48"/>
      <c r="AO790" s="48"/>
      <c r="AP790" s="48"/>
      <c r="AQ790" s="48"/>
      <c r="AR790" s="48"/>
      <c r="AS790" s="48"/>
      <c r="AT790" s="436" t="str">
        <f t="shared" si="41"/>
        <v/>
      </c>
      <c r="AU790" s="436"/>
      <c r="AV790" s="436" t="str">
        <f t="shared" si="44"/>
        <v>Yes</v>
      </c>
      <c r="AW790" s="436"/>
      <c r="AX790" s="155" t="s">
        <v>908</v>
      </c>
      <c r="AY790" s="48"/>
      <c r="AZ790" s="48"/>
      <c r="BA790" s="48"/>
      <c r="BB790" s="436" t="b">
        <f t="shared" si="45"/>
        <v>0</v>
      </c>
      <c r="BC790" s="436"/>
      <c r="BD790" s="48"/>
      <c r="BE790" s="48"/>
      <c r="BF790" s="48"/>
      <c r="BG790" s="48"/>
      <c r="BH790" s="48"/>
      <c r="BI790" s="48"/>
      <c r="BJ790" s="48"/>
      <c r="BK790" s="48"/>
      <c r="BL790" s="48"/>
      <c r="BM790" s="48"/>
      <c r="BN790" s="48"/>
      <c r="BO790" s="48"/>
      <c r="BP790" s="48"/>
      <c r="BQ790" s="48"/>
      <c r="BR790" s="48"/>
      <c r="BS790" s="48"/>
      <c r="BT790" s="48"/>
      <c r="BU790" s="48"/>
    </row>
    <row r="791" spans="1:73" hidden="1">
      <c r="A791" s="48"/>
      <c r="B791" s="48"/>
      <c r="C791" s="70" t="s">
        <v>2213</v>
      </c>
      <c r="D791" s="48"/>
      <c r="E791" s="76"/>
      <c r="F791" s="48"/>
      <c r="G791" s="70"/>
      <c r="H791" s="48"/>
      <c r="I791" s="48"/>
      <c r="J791" s="48"/>
      <c r="K791" s="48"/>
      <c r="L791" s="464">
        <f t="shared" si="46"/>
        <v>404</v>
      </c>
      <c r="M791" s="464"/>
      <c r="N791" s="152" t="s">
        <v>2214</v>
      </c>
      <c r="O791" s="48"/>
      <c r="P791" s="48"/>
      <c r="Q791" s="48"/>
      <c r="R791" s="48"/>
      <c r="S791" s="48"/>
      <c r="T791" s="48"/>
      <c r="U791" s="436" t="str">
        <f t="shared" si="42"/>
        <v/>
      </c>
      <c r="V791" s="436"/>
      <c r="W791" s="436" t="str">
        <f t="shared" si="43"/>
        <v/>
      </c>
      <c r="X791" s="436"/>
      <c r="Y791" s="48"/>
      <c r="Z791" s="48"/>
      <c r="AA791" s="48"/>
      <c r="AB791" s="48"/>
      <c r="AC791" s="48"/>
      <c r="AD791" s="48"/>
      <c r="AE791" s="48"/>
      <c r="AF791" s="48"/>
      <c r="AG791" s="48"/>
      <c r="AH791" s="48"/>
      <c r="AI791" s="48"/>
      <c r="AJ791" s="48"/>
      <c r="AK791" s="48"/>
      <c r="AL791" s="151" t="s">
        <v>2215</v>
      </c>
      <c r="AM791" s="48"/>
      <c r="AN791" s="48"/>
      <c r="AO791" s="48"/>
      <c r="AP791" s="48"/>
      <c r="AQ791" s="48"/>
      <c r="AR791" s="48"/>
      <c r="AS791" s="48"/>
      <c r="AT791" s="436" t="str">
        <f t="shared" si="41"/>
        <v/>
      </c>
      <c r="AU791" s="436"/>
      <c r="AV791" s="436" t="str">
        <f t="shared" si="44"/>
        <v>Yes</v>
      </c>
      <c r="AW791" s="436"/>
      <c r="AX791" s="156" t="s">
        <v>918</v>
      </c>
      <c r="AY791" s="48"/>
      <c r="AZ791" s="48"/>
      <c r="BA791" s="48"/>
      <c r="BB791" s="436" t="b">
        <f t="shared" si="45"/>
        <v>0</v>
      </c>
      <c r="BC791" s="436"/>
      <c r="BD791" s="48"/>
      <c r="BE791" s="48"/>
      <c r="BF791" s="48"/>
      <c r="BG791" s="48"/>
      <c r="BH791" s="48"/>
      <c r="BI791" s="48"/>
      <c r="BJ791" s="48"/>
      <c r="BK791" s="48"/>
      <c r="BL791" s="48"/>
      <c r="BM791" s="48"/>
      <c r="BN791" s="48"/>
      <c r="BO791" s="48"/>
      <c r="BP791" s="48"/>
      <c r="BQ791" s="48"/>
      <c r="BR791" s="48"/>
      <c r="BS791" s="48"/>
      <c r="BT791" s="48"/>
      <c r="BU791" s="48"/>
    </row>
    <row r="792" spans="1:73" hidden="1">
      <c r="A792" s="48"/>
      <c r="B792" s="48"/>
      <c r="C792" s="70" t="s">
        <v>2216</v>
      </c>
      <c r="D792" s="48"/>
      <c r="E792" s="76"/>
      <c r="F792" s="48"/>
      <c r="G792" s="70"/>
      <c r="H792" s="48"/>
      <c r="I792" s="48"/>
      <c r="J792" s="48"/>
      <c r="K792" s="48"/>
      <c r="L792" s="464">
        <f t="shared" si="46"/>
        <v>405</v>
      </c>
      <c r="M792" s="464"/>
      <c r="N792" s="152" t="s">
        <v>2217</v>
      </c>
      <c r="O792" s="48"/>
      <c r="P792" s="48"/>
      <c r="Q792" s="48"/>
      <c r="R792" s="48"/>
      <c r="S792" s="48"/>
      <c r="T792" s="48"/>
      <c r="U792" s="436" t="str">
        <f t="shared" si="42"/>
        <v/>
      </c>
      <c r="V792" s="436"/>
      <c r="W792" s="436" t="str">
        <f t="shared" si="43"/>
        <v/>
      </c>
      <c r="X792" s="436"/>
      <c r="Y792" s="48"/>
      <c r="Z792" s="48"/>
      <c r="AA792" s="48"/>
      <c r="AB792" s="48"/>
      <c r="AC792" s="48"/>
      <c r="AD792" s="48"/>
      <c r="AE792" s="48"/>
      <c r="AF792" s="48"/>
      <c r="AG792" s="48"/>
      <c r="AH792" s="48"/>
      <c r="AI792" s="48"/>
      <c r="AJ792" s="48"/>
      <c r="AK792" s="48"/>
      <c r="AL792" s="151" t="s">
        <v>2218</v>
      </c>
      <c r="AM792" s="48"/>
      <c r="AN792" s="48"/>
      <c r="AO792" s="48"/>
      <c r="AP792" s="48"/>
      <c r="AQ792" s="48"/>
      <c r="AR792" s="48"/>
      <c r="AS792" s="48"/>
      <c r="AT792" s="436" t="str">
        <f t="shared" si="41"/>
        <v/>
      </c>
      <c r="AU792" s="436"/>
      <c r="AV792" s="436" t="str">
        <f t="shared" si="44"/>
        <v>Yes</v>
      </c>
      <c r="AW792" s="436"/>
      <c r="AX792" s="156" t="s">
        <v>918</v>
      </c>
      <c r="AY792" s="48"/>
      <c r="AZ792" s="48"/>
      <c r="BA792" s="48"/>
      <c r="BB792" s="436" t="b">
        <f t="shared" si="45"/>
        <v>0</v>
      </c>
      <c r="BC792" s="436"/>
      <c r="BD792" s="48"/>
      <c r="BE792" s="48"/>
      <c r="BF792" s="48"/>
      <c r="BG792" s="48"/>
      <c r="BH792" s="48"/>
      <c r="BI792" s="48"/>
      <c r="BJ792" s="48"/>
      <c r="BK792" s="48"/>
      <c r="BL792" s="48"/>
      <c r="BM792" s="48"/>
      <c r="BN792" s="48"/>
      <c r="BO792" s="48"/>
      <c r="BP792" s="48"/>
      <c r="BQ792" s="48"/>
      <c r="BR792" s="48"/>
      <c r="BS792" s="48"/>
      <c r="BT792" s="48"/>
      <c r="BU792" s="48"/>
    </row>
    <row r="793" spans="1:73" hidden="1">
      <c r="A793" s="48"/>
      <c r="B793" s="48"/>
      <c r="C793" s="70" t="s">
        <v>2219</v>
      </c>
      <c r="D793" s="48"/>
      <c r="E793" s="76"/>
      <c r="F793" s="48"/>
      <c r="G793" s="70"/>
      <c r="H793" s="48"/>
      <c r="I793" s="48"/>
      <c r="J793" s="48"/>
      <c r="K793" s="48"/>
      <c r="L793" s="464">
        <f t="shared" si="46"/>
        <v>406</v>
      </c>
      <c r="M793" s="464"/>
      <c r="N793" s="152" t="s">
        <v>2220</v>
      </c>
      <c r="O793" s="48"/>
      <c r="P793" s="48"/>
      <c r="Q793" s="48"/>
      <c r="R793" s="48"/>
      <c r="S793" s="48"/>
      <c r="T793" s="48"/>
      <c r="U793" s="436" t="str">
        <f t="shared" si="42"/>
        <v/>
      </c>
      <c r="V793" s="436"/>
      <c r="W793" s="436" t="str">
        <f t="shared" si="43"/>
        <v/>
      </c>
      <c r="X793" s="436"/>
      <c r="Y793" s="48"/>
      <c r="Z793" s="48"/>
      <c r="AA793" s="48"/>
      <c r="AB793" s="48"/>
      <c r="AC793" s="48"/>
      <c r="AD793" s="48"/>
      <c r="AE793" s="48"/>
      <c r="AF793" s="48"/>
      <c r="AG793" s="48"/>
      <c r="AH793" s="48"/>
      <c r="AI793" s="48"/>
      <c r="AJ793" s="48"/>
      <c r="AK793" s="48"/>
      <c r="AL793" s="151" t="s">
        <v>2221</v>
      </c>
      <c r="AM793" s="48"/>
      <c r="AN793" s="48"/>
      <c r="AO793" s="48"/>
      <c r="AP793" s="48"/>
      <c r="AQ793" s="48"/>
      <c r="AR793" s="48"/>
      <c r="AS793" s="48"/>
      <c r="AT793" s="436" t="str">
        <f t="shared" si="41"/>
        <v/>
      </c>
      <c r="AU793" s="436"/>
      <c r="AV793" s="436" t="str">
        <f t="shared" si="44"/>
        <v>Yes</v>
      </c>
      <c r="AW793" s="436"/>
      <c r="AX793" s="156" t="s">
        <v>908</v>
      </c>
      <c r="AY793" s="48"/>
      <c r="AZ793" s="48"/>
      <c r="BA793" s="48"/>
      <c r="BB793" s="436" t="b">
        <f t="shared" si="45"/>
        <v>0</v>
      </c>
      <c r="BC793" s="436"/>
      <c r="BD793" s="48"/>
      <c r="BE793" s="48"/>
      <c r="BF793" s="48"/>
      <c r="BG793" s="48"/>
      <c r="BH793" s="48"/>
      <c r="BI793" s="48"/>
      <c r="BJ793" s="48"/>
      <c r="BK793" s="48"/>
      <c r="BL793" s="48"/>
      <c r="BM793" s="48"/>
      <c r="BN793" s="48"/>
      <c r="BO793" s="48"/>
      <c r="BP793" s="48"/>
      <c r="BQ793" s="48"/>
      <c r="BR793" s="48"/>
      <c r="BS793" s="48"/>
      <c r="BT793" s="48"/>
      <c r="BU793" s="48"/>
    </row>
    <row r="794" spans="1:73" hidden="1">
      <c r="A794" s="48"/>
      <c r="B794" s="48"/>
      <c r="C794" s="70" t="s">
        <v>2222</v>
      </c>
      <c r="D794" s="48"/>
      <c r="E794" s="76"/>
      <c r="F794" s="48"/>
      <c r="G794" s="70"/>
      <c r="H794" s="48"/>
      <c r="I794" s="48"/>
      <c r="J794" s="48"/>
      <c r="K794" s="48"/>
      <c r="L794" s="464">
        <f t="shared" si="46"/>
        <v>407</v>
      </c>
      <c r="M794" s="464"/>
      <c r="N794" s="152" t="s">
        <v>2223</v>
      </c>
      <c r="O794" s="48"/>
      <c r="P794" s="48"/>
      <c r="Q794" s="48"/>
      <c r="R794" s="48"/>
      <c r="S794" s="48"/>
      <c r="T794" s="48"/>
      <c r="U794" s="436" t="str">
        <f t="shared" si="42"/>
        <v/>
      </c>
      <c r="V794" s="436"/>
      <c r="W794" s="436" t="str">
        <f t="shared" si="43"/>
        <v/>
      </c>
      <c r="X794" s="436"/>
      <c r="Y794" s="48"/>
      <c r="Z794" s="48"/>
      <c r="AA794" s="48"/>
      <c r="AB794" s="48"/>
      <c r="AC794" s="48"/>
      <c r="AD794" s="48"/>
      <c r="AE794" s="48"/>
      <c r="AF794" s="48"/>
      <c r="AG794" s="48"/>
      <c r="AH794" s="48"/>
      <c r="AI794" s="48"/>
      <c r="AJ794" s="48"/>
      <c r="AK794" s="48"/>
      <c r="AL794" s="160" t="s">
        <v>2224</v>
      </c>
      <c r="AM794" s="48"/>
      <c r="AN794" s="48"/>
      <c r="AO794" s="48"/>
      <c r="AP794" s="48"/>
      <c r="AQ794" s="48"/>
      <c r="AR794" s="48"/>
      <c r="AS794" s="48"/>
      <c r="AT794" s="436" t="str">
        <f t="shared" si="41"/>
        <v/>
      </c>
      <c r="AU794" s="436"/>
      <c r="AV794" s="436" t="str">
        <f t="shared" si="44"/>
        <v>Yes</v>
      </c>
      <c r="AW794" s="436"/>
      <c r="AX794" s="155" t="s">
        <v>908</v>
      </c>
      <c r="AY794" s="48"/>
      <c r="AZ794" s="48"/>
      <c r="BA794" s="48"/>
      <c r="BB794" s="436" t="b">
        <f t="shared" si="45"/>
        <v>0</v>
      </c>
      <c r="BC794" s="436"/>
      <c r="BD794" s="48"/>
      <c r="BE794" s="48"/>
      <c r="BF794" s="48"/>
      <c r="BG794" s="48"/>
      <c r="BH794" s="48"/>
      <c r="BI794" s="48"/>
      <c r="BJ794" s="48"/>
      <c r="BK794" s="48"/>
      <c r="BL794" s="48"/>
      <c r="BM794" s="48"/>
      <c r="BN794" s="48"/>
      <c r="BO794" s="48"/>
      <c r="BP794" s="48"/>
      <c r="BQ794" s="48"/>
      <c r="BR794" s="48"/>
      <c r="BS794" s="48"/>
      <c r="BT794" s="48"/>
      <c r="BU794" s="48"/>
    </row>
    <row r="795" spans="1:73" hidden="1">
      <c r="A795" s="48"/>
      <c r="B795" s="48"/>
      <c r="C795" s="70" t="s">
        <v>2225</v>
      </c>
      <c r="D795" s="48"/>
      <c r="E795" s="76"/>
      <c r="F795" s="48"/>
      <c r="G795" s="70"/>
      <c r="H795" s="48"/>
      <c r="I795" s="48"/>
      <c r="J795" s="48"/>
      <c r="K795" s="48"/>
      <c r="L795" s="464">
        <f t="shared" si="46"/>
        <v>408</v>
      </c>
      <c r="M795" s="464"/>
      <c r="N795" s="152" t="s">
        <v>2226</v>
      </c>
      <c r="O795" s="48"/>
      <c r="P795" s="48"/>
      <c r="Q795" s="48"/>
      <c r="R795" s="48"/>
      <c r="S795" s="48"/>
      <c r="T795" s="48"/>
      <c r="U795" s="436" t="str">
        <f t="shared" si="42"/>
        <v/>
      </c>
      <c r="V795" s="436"/>
      <c r="W795" s="436" t="str">
        <f t="shared" si="43"/>
        <v/>
      </c>
      <c r="X795" s="436"/>
      <c r="Y795" s="48"/>
      <c r="Z795" s="48"/>
      <c r="AA795" s="48"/>
      <c r="AB795" s="48"/>
      <c r="AC795" s="48"/>
      <c r="AD795" s="48"/>
      <c r="AE795" s="48"/>
      <c r="AF795" s="48"/>
      <c r="AG795" s="48"/>
      <c r="AH795" s="48"/>
      <c r="AI795" s="48"/>
      <c r="AJ795" s="48"/>
      <c r="AK795" s="48"/>
      <c r="AL795" s="151" t="s">
        <v>2227</v>
      </c>
      <c r="AM795" s="48"/>
      <c r="AN795" s="48"/>
      <c r="AO795" s="48"/>
      <c r="AP795" s="48"/>
      <c r="AQ795" s="48"/>
      <c r="AR795" s="48"/>
      <c r="AS795" s="48"/>
      <c r="AT795" s="436" t="str">
        <f t="shared" si="41"/>
        <v/>
      </c>
      <c r="AU795" s="436"/>
      <c r="AV795" s="436" t="str">
        <f t="shared" si="44"/>
        <v>Yes</v>
      </c>
      <c r="AW795" s="436"/>
      <c r="AX795" s="156" t="s">
        <v>908</v>
      </c>
      <c r="AY795" s="48"/>
      <c r="AZ795" s="48"/>
      <c r="BA795" s="48"/>
      <c r="BB795" s="436" t="b">
        <f t="shared" si="45"/>
        <v>0</v>
      </c>
      <c r="BC795" s="436"/>
      <c r="BD795" s="48"/>
      <c r="BE795" s="48"/>
      <c r="BF795" s="48"/>
      <c r="BG795" s="48"/>
      <c r="BH795" s="48"/>
      <c r="BI795" s="48"/>
      <c r="BJ795" s="48"/>
      <c r="BK795" s="48"/>
      <c r="BL795" s="48"/>
      <c r="BM795" s="48"/>
      <c r="BN795" s="48"/>
      <c r="BO795" s="48"/>
      <c r="BP795" s="48"/>
      <c r="BQ795" s="48"/>
      <c r="BR795" s="48"/>
      <c r="BS795" s="48"/>
      <c r="BT795" s="48"/>
      <c r="BU795" s="48"/>
    </row>
    <row r="796" spans="1:73" hidden="1">
      <c r="A796" s="48"/>
      <c r="B796" s="48"/>
      <c r="C796" s="70" t="s">
        <v>2228</v>
      </c>
      <c r="D796" s="48"/>
      <c r="E796" s="76"/>
      <c r="F796" s="48"/>
      <c r="G796" s="70"/>
      <c r="H796" s="48"/>
      <c r="I796" s="48"/>
      <c r="J796" s="48"/>
      <c r="K796" s="48"/>
      <c r="L796" s="464">
        <f t="shared" si="46"/>
        <v>409</v>
      </c>
      <c r="M796" s="464"/>
      <c r="N796" s="152" t="s">
        <v>2229</v>
      </c>
      <c r="O796" s="48"/>
      <c r="P796" s="48"/>
      <c r="Q796" s="48"/>
      <c r="R796" s="48"/>
      <c r="S796" s="48"/>
      <c r="T796" s="48"/>
      <c r="U796" s="436" t="str">
        <f t="shared" si="42"/>
        <v/>
      </c>
      <c r="V796" s="436"/>
      <c r="W796" s="436" t="str">
        <f t="shared" si="43"/>
        <v/>
      </c>
      <c r="X796" s="436"/>
      <c r="Y796" s="48"/>
      <c r="Z796" s="48"/>
      <c r="AA796" s="48"/>
      <c r="AB796" s="48"/>
      <c r="AC796" s="48"/>
      <c r="AD796" s="48"/>
      <c r="AE796" s="48"/>
      <c r="AF796" s="48"/>
      <c r="AG796" s="48"/>
      <c r="AH796" s="48"/>
      <c r="AI796" s="48"/>
      <c r="AJ796" s="48"/>
      <c r="AK796" s="48"/>
      <c r="AL796" s="154" t="s">
        <v>2230</v>
      </c>
      <c r="AM796" s="48"/>
      <c r="AN796" s="48"/>
      <c r="AO796" s="48"/>
      <c r="AP796" s="48"/>
      <c r="AQ796" s="48"/>
      <c r="AR796" s="48"/>
      <c r="AS796" s="48"/>
      <c r="AT796" s="436" t="str">
        <f t="shared" si="41"/>
        <v/>
      </c>
      <c r="AU796" s="436"/>
      <c r="AV796" s="436" t="str">
        <f t="shared" si="44"/>
        <v>Yes</v>
      </c>
      <c r="AW796" s="436"/>
      <c r="AX796" s="155" t="s">
        <v>908</v>
      </c>
      <c r="AY796" s="48"/>
      <c r="AZ796" s="48"/>
      <c r="BA796" s="48"/>
      <c r="BB796" s="436" t="b">
        <f t="shared" si="45"/>
        <v>0</v>
      </c>
      <c r="BC796" s="436"/>
      <c r="BD796" s="48"/>
      <c r="BE796" s="48"/>
      <c r="BF796" s="48"/>
      <c r="BG796" s="48"/>
      <c r="BH796" s="48"/>
      <c r="BI796" s="48"/>
      <c r="BJ796" s="48"/>
      <c r="BK796" s="48"/>
      <c r="BL796" s="48"/>
      <c r="BM796" s="48"/>
      <c r="BN796" s="48"/>
      <c r="BO796" s="48"/>
      <c r="BP796" s="48"/>
      <c r="BQ796" s="48"/>
      <c r="BR796" s="48"/>
      <c r="BS796" s="48"/>
      <c r="BT796" s="48"/>
      <c r="BU796" s="48"/>
    </row>
    <row r="797" spans="1:73" hidden="1">
      <c r="A797" s="48"/>
      <c r="B797" s="48"/>
      <c r="C797" s="70" t="s">
        <v>2231</v>
      </c>
      <c r="D797" s="48"/>
      <c r="E797" s="76"/>
      <c r="F797" s="48"/>
      <c r="G797" s="70"/>
      <c r="H797" s="48"/>
      <c r="I797" s="48"/>
      <c r="J797" s="48"/>
      <c r="K797" s="48"/>
      <c r="L797" s="464">
        <f t="shared" si="46"/>
        <v>410</v>
      </c>
      <c r="M797" s="464"/>
      <c r="N797" s="152" t="s">
        <v>2232</v>
      </c>
      <c r="O797" s="48"/>
      <c r="P797" s="48"/>
      <c r="Q797" s="48"/>
      <c r="R797" s="48"/>
      <c r="S797" s="48"/>
      <c r="T797" s="48"/>
      <c r="U797" s="436" t="str">
        <f t="shared" si="42"/>
        <v/>
      </c>
      <c r="V797" s="436"/>
      <c r="W797" s="436" t="str">
        <f t="shared" si="43"/>
        <v/>
      </c>
      <c r="X797" s="436"/>
      <c r="Y797" s="48"/>
      <c r="Z797" s="48"/>
      <c r="AA797" s="48"/>
      <c r="AB797" s="48"/>
      <c r="AC797" s="48"/>
      <c r="AD797" s="48"/>
      <c r="AE797" s="48"/>
      <c r="AF797" s="48"/>
      <c r="AG797" s="48"/>
      <c r="AH797" s="48"/>
      <c r="AI797" s="48"/>
      <c r="AJ797" s="48"/>
      <c r="AK797" s="48"/>
      <c r="AL797" s="157" t="s">
        <v>2233</v>
      </c>
      <c r="AM797" s="48"/>
      <c r="AN797" s="48"/>
      <c r="AO797" s="48"/>
      <c r="AP797" s="48"/>
      <c r="AQ797" s="48"/>
      <c r="AR797" s="48"/>
      <c r="AS797" s="48"/>
      <c r="AT797" s="436" t="str">
        <f t="shared" si="41"/>
        <v/>
      </c>
      <c r="AU797" s="436"/>
      <c r="AV797" s="436" t="str">
        <f t="shared" si="44"/>
        <v>Yes</v>
      </c>
      <c r="AW797" s="436"/>
      <c r="AX797" s="155" t="s">
        <v>908</v>
      </c>
      <c r="AY797" s="48"/>
      <c r="AZ797" s="48"/>
      <c r="BA797" s="48"/>
      <c r="BB797" s="436" t="b">
        <f t="shared" si="45"/>
        <v>0</v>
      </c>
      <c r="BC797" s="436"/>
      <c r="BD797" s="48"/>
      <c r="BE797" s="48"/>
      <c r="BF797" s="48"/>
      <c r="BG797" s="48"/>
      <c r="BH797" s="48"/>
      <c r="BI797" s="48"/>
      <c r="BJ797" s="48"/>
      <c r="BK797" s="48"/>
      <c r="BL797" s="48"/>
      <c r="BM797" s="48"/>
      <c r="BN797" s="48"/>
      <c r="BO797" s="48"/>
      <c r="BP797" s="48"/>
      <c r="BQ797" s="48"/>
      <c r="BR797" s="48"/>
      <c r="BS797" s="48"/>
      <c r="BT797" s="48"/>
      <c r="BU797" s="48"/>
    </row>
    <row r="798" spans="1:73" hidden="1">
      <c r="A798" s="48"/>
      <c r="B798" s="48"/>
      <c r="C798" s="70" t="s">
        <v>2234</v>
      </c>
      <c r="D798" s="48"/>
      <c r="E798" s="76"/>
      <c r="F798" s="48"/>
      <c r="G798" s="70"/>
      <c r="H798" s="48"/>
      <c r="I798" s="48"/>
      <c r="J798" s="48"/>
      <c r="K798" s="48"/>
      <c r="L798" s="464">
        <f t="shared" si="46"/>
        <v>411</v>
      </c>
      <c r="M798" s="464"/>
      <c r="N798" s="152" t="s">
        <v>2235</v>
      </c>
      <c r="O798" s="48"/>
      <c r="P798" s="48"/>
      <c r="Q798" s="48"/>
      <c r="R798" s="48"/>
      <c r="S798" s="48"/>
      <c r="T798" s="48"/>
      <c r="U798" s="436" t="str">
        <f t="shared" si="42"/>
        <v/>
      </c>
      <c r="V798" s="436"/>
      <c r="W798" s="436" t="str">
        <f t="shared" si="43"/>
        <v/>
      </c>
      <c r="X798" s="436"/>
      <c r="Y798" s="48"/>
      <c r="Z798" s="48"/>
      <c r="AA798" s="48"/>
      <c r="AB798" s="48"/>
      <c r="AC798" s="48"/>
      <c r="AD798" s="48"/>
      <c r="AE798" s="48"/>
      <c r="AF798" s="48"/>
      <c r="AG798" s="48"/>
      <c r="AH798" s="48"/>
      <c r="AI798" s="48"/>
      <c r="AJ798" s="48"/>
      <c r="AK798" s="48"/>
      <c r="AL798" s="151" t="s">
        <v>2236</v>
      </c>
      <c r="AM798" s="48"/>
      <c r="AN798" s="48"/>
      <c r="AO798" s="48"/>
      <c r="AP798" s="48"/>
      <c r="AQ798" s="48"/>
      <c r="AR798" s="48"/>
      <c r="AS798" s="48"/>
      <c r="AT798" s="436" t="str">
        <f t="shared" si="41"/>
        <v/>
      </c>
      <c r="AU798" s="436"/>
      <c r="AV798" s="436" t="str">
        <f t="shared" si="44"/>
        <v>Yes</v>
      </c>
      <c r="AW798" s="436"/>
      <c r="AX798" s="156" t="s">
        <v>918</v>
      </c>
      <c r="AY798" s="48"/>
      <c r="AZ798" s="48"/>
      <c r="BA798" s="48"/>
      <c r="BB798" s="436" t="b">
        <f t="shared" si="45"/>
        <v>0</v>
      </c>
      <c r="BC798" s="436"/>
      <c r="BD798" s="48"/>
      <c r="BE798" s="48"/>
      <c r="BF798" s="48"/>
      <c r="BG798" s="48"/>
      <c r="BH798" s="48"/>
      <c r="BI798" s="48"/>
      <c r="BJ798" s="48"/>
      <c r="BK798" s="48"/>
      <c r="BL798" s="48"/>
      <c r="BM798" s="48"/>
      <c r="BN798" s="48"/>
      <c r="BO798" s="48"/>
      <c r="BP798" s="48"/>
      <c r="BQ798" s="48"/>
      <c r="BR798" s="48"/>
      <c r="BS798" s="48"/>
      <c r="BT798" s="48"/>
      <c r="BU798" s="48"/>
    </row>
    <row r="799" spans="1:73" hidden="1">
      <c r="A799" s="48"/>
      <c r="B799" s="48"/>
      <c r="C799" s="70" t="s">
        <v>2237</v>
      </c>
      <c r="D799" s="48"/>
      <c r="E799" s="76"/>
      <c r="F799" s="48"/>
      <c r="G799" s="70"/>
      <c r="H799" s="48"/>
      <c r="I799" s="48"/>
      <c r="J799" s="48"/>
      <c r="K799" s="48"/>
      <c r="L799" s="464">
        <f t="shared" si="46"/>
        <v>412</v>
      </c>
      <c r="M799" s="464"/>
      <c r="N799" s="152" t="s">
        <v>2238</v>
      </c>
      <c r="O799" s="48"/>
      <c r="P799" s="48"/>
      <c r="Q799" s="48"/>
      <c r="R799" s="48"/>
      <c r="S799" s="48"/>
      <c r="T799" s="48"/>
      <c r="U799" s="436" t="str">
        <f t="shared" si="42"/>
        <v/>
      </c>
      <c r="V799" s="436"/>
      <c r="W799" s="436" t="str">
        <f t="shared" si="43"/>
        <v/>
      </c>
      <c r="X799" s="436"/>
      <c r="Y799" s="48"/>
      <c r="Z799" s="48"/>
      <c r="AA799" s="48"/>
      <c r="AB799" s="48"/>
      <c r="AC799" s="48"/>
      <c r="AD799" s="48"/>
      <c r="AE799" s="48"/>
      <c r="AF799" s="48"/>
      <c r="AG799" s="48"/>
      <c r="AH799" s="48"/>
      <c r="AI799" s="48"/>
      <c r="AJ799" s="48"/>
      <c r="AK799" s="48"/>
      <c r="AL799" s="151" t="s">
        <v>2239</v>
      </c>
      <c r="AM799" s="48"/>
      <c r="AN799" s="48"/>
      <c r="AO799" s="48"/>
      <c r="AP799" s="48"/>
      <c r="AQ799" s="48"/>
      <c r="AR799" s="48"/>
      <c r="AS799" s="48"/>
      <c r="AT799" s="436" t="str">
        <f t="shared" si="41"/>
        <v/>
      </c>
      <c r="AU799" s="436"/>
      <c r="AV799" s="436" t="str">
        <f t="shared" si="44"/>
        <v>Yes</v>
      </c>
      <c r="AW799" s="436"/>
      <c r="AX799" s="156" t="s">
        <v>918</v>
      </c>
      <c r="AY799" s="48"/>
      <c r="AZ799" s="48"/>
      <c r="BA799" s="48"/>
      <c r="BB799" s="436" t="b">
        <f t="shared" si="45"/>
        <v>0</v>
      </c>
      <c r="BC799" s="436"/>
      <c r="BD799" s="48"/>
      <c r="BE799" s="48"/>
      <c r="BF799" s="48"/>
      <c r="BG799" s="48"/>
      <c r="BH799" s="48"/>
      <c r="BI799" s="48"/>
      <c r="BJ799" s="48"/>
      <c r="BK799" s="48"/>
      <c r="BL799" s="48"/>
      <c r="BM799" s="48"/>
      <c r="BN799" s="48"/>
      <c r="BO799" s="48"/>
      <c r="BP799" s="48"/>
      <c r="BQ799" s="48"/>
      <c r="BR799" s="48"/>
      <c r="BS799" s="48"/>
      <c r="BT799" s="48"/>
      <c r="BU799" s="48"/>
    </row>
    <row r="800" spans="1:73" hidden="1">
      <c r="A800" s="48"/>
      <c r="B800" s="48"/>
      <c r="C800" s="70" t="s">
        <v>2240</v>
      </c>
      <c r="D800" s="48"/>
      <c r="E800" s="76"/>
      <c r="F800" s="48"/>
      <c r="G800" s="70"/>
      <c r="H800" s="48"/>
      <c r="I800" s="48"/>
      <c r="J800" s="48"/>
      <c r="K800" s="48"/>
      <c r="L800" s="464">
        <f t="shared" si="46"/>
        <v>413</v>
      </c>
      <c r="M800" s="464"/>
      <c r="N800" s="152" t="s">
        <v>2241</v>
      </c>
      <c r="O800" s="48"/>
      <c r="P800" s="48"/>
      <c r="Q800" s="48"/>
      <c r="R800" s="48"/>
      <c r="S800" s="48"/>
      <c r="T800" s="48"/>
      <c r="U800" s="436" t="str">
        <f t="shared" si="42"/>
        <v/>
      </c>
      <c r="V800" s="436"/>
      <c r="W800" s="436" t="str">
        <f t="shared" si="43"/>
        <v/>
      </c>
      <c r="X800" s="436"/>
      <c r="Y800" s="48"/>
      <c r="Z800" s="48"/>
      <c r="AA800" s="48"/>
      <c r="AB800" s="48"/>
      <c r="AC800" s="48"/>
      <c r="AD800" s="48"/>
      <c r="AE800" s="48"/>
      <c r="AF800" s="48"/>
      <c r="AG800" s="48"/>
      <c r="AH800" s="48"/>
      <c r="AI800" s="48"/>
      <c r="AJ800" s="48"/>
      <c r="AK800" s="48"/>
      <c r="AL800" s="160" t="s">
        <v>2242</v>
      </c>
      <c r="AM800" s="48"/>
      <c r="AN800" s="48"/>
      <c r="AO800" s="48"/>
      <c r="AP800" s="48"/>
      <c r="AQ800" s="48"/>
      <c r="AR800" s="48"/>
      <c r="AS800" s="48"/>
      <c r="AT800" s="436" t="str">
        <f t="shared" si="41"/>
        <v/>
      </c>
      <c r="AU800" s="436"/>
      <c r="AV800" s="436" t="str">
        <f t="shared" si="44"/>
        <v>Yes</v>
      </c>
      <c r="AW800" s="436"/>
      <c r="AX800" s="155" t="s">
        <v>908</v>
      </c>
      <c r="AY800" s="48"/>
      <c r="AZ800" s="48"/>
      <c r="BA800" s="48"/>
      <c r="BB800" s="436" t="b">
        <f t="shared" si="45"/>
        <v>0</v>
      </c>
      <c r="BC800" s="436"/>
      <c r="BD800" s="48"/>
      <c r="BE800" s="48"/>
      <c r="BF800" s="48"/>
      <c r="BG800" s="48"/>
      <c r="BH800" s="48"/>
      <c r="BI800" s="48"/>
      <c r="BJ800" s="48"/>
      <c r="BK800" s="48"/>
      <c r="BL800" s="48"/>
      <c r="BM800" s="48"/>
      <c r="BN800" s="48"/>
      <c r="BO800" s="48"/>
      <c r="BP800" s="48"/>
      <c r="BQ800" s="48"/>
      <c r="BR800" s="48"/>
      <c r="BS800" s="48"/>
      <c r="BT800" s="48"/>
      <c r="BU800" s="48"/>
    </row>
    <row r="801" spans="1:73" hidden="1">
      <c r="A801" s="48"/>
      <c r="B801" s="48"/>
      <c r="C801" s="70" t="s">
        <v>2243</v>
      </c>
      <c r="D801" s="48"/>
      <c r="E801" s="76"/>
      <c r="F801" s="48"/>
      <c r="G801" s="70"/>
      <c r="H801" s="48"/>
      <c r="I801" s="48"/>
      <c r="J801" s="48"/>
      <c r="K801" s="48"/>
      <c r="L801" s="464">
        <f t="shared" si="46"/>
        <v>414</v>
      </c>
      <c r="M801" s="464"/>
      <c r="N801" s="152" t="s">
        <v>2244</v>
      </c>
      <c r="O801" s="48"/>
      <c r="P801" s="48"/>
      <c r="Q801" s="48"/>
      <c r="R801" s="48"/>
      <c r="S801" s="48"/>
      <c r="T801" s="48"/>
      <c r="U801" s="436" t="str">
        <f t="shared" si="42"/>
        <v/>
      </c>
      <c r="V801" s="436"/>
      <c r="W801" s="436" t="str">
        <f t="shared" si="43"/>
        <v/>
      </c>
      <c r="X801" s="436"/>
      <c r="Y801" s="48"/>
      <c r="Z801" s="48"/>
      <c r="AA801" s="48"/>
      <c r="AB801" s="48"/>
      <c r="AC801" s="48"/>
      <c r="AD801" s="48"/>
      <c r="AE801" s="48"/>
      <c r="AF801" s="48"/>
      <c r="AG801" s="48"/>
      <c r="AH801" s="48"/>
      <c r="AI801" s="48"/>
      <c r="AJ801" s="48"/>
      <c r="AK801" s="48"/>
      <c r="AL801" s="157" t="s">
        <v>2245</v>
      </c>
      <c r="AM801" s="48"/>
      <c r="AN801" s="48"/>
      <c r="AO801" s="48"/>
      <c r="AP801" s="48"/>
      <c r="AQ801" s="48"/>
      <c r="AR801" s="48"/>
      <c r="AS801" s="48"/>
      <c r="AT801" s="436" t="str">
        <f t="shared" si="41"/>
        <v/>
      </c>
      <c r="AU801" s="436"/>
      <c r="AV801" s="436" t="str">
        <f t="shared" si="44"/>
        <v>Yes</v>
      </c>
      <c r="AW801" s="436"/>
      <c r="AX801" s="155" t="s">
        <v>908</v>
      </c>
      <c r="AY801" s="48"/>
      <c r="AZ801" s="48"/>
      <c r="BA801" s="48"/>
      <c r="BB801" s="436" t="b">
        <f t="shared" si="45"/>
        <v>0</v>
      </c>
      <c r="BC801" s="436"/>
      <c r="BD801" s="48"/>
      <c r="BE801" s="48"/>
      <c r="BF801" s="48"/>
      <c r="BG801" s="48"/>
      <c r="BH801" s="48"/>
      <c r="BI801" s="48"/>
      <c r="BJ801" s="48"/>
      <c r="BK801" s="48"/>
      <c r="BL801" s="48"/>
      <c r="BM801" s="48"/>
      <c r="BN801" s="48"/>
      <c r="BO801" s="48"/>
      <c r="BP801" s="48"/>
      <c r="BQ801" s="48"/>
      <c r="BR801" s="48"/>
      <c r="BS801" s="48"/>
      <c r="BT801" s="48"/>
      <c r="BU801" s="48"/>
    </row>
    <row r="802" spans="1:73" hidden="1">
      <c r="A802" s="48"/>
      <c r="B802" s="48"/>
      <c r="C802" s="70" t="s">
        <v>2246</v>
      </c>
      <c r="D802" s="48"/>
      <c r="E802" s="76"/>
      <c r="F802" s="48"/>
      <c r="G802" s="70"/>
      <c r="H802" s="48"/>
      <c r="I802" s="48"/>
      <c r="J802" s="48"/>
      <c r="K802" s="48"/>
      <c r="L802" s="464">
        <f t="shared" si="46"/>
        <v>415</v>
      </c>
      <c r="M802" s="464"/>
      <c r="N802" s="152" t="s">
        <v>2247</v>
      </c>
      <c r="O802" s="48"/>
      <c r="P802" s="48"/>
      <c r="Q802" s="48"/>
      <c r="R802" s="48"/>
      <c r="S802" s="48"/>
      <c r="T802" s="48"/>
      <c r="U802" s="436" t="str">
        <f t="shared" si="42"/>
        <v/>
      </c>
      <c r="V802" s="436"/>
      <c r="W802" s="436" t="str">
        <f t="shared" si="43"/>
        <v/>
      </c>
      <c r="X802" s="436"/>
      <c r="Y802" s="48"/>
      <c r="Z802" s="48"/>
      <c r="AA802" s="48"/>
      <c r="AB802" s="48"/>
      <c r="AC802" s="48"/>
      <c r="AD802" s="48"/>
      <c r="AE802" s="48"/>
      <c r="AF802" s="48"/>
      <c r="AG802" s="48"/>
      <c r="AH802" s="48"/>
      <c r="AI802" s="48"/>
      <c r="AJ802" s="48"/>
      <c r="AK802" s="48"/>
      <c r="AL802" s="157" t="s">
        <v>2248</v>
      </c>
      <c r="AM802" s="48"/>
      <c r="AN802" s="48"/>
      <c r="AO802" s="48"/>
      <c r="AP802" s="48"/>
      <c r="AQ802" s="48"/>
      <c r="AR802" s="48"/>
      <c r="AS802" s="48"/>
      <c r="AT802" s="436" t="str">
        <f t="shared" si="41"/>
        <v/>
      </c>
      <c r="AU802" s="436"/>
      <c r="AV802" s="436" t="str">
        <f t="shared" si="44"/>
        <v>Yes</v>
      </c>
      <c r="AW802" s="436"/>
      <c r="AX802" s="155" t="s">
        <v>908</v>
      </c>
      <c r="AY802" s="48"/>
      <c r="AZ802" s="48"/>
      <c r="BA802" s="48"/>
      <c r="BB802" s="436" t="b">
        <f t="shared" si="45"/>
        <v>0</v>
      </c>
      <c r="BC802" s="436"/>
      <c r="BD802" s="48"/>
      <c r="BE802" s="48"/>
      <c r="BF802" s="48"/>
      <c r="BG802" s="48"/>
      <c r="BH802" s="48"/>
      <c r="BI802" s="48"/>
      <c r="BJ802" s="48"/>
      <c r="BK802" s="48"/>
      <c r="BL802" s="48"/>
      <c r="BM802" s="48"/>
      <c r="BN802" s="48"/>
      <c r="BO802" s="48"/>
      <c r="BP802" s="48"/>
      <c r="BQ802" s="48"/>
      <c r="BR802" s="48"/>
      <c r="BS802" s="48"/>
      <c r="BT802" s="48"/>
      <c r="BU802" s="48"/>
    </row>
    <row r="803" spans="1:73" hidden="1">
      <c r="A803" s="48"/>
      <c r="B803" s="48"/>
      <c r="C803" s="70" t="s">
        <v>2249</v>
      </c>
      <c r="D803" s="48"/>
      <c r="E803" s="76"/>
      <c r="F803" s="48"/>
      <c r="G803" s="70"/>
      <c r="H803" s="48"/>
      <c r="I803" s="48"/>
      <c r="J803" s="48"/>
      <c r="K803" s="48"/>
      <c r="L803" s="464">
        <f t="shared" si="46"/>
        <v>416</v>
      </c>
      <c r="M803" s="464"/>
      <c r="N803" s="152" t="s">
        <v>2250</v>
      </c>
      <c r="O803" s="48"/>
      <c r="P803" s="48"/>
      <c r="Q803" s="48"/>
      <c r="R803" s="48"/>
      <c r="S803" s="48"/>
      <c r="T803" s="48"/>
      <c r="U803" s="436" t="str">
        <f t="shared" si="42"/>
        <v/>
      </c>
      <c r="V803" s="436"/>
      <c r="W803" s="436" t="str">
        <f t="shared" si="43"/>
        <v/>
      </c>
      <c r="X803" s="436"/>
      <c r="Y803" s="48"/>
      <c r="Z803" s="48"/>
      <c r="AA803" s="48"/>
      <c r="AB803" s="48"/>
      <c r="AC803" s="48"/>
      <c r="AD803" s="48"/>
      <c r="AE803" s="48"/>
      <c r="AF803" s="48"/>
      <c r="AG803" s="48"/>
      <c r="AH803" s="48"/>
      <c r="AI803" s="48"/>
      <c r="AJ803" s="48"/>
      <c r="AK803" s="48"/>
      <c r="AL803" s="151" t="s">
        <v>2251</v>
      </c>
      <c r="AM803" s="48"/>
      <c r="AN803" s="48"/>
      <c r="AO803" s="48"/>
      <c r="AP803" s="48"/>
      <c r="AQ803" s="48"/>
      <c r="AR803" s="48"/>
      <c r="AS803" s="48"/>
      <c r="AT803" s="436" t="str">
        <f t="shared" si="41"/>
        <v/>
      </c>
      <c r="AU803" s="436"/>
      <c r="AV803" s="436" t="str">
        <f t="shared" si="44"/>
        <v>Yes</v>
      </c>
      <c r="AW803" s="436"/>
      <c r="AX803" s="156" t="s">
        <v>918</v>
      </c>
      <c r="AY803" s="48"/>
      <c r="AZ803" s="48"/>
      <c r="BA803" s="48"/>
      <c r="BB803" s="436" t="b">
        <f t="shared" si="45"/>
        <v>0</v>
      </c>
      <c r="BC803" s="436"/>
      <c r="BD803" s="48"/>
      <c r="BE803" s="48"/>
      <c r="BF803" s="48"/>
      <c r="BG803" s="48"/>
      <c r="BH803" s="48"/>
      <c r="BI803" s="48"/>
      <c r="BJ803" s="48"/>
      <c r="BK803" s="48"/>
      <c r="BL803" s="48"/>
      <c r="BM803" s="48"/>
      <c r="BN803" s="48"/>
      <c r="BO803" s="48"/>
      <c r="BP803" s="48"/>
      <c r="BQ803" s="48"/>
      <c r="BR803" s="48"/>
      <c r="BS803" s="48"/>
      <c r="BT803" s="48"/>
      <c r="BU803" s="48"/>
    </row>
    <row r="804" spans="1:73" hidden="1">
      <c r="A804" s="48"/>
      <c r="B804" s="48"/>
      <c r="C804" s="70" t="s">
        <v>2252</v>
      </c>
      <c r="D804" s="48"/>
      <c r="E804" s="76"/>
      <c r="F804" s="48"/>
      <c r="G804" s="70"/>
      <c r="H804" s="48"/>
      <c r="I804" s="48"/>
      <c r="J804" s="48"/>
      <c r="K804" s="48"/>
      <c r="L804" s="464">
        <f t="shared" si="46"/>
        <v>417</v>
      </c>
      <c r="M804" s="464"/>
      <c r="N804" s="152" t="s">
        <v>2253</v>
      </c>
      <c r="O804" s="48"/>
      <c r="P804" s="48"/>
      <c r="Q804" s="48"/>
      <c r="R804" s="48"/>
      <c r="S804" s="48"/>
      <c r="T804" s="48"/>
      <c r="U804" s="436" t="str">
        <f t="shared" si="42"/>
        <v/>
      </c>
      <c r="V804" s="436"/>
      <c r="W804" s="436" t="str">
        <f t="shared" si="43"/>
        <v/>
      </c>
      <c r="X804" s="436"/>
      <c r="Y804" s="48"/>
      <c r="Z804" s="48"/>
      <c r="AA804" s="48"/>
      <c r="AB804" s="48"/>
      <c r="AC804" s="48"/>
      <c r="AD804" s="48"/>
      <c r="AE804" s="48"/>
      <c r="AF804" s="48"/>
      <c r="AG804" s="48"/>
      <c r="AH804" s="48"/>
      <c r="AI804" s="48"/>
      <c r="AJ804" s="48"/>
      <c r="AK804" s="48"/>
      <c r="AL804" s="160" t="s">
        <v>2254</v>
      </c>
      <c r="AM804" s="48"/>
      <c r="AN804" s="48"/>
      <c r="AO804" s="48"/>
      <c r="AP804" s="48"/>
      <c r="AQ804" s="48"/>
      <c r="AR804" s="48"/>
      <c r="AS804" s="48"/>
      <c r="AT804" s="436" t="str">
        <f t="shared" si="41"/>
        <v/>
      </c>
      <c r="AU804" s="436"/>
      <c r="AV804" s="436" t="str">
        <f t="shared" si="44"/>
        <v>Yes</v>
      </c>
      <c r="AW804" s="436"/>
      <c r="AX804" s="155" t="s">
        <v>908</v>
      </c>
      <c r="AY804" s="48"/>
      <c r="AZ804" s="48"/>
      <c r="BA804" s="48"/>
      <c r="BB804" s="436" t="b">
        <f t="shared" si="45"/>
        <v>0</v>
      </c>
      <c r="BC804" s="436"/>
      <c r="BD804" s="48"/>
      <c r="BE804" s="48"/>
      <c r="BF804" s="48"/>
      <c r="BG804" s="48"/>
      <c r="BH804" s="48"/>
      <c r="BI804" s="48"/>
      <c r="BJ804" s="48"/>
      <c r="BK804" s="48"/>
      <c r="BL804" s="48"/>
      <c r="BM804" s="48"/>
      <c r="BN804" s="48"/>
      <c r="BO804" s="48"/>
      <c r="BP804" s="48"/>
      <c r="BQ804" s="48"/>
      <c r="BR804" s="48"/>
      <c r="BS804" s="48"/>
      <c r="BT804" s="48"/>
      <c r="BU804" s="48"/>
    </row>
    <row r="805" spans="1:73" hidden="1">
      <c r="A805" s="48"/>
      <c r="B805" s="48"/>
      <c r="C805" s="70" t="s">
        <v>2255</v>
      </c>
      <c r="D805" s="48"/>
      <c r="E805" s="76"/>
      <c r="F805" s="48"/>
      <c r="G805" s="70"/>
      <c r="H805" s="48"/>
      <c r="I805" s="48"/>
      <c r="J805" s="48"/>
      <c r="K805" s="48"/>
      <c r="L805" s="464">
        <f t="shared" si="46"/>
        <v>418</v>
      </c>
      <c r="M805" s="464"/>
      <c r="N805" s="152" t="s">
        <v>2256</v>
      </c>
      <c r="O805" s="48"/>
      <c r="P805" s="48"/>
      <c r="Q805" s="48"/>
      <c r="R805" s="48"/>
      <c r="S805" s="48"/>
      <c r="T805" s="48"/>
      <c r="U805" s="436" t="str">
        <f t="shared" si="42"/>
        <v/>
      </c>
      <c r="V805" s="436"/>
      <c r="W805" s="436" t="str">
        <f t="shared" si="43"/>
        <v/>
      </c>
      <c r="X805" s="436"/>
      <c r="Y805" s="48"/>
      <c r="Z805" s="48"/>
      <c r="AA805" s="48"/>
      <c r="AB805" s="48"/>
      <c r="AC805" s="48"/>
      <c r="AD805" s="48"/>
      <c r="AE805" s="48"/>
      <c r="AF805" s="48"/>
      <c r="AG805" s="48"/>
      <c r="AH805" s="48"/>
      <c r="AI805" s="48"/>
      <c r="AJ805" s="48"/>
      <c r="AK805" s="48"/>
      <c r="AL805" s="160" t="s">
        <v>2257</v>
      </c>
      <c r="AM805" s="48"/>
      <c r="AN805" s="48"/>
      <c r="AO805" s="48"/>
      <c r="AP805" s="48"/>
      <c r="AQ805" s="48"/>
      <c r="AR805" s="48"/>
      <c r="AS805" s="48"/>
      <c r="AT805" s="436" t="str">
        <f t="shared" si="41"/>
        <v/>
      </c>
      <c r="AU805" s="436"/>
      <c r="AV805" s="436" t="str">
        <f t="shared" si="44"/>
        <v>Yes</v>
      </c>
      <c r="AW805" s="436"/>
      <c r="AX805" s="155" t="s">
        <v>908</v>
      </c>
      <c r="AY805" s="48"/>
      <c r="AZ805" s="48"/>
      <c r="BA805" s="48"/>
      <c r="BB805" s="436" t="b">
        <f t="shared" si="45"/>
        <v>0</v>
      </c>
      <c r="BC805" s="436"/>
      <c r="BD805" s="48"/>
      <c r="BE805" s="48"/>
      <c r="BF805" s="48"/>
      <c r="BG805" s="48"/>
      <c r="BH805" s="48"/>
      <c r="BI805" s="48"/>
      <c r="BJ805" s="48"/>
      <c r="BK805" s="48"/>
      <c r="BL805" s="48"/>
      <c r="BM805" s="48"/>
      <c r="BN805" s="48"/>
      <c r="BO805" s="48"/>
      <c r="BP805" s="48"/>
      <c r="BQ805" s="48"/>
      <c r="BR805" s="48"/>
      <c r="BS805" s="48"/>
      <c r="BT805" s="48"/>
      <c r="BU805" s="48"/>
    </row>
    <row r="806" spans="1:73" hidden="1">
      <c r="A806" s="48"/>
      <c r="B806" s="48"/>
      <c r="C806" s="70" t="s">
        <v>2258</v>
      </c>
      <c r="D806" s="48"/>
      <c r="E806" s="76"/>
      <c r="F806" s="48"/>
      <c r="G806" s="70"/>
      <c r="H806" s="48"/>
      <c r="I806" s="48"/>
      <c r="J806" s="48"/>
      <c r="K806" s="48"/>
      <c r="L806" s="464">
        <f t="shared" si="46"/>
        <v>419</v>
      </c>
      <c r="M806" s="464"/>
      <c r="N806" s="152" t="s">
        <v>2259</v>
      </c>
      <c r="O806" s="48"/>
      <c r="P806" s="48"/>
      <c r="Q806" s="48"/>
      <c r="R806" s="48"/>
      <c r="S806" s="48"/>
      <c r="T806" s="48"/>
      <c r="U806" s="436" t="str">
        <f t="shared" si="42"/>
        <v/>
      </c>
      <c r="V806" s="436"/>
      <c r="W806" s="436" t="str">
        <f t="shared" si="43"/>
        <v/>
      </c>
      <c r="X806" s="436"/>
      <c r="Y806" s="48"/>
      <c r="Z806" s="48"/>
      <c r="AA806" s="48"/>
      <c r="AB806" s="48"/>
      <c r="AC806" s="48"/>
      <c r="AD806" s="48"/>
      <c r="AE806" s="48"/>
      <c r="AF806" s="48"/>
      <c r="AG806" s="48"/>
      <c r="AH806" s="48"/>
      <c r="AI806" s="48"/>
      <c r="AJ806" s="48"/>
      <c r="AK806" s="48"/>
      <c r="AL806" s="151" t="s">
        <v>2260</v>
      </c>
      <c r="AM806" s="48"/>
      <c r="AN806" s="48"/>
      <c r="AO806" s="48"/>
      <c r="AP806" s="48"/>
      <c r="AQ806" s="48"/>
      <c r="AR806" s="48"/>
      <c r="AS806" s="48"/>
      <c r="AT806" s="436" t="str">
        <f t="shared" si="41"/>
        <v/>
      </c>
      <c r="AU806" s="436"/>
      <c r="AV806" s="436" t="str">
        <f t="shared" si="44"/>
        <v>Yes</v>
      </c>
      <c r="AW806" s="436"/>
      <c r="AX806" s="156" t="s">
        <v>918</v>
      </c>
      <c r="AY806" s="48"/>
      <c r="AZ806" s="48"/>
      <c r="BA806" s="48"/>
      <c r="BB806" s="436" t="b">
        <f t="shared" si="45"/>
        <v>0</v>
      </c>
      <c r="BC806" s="436"/>
      <c r="BD806" s="48"/>
      <c r="BE806" s="48"/>
      <c r="BF806" s="48"/>
      <c r="BG806" s="48"/>
      <c r="BH806" s="48"/>
      <c r="BI806" s="48"/>
      <c r="BJ806" s="48"/>
      <c r="BK806" s="48"/>
      <c r="BL806" s="48"/>
      <c r="BM806" s="48"/>
      <c r="BN806" s="48"/>
      <c r="BO806" s="48"/>
      <c r="BP806" s="48"/>
      <c r="BQ806" s="48"/>
      <c r="BR806" s="48"/>
      <c r="BS806" s="48"/>
      <c r="BT806" s="48"/>
      <c r="BU806" s="48"/>
    </row>
    <row r="807" spans="1:73" hidden="1">
      <c r="A807" s="48"/>
      <c r="B807" s="48"/>
      <c r="C807" s="70" t="s">
        <v>2261</v>
      </c>
      <c r="D807" s="48"/>
      <c r="E807" s="76"/>
      <c r="F807" s="48"/>
      <c r="G807" s="70"/>
      <c r="H807" s="48"/>
      <c r="I807" s="48"/>
      <c r="J807" s="48"/>
      <c r="K807" s="48"/>
      <c r="L807" s="464">
        <f t="shared" si="46"/>
        <v>420</v>
      </c>
      <c r="M807" s="464"/>
      <c r="N807" s="152" t="s">
        <v>2262</v>
      </c>
      <c r="O807" s="48"/>
      <c r="P807" s="48"/>
      <c r="Q807" s="48"/>
      <c r="R807" s="48"/>
      <c r="S807" s="48"/>
      <c r="T807" s="48"/>
      <c r="U807" s="436" t="str">
        <f t="shared" si="42"/>
        <v/>
      </c>
      <c r="V807" s="436"/>
      <c r="W807" s="436" t="str">
        <f t="shared" si="43"/>
        <v/>
      </c>
      <c r="X807" s="436"/>
      <c r="Y807" s="48"/>
      <c r="Z807" s="48"/>
      <c r="AA807" s="48"/>
      <c r="AB807" s="48"/>
      <c r="AC807" s="48"/>
      <c r="AD807" s="48"/>
      <c r="AE807" s="48"/>
      <c r="AF807" s="48"/>
      <c r="AG807" s="48"/>
      <c r="AH807" s="48"/>
      <c r="AI807" s="48"/>
      <c r="AJ807" s="48"/>
      <c r="AK807" s="48"/>
      <c r="AL807" s="151" t="s">
        <v>2263</v>
      </c>
      <c r="AM807" s="48"/>
      <c r="AN807" s="48"/>
      <c r="AO807" s="48"/>
      <c r="AP807" s="48"/>
      <c r="AQ807" s="48"/>
      <c r="AR807" s="48"/>
      <c r="AS807" s="48"/>
      <c r="AT807" s="436" t="str">
        <f t="shared" si="41"/>
        <v/>
      </c>
      <c r="AU807" s="436"/>
      <c r="AV807" s="436" t="str">
        <f t="shared" si="44"/>
        <v>Yes</v>
      </c>
      <c r="AW807" s="436"/>
      <c r="AX807" s="69" t="s">
        <v>931</v>
      </c>
      <c r="AY807" s="48"/>
      <c r="AZ807" s="48"/>
      <c r="BA807" s="48"/>
      <c r="BB807" s="436" t="b">
        <f t="shared" si="45"/>
        <v>0</v>
      </c>
      <c r="BC807" s="436"/>
      <c r="BD807" s="48"/>
      <c r="BE807" s="48"/>
      <c r="BF807" s="48"/>
      <c r="BG807" s="48"/>
      <c r="BH807" s="48"/>
      <c r="BI807" s="48"/>
      <c r="BJ807" s="48"/>
      <c r="BK807" s="48"/>
      <c r="BL807" s="48"/>
      <c r="BM807" s="48"/>
      <c r="BN807" s="48"/>
      <c r="BO807" s="48"/>
      <c r="BP807" s="48"/>
      <c r="BQ807" s="48"/>
      <c r="BR807" s="48"/>
      <c r="BS807" s="48"/>
      <c r="BT807" s="48"/>
      <c r="BU807" s="48"/>
    </row>
    <row r="808" spans="1:73" hidden="1">
      <c r="A808" s="48"/>
      <c r="B808" s="48"/>
      <c r="C808" s="70" t="s">
        <v>2264</v>
      </c>
      <c r="D808" s="48"/>
      <c r="E808" s="76"/>
      <c r="F808" s="48"/>
      <c r="G808" s="70"/>
      <c r="H808" s="48"/>
      <c r="I808" s="48"/>
      <c r="J808" s="48"/>
      <c r="K808" s="48"/>
      <c r="L808" s="464">
        <f t="shared" si="46"/>
        <v>421</v>
      </c>
      <c r="M808" s="464"/>
      <c r="N808" s="152" t="s">
        <v>2265</v>
      </c>
      <c r="O808" s="48"/>
      <c r="P808" s="48"/>
      <c r="Q808" s="48"/>
      <c r="R808" s="48"/>
      <c r="S808" s="48"/>
      <c r="T808" s="48"/>
      <c r="U808" s="436" t="str">
        <f t="shared" si="42"/>
        <v/>
      </c>
      <c r="V808" s="436"/>
      <c r="W808" s="436" t="str">
        <f t="shared" si="43"/>
        <v/>
      </c>
      <c r="X808" s="436"/>
      <c r="Y808" s="48"/>
      <c r="Z808" s="48"/>
      <c r="AA808" s="48"/>
      <c r="AB808" s="48"/>
      <c r="AC808" s="48"/>
      <c r="AD808" s="48"/>
      <c r="AE808" s="48"/>
      <c r="AF808" s="48"/>
      <c r="AG808" s="48"/>
      <c r="AH808" s="48"/>
      <c r="AI808" s="48"/>
      <c r="AJ808" s="48"/>
      <c r="AK808" s="48"/>
      <c r="AL808" s="157" t="s">
        <v>2266</v>
      </c>
      <c r="AM808" s="48"/>
      <c r="AN808" s="48"/>
      <c r="AO808" s="48"/>
      <c r="AP808" s="48"/>
      <c r="AQ808" s="48"/>
      <c r="AR808" s="48"/>
      <c r="AS808" s="48"/>
      <c r="AT808" s="436" t="str">
        <f t="shared" si="41"/>
        <v/>
      </c>
      <c r="AU808" s="436"/>
      <c r="AV808" s="436" t="str">
        <f t="shared" si="44"/>
        <v>Yes</v>
      </c>
      <c r="AW808" s="436"/>
      <c r="AX808" s="155" t="s">
        <v>908</v>
      </c>
      <c r="AY808" s="48"/>
      <c r="AZ808" s="48"/>
      <c r="BA808" s="48"/>
      <c r="BB808" s="436" t="b">
        <f t="shared" si="45"/>
        <v>0</v>
      </c>
      <c r="BC808" s="436"/>
      <c r="BD808" s="48"/>
      <c r="BE808" s="48"/>
      <c r="BF808" s="48"/>
      <c r="BG808" s="48"/>
      <c r="BH808" s="48"/>
      <c r="BI808" s="48"/>
      <c r="BJ808" s="48"/>
      <c r="BK808" s="48"/>
      <c r="BL808" s="48"/>
      <c r="BM808" s="48"/>
      <c r="BN808" s="48"/>
      <c r="BO808" s="48"/>
      <c r="BP808" s="48"/>
      <c r="BQ808" s="48"/>
      <c r="BR808" s="48"/>
      <c r="BS808" s="48"/>
      <c r="BT808" s="48"/>
      <c r="BU808" s="48"/>
    </row>
    <row r="809" spans="1:73" hidden="1">
      <c r="A809" s="48"/>
      <c r="B809" s="48"/>
      <c r="C809" s="70" t="s">
        <v>2267</v>
      </c>
      <c r="D809" s="48"/>
      <c r="E809" s="76"/>
      <c r="F809" s="48"/>
      <c r="G809" s="70"/>
      <c r="H809" s="48"/>
      <c r="I809" s="48"/>
      <c r="J809" s="48"/>
      <c r="K809" s="48"/>
      <c r="L809" s="464">
        <f t="shared" si="46"/>
        <v>422</v>
      </c>
      <c r="M809" s="464"/>
      <c r="N809" s="152" t="s">
        <v>2268</v>
      </c>
      <c r="O809" s="48"/>
      <c r="P809" s="48"/>
      <c r="Q809" s="48"/>
      <c r="R809" s="48"/>
      <c r="S809" s="48"/>
      <c r="T809" s="48"/>
      <c r="U809" s="436" t="str">
        <f t="shared" si="42"/>
        <v/>
      </c>
      <c r="V809" s="436"/>
      <c r="W809" s="436" t="str">
        <f t="shared" si="43"/>
        <v/>
      </c>
      <c r="X809" s="436"/>
      <c r="Y809" s="48"/>
      <c r="Z809" s="48"/>
      <c r="AA809" s="48"/>
      <c r="AB809" s="48"/>
      <c r="AC809" s="48"/>
      <c r="AD809" s="48"/>
      <c r="AE809" s="48"/>
      <c r="AF809" s="48"/>
      <c r="AG809" s="48"/>
      <c r="AH809" s="48"/>
      <c r="AI809" s="48"/>
      <c r="AJ809" s="48"/>
      <c r="AK809" s="48"/>
      <c r="AL809" s="160" t="s">
        <v>2269</v>
      </c>
      <c r="AM809" s="48"/>
      <c r="AN809" s="48"/>
      <c r="AO809" s="48"/>
      <c r="AP809" s="48"/>
      <c r="AQ809" s="48"/>
      <c r="AR809" s="48"/>
      <c r="AS809" s="48"/>
      <c r="AT809" s="436" t="str">
        <f t="shared" si="41"/>
        <v/>
      </c>
      <c r="AU809" s="436"/>
      <c r="AV809" s="436" t="str">
        <f t="shared" si="44"/>
        <v>Yes</v>
      </c>
      <c r="AW809" s="436"/>
      <c r="AX809" s="155" t="s">
        <v>908</v>
      </c>
      <c r="AY809" s="48"/>
      <c r="AZ809" s="48"/>
      <c r="BA809" s="48"/>
      <c r="BB809" s="436" t="b">
        <f t="shared" si="45"/>
        <v>0</v>
      </c>
      <c r="BC809" s="436"/>
      <c r="BD809" s="48"/>
      <c r="BE809" s="48"/>
      <c r="BF809" s="48"/>
      <c r="BG809" s="48"/>
      <c r="BH809" s="48"/>
      <c r="BI809" s="48"/>
      <c r="BJ809" s="48"/>
      <c r="BK809" s="48"/>
      <c r="BL809" s="48"/>
      <c r="BM809" s="48"/>
      <c r="BN809" s="48"/>
      <c r="BO809" s="48"/>
      <c r="BP809" s="48"/>
      <c r="BQ809" s="48"/>
      <c r="BR809" s="48"/>
      <c r="BS809" s="48"/>
      <c r="BT809" s="48"/>
      <c r="BU809" s="48"/>
    </row>
    <row r="810" spans="1:73" hidden="1">
      <c r="A810" s="48"/>
      <c r="B810" s="48"/>
      <c r="C810" s="70" t="s">
        <v>2270</v>
      </c>
      <c r="D810" s="48"/>
      <c r="E810" s="76"/>
      <c r="F810" s="48"/>
      <c r="G810" s="70"/>
      <c r="H810" s="48"/>
      <c r="I810" s="48"/>
      <c r="J810" s="48"/>
      <c r="K810" s="48"/>
      <c r="L810" s="464">
        <f t="shared" si="46"/>
        <v>423</v>
      </c>
      <c r="M810" s="464"/>
      <c r="N810" s="152" t="s">
        <v>2271</v>
      </c>
      <c r="O810" s="48"/>
      <c r="P810" s="48"/>
      <c r="Q810" s="48"/>
      <c r="R810" s="48"/>
      <c r="S810" s="48"/>
      <c r="T810" s="48"/>
      <c r="U810" s="436" t="str">
        <f t="shared" si="42"/>
        <v/>
      </c>
      <c r="V810" s="436"/>
      <c r="W810" s="436" t="str">
        <f t="shared" si="43"/>
        <v/>
      </c>
      <c r="X810" s="436"/>
      <c r="Y810" s="48"/>
      <c r="Z810" s="48"/>
      <c r="AA810" s="48"/>
      <c r="AB810" s="48"/>
      <c r="AC810" s="48"/>
      <c r="AD810" s="48"/>
      <c r="AE810" s="48"/>
      <c r="AF810" s="48"/>
      <c r="AG810" s="48"/>
      <c r="AH810" s="48"/>
      <c r="AI810" s="48"/>
      <c r="AJ810" s="48"/>
      <c r="AK810" s="48"/>
      <c r="AL810" s="157" t="s">
        <v>2272</v>
      </c>
      <c r="AM810" s="48"/>
      <c r="AN810" s="48"/>
      <c r="AO810" s="48"/>
      <c r="AP810" s="48"/>
      <c r="AQ810" s="48"/>
      <c r="AR810" s="48"/>
      <c r="AS810" s="48"/>
      <c r="AT810" s="436" t="str">
        <f t="shared" si="41"/>
        <v/>
      </c>
      <c r="AU810" s="436"/>
      <c r="AV810" s="436" t="str">
        <f t="shared" si="44"/>
        <v>Yes</v>
      </c>
      <c r="AW810" s="436"/>
      <c r="AX810" s="155" t="s">
        <v>908</v>
      </c>
      <c r="AY810" s="48"/>
      <c r="AZ810" s="48"/>
      <c r="BA810" s="48"/>
      <c r="BB810" s="436" t="b">
        <f t="shared" si="45"/>
        <v>0</v>
      </c>
      <c r="BC810" s="436"/>
      <c r="BD810" s="48"/>
      <c r="BE810" s="48"/>
      <c r="BF810" s="48"/>
      <c r="BG810" s="48"/>
      <c r="BH810" s="48"/>
      <c r="BI810" s="48"/>
      <c r="BJ810" s="48"/>
      <c r="BK810" s="48"/>
      <c r="BL810" s="48"/>
      <c r="BM810" s="48"/>
      <c r="BN810" s="48"/>
      <c r="BO810" s="48"/>
      <c r="BP810" s="48"/>
      <c r="BQ810" s="48"/>
      <c r="BR810" s="48"/>
      <c r="BS810" s="48"/>
      <c r="BT810" s="48"/>
      <c r="BU810" s="48"/>
    </row>
    <row r="811" spans="1:73" hidden="1">
      <c r="A811" s="48"/>
      <c r="B811" s="48"/>
      <c r="C811" s="70" t="s">
        <v>2273</v>
      </c>
      <c r="D811" s="48"/>
      <c r="E811" s="76"/>
      <c r="F811" s="48"/>
      <c r="G811" s="70"/>
      <c r="H811" s="48"/>
      <c r="I811" s="48"/>
      <c r="J811" s="48"/>
      <c r="K811" s="48"/>
      <c r="L811" s="464">
        <f t="shared" si="46"/>
        <v>424</v>
      </c>
      <c r="M811" s="464"/>
      <c r="N811" s="152" t="s">
        <v>2274</v>
      </c>
      <c r="O811" s="48"/>
      <c r="P811" s="48"/>
      <c r="Q811" s="48"/>
      <c r="R811" s="48"/>
      <c r="S811" s="48"/>
      <c r="T811" s="48"/>
      <c r="U811" s="436" t="str">
        <f t="shared" si="42"/>
        <v/>
      </c>
      <c r="V811" s="436"/>
      <c r="W811" s="436" t="str">
        <f t="shared" si="43"/>
        <v/>
      </c>
      <c r="X811" s="436"/>
      <c r="Y811" s="48"/>
      <c r="Z811" s="48"/>
      <c r="AA811" s="48"/>
      <c r="AB811" s="48"/>
      <c r="AC811" s="48"/>
      <c r="AD811" s="48"/>
      <c r="AE811" s="48"/>
      <c r="AF811" s="48"/>
      <c r="AG811" s="48"/>
      <c r="AH811" s="48"/>
      <c r="AI811" s="48"/>
      <c r="AJ811" s="48"/>
      <c r="AK811" s="48"/>
      <c r="AL811" s="151" t="s">
        <v>2275</v>
      </c>
      <c r="AM811" s="48"/>
      <c r="AN811" s="48"/>
      <c r="AO811" s="48"/>
      <c r="AP811" s="48"/>
      <c r="AQ811" s="48"/>
      <c r="AR811" s="48"/>
      <c r="AS811" s="48"/>
      <c r="AT811" s="436" t="str">
        <f t="shared" si="41"/>
        <v/>
      </c>
      <c r="AU811" s="436"/>
      <c r="AV811" s="436" t="str">
        <f t="shared" si="44"/>
        <v>Yes</v>
      </c>
      <c r="AW811" s="436"/>
      <c r="AX811" s="156" t="s">
        <v>918</v>
      </c>
      <c r="AY811" s="48"/>
      <c r="AZ811" s="48"/>
      <c r="BA811" s="48"/>
      <c r="BB811" s="436" t="b">
        <f t="shared" si="45"/>
        <v>0</v>
      </c>
      <c r="BC811" s="436"/>
      <c r="BD811" s="48"/>
      <c r="BE811" s="48"/>
      <c r="BF811" s="48"/>
      <c r="BG811" s="48"/>
      <c r="BH811" s="48"/>
      <c r="BI811" s="48"/>
      <c r="BJ811" s="48"/>
      <c r="BK811" s="48"/>
      <c r="BL811" s="48"/>
      <c r="BM811" s="48"/>
      <c r="BN811" s="48"/>
      <c r="BO811" s="48"/>
      <c r="BP811" s="48"/>
      <c r="BQ811" s="48"/>
      <c r="BR811" s="48"/>
      <c r="BS811" s="48"/>
      <c r="BT811" s="48"/>
      <c r="BU811" s="48"/>
    </row>
    <row r="812" spans="1:73" hidden="1">
      <c r="A812" s="48"/>
      <c r="B812" s="48"/>
      <c r="C812" s="70" t="s">
        <v>2276</v>
      </c>
      <c r="D812" s="48"/>
      <c r="E812" s="76"/>
      <c r="F812" s="48"/>
      <c r="G812" s="70"/>
      <c r="H812" s="48"/>
      <c r="I812" s="48"/>
      <c r="J812" s="48"/>
      <c r="K812" s="48"/>
      <c r="L812" s="464">
        <f t="shared" si="46"/>
        <v>425</v>
      </c>
      <c r="M812" s="464"/>
      <c r="N812" s="152" t="s">
        <v>2277</v>
      </c>
      <c r="O812" s="48"/>
      <c r="P812" s="48"/>
      <c r="Q812" s="48"/>
      <c r="R812" s="48"/>
      <c r="S812" s="48"/>
      <c r="T812" s="48"/>
      <c r="U812" s="436" t="str">
        <f t="shared" si="42"/>
        <v/>
      </c>
      <c r="V812" s="436"/>
      <c r="W812" s="436" t="str">
        <f t="shared" si="43"/>
        <v/>
      </c>
      <c r="X812" s="436"/>
      <c r="Y812" s="48"/>
      <c r="Z812" s="48"/>
      <c r="AA812" s="48"/>
      <c r="AB812" s="48"/>
      <c r="AC812" s="48"/>
      <c r="AD812" s="48"/>
      <c r="AE812" s="48"/>
      <c r="AF812" s="48"/>
      <c r="AG812" s="48"/>
      <c r="AH812" s="48"/>
      <c r="AI812" s="48"/>
      <c r="AJ812" s="48"/>
      <c r="AK812" s="48"/>
      <c r="AL812" s="151" t="s">
        <v>2278</v>
      </c>
      <c r="AM812" s="48"/>
      <c r="AN812" s="48"/>
      <c r="AO812" s="48"/>
      <c r="AP812" s="48"/>
      <c r="AQ812" s="48"/>
      <c r="AR812" s="48"/>
      <c r="AS812" s="48"/>
      <c r="AT812" s="436" t="str">
        <f t="shared" si="41"/>
        <v/>
      </c>
      <c r="AU812" s="436"/>
      <c r="AV812" s="436" t="str">
        <f t="shared" si="44"/>
        <v>Yes</v>
      </c>
      <c r="AW812" s="436"/>
      <c r="AX812" s="156" t="s">
        <v>908</v>
      </c>
      <c r="AY812" s="48"/>
      <c r="AZ812" s="48"/>
      <c r="BA812" s="48"/>
      <c r="BB812" s="436" t="b">
        <f t="shared" si="45"/>
        <v>0</v>
      </c>
      <c r="BC812" s="436"/>
      <c r="BD812" s="48"/>
      <c r="BE812" s="48"/>
      <c r="BF812" s="48"/>
      <c r="BG812" s="48"/>
      <c r="BH812" s="48"/>
      <c r="BI812" s="48"/>
      <c r="BJ812" s="48"/>
      <c r="BK812" s="48"/>
      <c r="BL812" s="48"/>
      <c r="BM812" s="48"/>
      <c r="BN812" s="48"/>
      <c r="BO812" s="48"/>
      <c r="BP812" s="48"/>
      <c r="BQ812" s="48"/>
      <c r="BR812" s="48"/>
      <c r="BS812" s="48"/>
      <c r="BT812" s="48"/>
      <c r="BU812" s="48"/>
    </row>
    <row r="813" spans="1:73" hidden="1">
      <c r="A813" s="48"/>
      <c r="B813" s="48"/>
      <c r="C813" s="70" t="s">
        <v>2279</v>
      </c>
      <c r="D813" s="48"/>
      <c r="E813" s="76"/>
      <c r="F813" s="48"/>
      <c r="G813" s="70"/>
      <c r="H813" s="48"/>
      <c r="I813" s="48"/>
      <c r="J813" s="48"/>
      <c r="K813" s="48"/>
      <c r="L813" s="464">
        <f t="shared" si="46"/>
        <v>426</v>
      </c>
      <c r="M813" s="464"/>
      <c r="N813" s="152" t="s">
        <v>2280</v>
      </c>
      <c r="O813" s="48"/>
      <c r="P813" s="48"/>
      <c r="Q813" s="48"/>
      <c r="R813" s="48"/>
      <c r="S813" s="48"/>
      <c r="T813" s="48"/>
      <c r="U813" s="436" t="str">
        <f t="shared" si="42"/>
        <v/>
      </c>
      <c r="V813" s="436"/>
      <c r="W813" s="436" t="str">
        <f t="shared" si="43"/>
        <v/>
      </c>
      <c r="X813" s="436"/>
      <c r="Y813" s="48"/>
      <c r="Z813" s="48"/>
      <c r="AA813" s="48"/>
      <c r="AB813" s="48"/>
      <c r="AC813" s="48"/>
      <c r="AD813" s="48"/>
      <c r="AE813" s="48"/>
      <c r="AF813" s="48"/>
      <c r="AG813" s="48"/>
      <c r="AH813" s="48"/>
      <c r="AI813" s="48"/>
      <c r="AJ813" s="48"/>
      <c r="AK813" s="48"/>
      <c r="AL813" s="157" t="s">
        <v>2281</v>
      </c>
      <c r="AM813" s="48"/>
      <c r="AN813" s="48"/>
      <c r="AO813" s="48"/>
      <c r="AP813" s="48"/>
      <c r="AQ813" s="48"/>
      <c r="AR813" s="48"/>
      <c r="AS813" s="48"/>
      <c r="AT813" s="436" t="str">
        <f t="shared" si="41"/>
        <v/>
      </c>
      <c r="AU813" s="436"/>
      <c r="AV813" s="436" t="str">
        <f t="shared" si="44"/>
        <v>Yes</v>
      </c>
      <c r="AW813" s="436"/>
      <c r="AX813" s="155" t="s">
        <v>908</v>
      </c>
      <c r="AY813" s="48"/>
      <c r="AZ813" s="48"/>
      <c r="BA813" s="48"/>
      <c r="BB813" s="436" t="b">
        <f t="shared" si="45"/>
        <v>0</v>
      </c>
      <c r="BC813" s="436"/>
      <c r="BD813" s="48"/>
      <c r="BE813" s="48"/>
      <c r="BF813" s="48"/>
      <c r="BG813" s="48"/>
      <c r="BH813" s="48"/>
      <c r="BI813" s="48"/>
      <c r="BJ813" s="48"/>
      <c r="BK813" s="48"/>
      <c r="BL813" s="48"/>
      <c r="BM813" s="48"/>
      <c r="BN813" s="48"/>
      <c r="BO813" s="48"/>
      <c r="BP813" s="48"/>
      <c r="BQ813" s="48"/>
      <c r="BR813" s="48"/>
      <c r="BS813" s="48"/>
      <c r="BT813" s="48"/>
      <c r="BU813" s="48"/>
    </row>
    <row r="814" spans="1:73" hidden="1">
      <c r="A814" s="48"/>
      <c r="B814" s="48"/>
      <c r="C814" s="70" t="s">
        <v>2282</v>
      </c>
      <c r="D814" s="48"/>
      <c r="E814" s="76"/>
      <c r="F814" s="48"/>
      <c r="G814" s="70"/>
      <c r="H814" s="48"/>
      <c r="I814" s="48"/>
      <c r="J814" s="48"/>
      <c r="K814" s="48"/>
      <c r="L814" s="464">
        <f t="shared" si="46"/>
        <v>427</v>
      </c>
      <c r="M814" s="464"/>
      <c r="N814" s="152" t="s">
        <v>2283</v>
      </c>
      <c r="O814" s="48"/>
      <c r="P814" s="48"/>
      <c r="Q814" s="48"/>
      <c r="R814" s="48"/>
      <c r="S814" s="48"/>
      <c r="T814" s="48"/>
      <c r="U814" s="436" t="str">
        <f t="shared" si="42"/>
        <v/>
      </c>
      <c r="V814" s="436"/>
      <c r="W814" s="436" t="str">
        <f t="shared" si="43"/>
        <v/>
      </c>
      <c r="X814" s="436"/>
      <c r="Y814" s="48"/>
      <c r="Z814" s="48"/>
      <c r="AA814" s="48"/>
      <c r="AB814" s="48"/>
      <c r="AC814" s="48"/>
      <c r="AD814" s="48"/>
      <c r="AE814" s="48"/>
      <c r="AF814" s="48"/>
      <c r="AG814" s="48"/>
      <c r="AH814" s="48"/>
      <c r="AI814" s="48"/>
      <c r="AJ814" s="48"/>
      <c r="AK814" s="48"/>
      <c r="AL814" s="157" t="s">
        <v>2284</v>
      </c>
      <c r="AM814" s="48"/>
      <c r="AN814" s="48"/>
      <c r="AO814" s="48"/>
      <c r="AP814" s="48"/>
      <c r="AQ814" s="48"/>
      <c r="AR814" s="48"/>
      <c r="AS814" s="48"/>
      <c r="AT814" s="436" t="str">
        <f t="shared" si="41"/>
        <v/>
      </c>
      <c r="AU814" s="436"/>
      <c r="AV814" s="436" t="str">
        <f t="shared" si="44"/>
        <v>Yes</v>
      </c>
      <c r="AW814" s="436"/>
      <c r="AX814" s="155" t="s">
        <v>908</v>
      </c>
      <c r="AY814" s="48"/>
      <c r="AZ814" s="48"/>
      <c r="BA814" s="48"/>
      <c r="BB814" s="436" t="b">
        <f t="shared" si="45"/>
        <v>0</v>
      </c>
      <c r="BC814" s="436"/>
      <c r="BD814" s="48"/>
      <c r="BE814" s="48"/>
      <c r="BF814" s="48"/>
      <c r="BG814" s="48"/>
      <c r="BH814" s="48"/>
      <c r="BI814" s="48"/>
      <c r="BJ814" s="48"/>
      <c r="BK814" s="48"/>
      <c r="BL814" s="48"/>
      <c r="BM814" s="48"/>
      <c r="BN814" s="48"/>
      <c r="BO814" s="48"/>
      <c r="BP814" s="48"/>
      <c r="BQ814" s="48"/>
      <c r="BR814" s="48"/>
      <c r="BS814" s="48"/>
      <c r="BT814" s="48"/>
      <c r="BU814" s="48"/>
    </row>
    <row r="815" spans="1:73" hidden="1">
      <c r="A815" s="48"/>
      <c r="B815" s="48"/>
      <c r="C815" s="70" t="s">
        <v>2285</v>
      </c>
      <c r="D815" s="48"/>
      <c r="E815" s="76"/>
      <c r="F815" s="48"/>
      <c r="G815" s="70"/>
      <c r="H815" s="48"/>
      <c r="I815" s="48"/>
      <c r="J815" s="48"/>
      <c r="K815" s="48"/>
      <c r="L815" s="464">
        <f t="shared" si="46"/>
        <v>428</v>
      </c>
      <c r="M815" s="464"/>
      <c r="N815" s="152" t="s">
        <v>2286</v>
      </c>
      <c r="O815" s="48"/>
      <c r="P815" s="48"/>
      <c r="Q815" s="48"/>
      <c r="R815" s="48"/>
      <c r="S815" s="48"/>
      <c r="T815" s="48"/>
      <c r="U815" s="436" t="str">
        <f t="shared" si="42"/>
        <v/>
      </c>
      <c r="V815" s="436"/>
      <c r="W815" s="436" t="str">
        <f t="shared" si="43"/>
        <v/>
      </c>
      <c r="X815" s="436"/>
      <c r="Y815" s="48"/>
      <c r="Z815" s="48"/>
      <c r="AA815" s="48"/>
      <c r="AB815" s="48"/>
      <c r="AC815" s="48"/>
      <c r="AD815" s="48"/>
      <c r="AE815" s="48"/>
      <c r="AF815" s="48"/>
      <c r="AG815" s="48"/>
      <c r="AH815" s="48"/>
      <c r="AI815" s="48"/>
      <c r="AJ815" s="48"/>
      <c r="AK815" s="48"/>
      <c r="AL815" s="151" t="s">
        <v>2287</v>
      </c>
      <c r="AM815" s="48"/>
      <c r="AN815" s="48"/>
      <c r="AO815" s="48"/>
      <c r="AP815" s="48"/>
      <c r="AQ815" s="48"/>
      <c r="AR815" s="48"/>
      <c r="AS815" s="48"/>
      <c r="AT815" s="436" t="str">
        <f t="shared" si="41"/>
        <v/>
      </c>
      <c r="AU815" s="436"/>
      <c r="AV815" s="436" t="str">
        <f t="shared" si="44"/>
        <v>No</v>
      </c>
      <c r="AW815" s="436"/>
      <c r="AX815" s="156" t="s">
        <v>913</v>
      </c>
      <c r="AY815" s="48"/>
      <c r="AZ815" s="48"/>
      <c r="BA815" s="48"/>
      <c r="BB815" s="436" t="b">
        <f t="shared" si="45"/>
        <v>0</v>
      </c>
      <c r="BC815" s="436"/>
      <c r="BD815" s="48"/>
      <c r="BE815" s="48"/>
      <c r="BF815" s="48"/>
      <c r="BG815" s="48"/>
      <c r="BH815" s="48"/>
      <c r="BI815" s="48"/>
      <c r="BJ815" s="48"/>
      <c r="BK815" s="48"/>
      <c r="BL815" s="48"/>
      <c r="BM815" s="48"/>
      <c r="BN815" s="48"/>
      <c r="BO815" s="48"/>
      <c r="BP815" s="48"/>
      <c r="BQ815" s="48"/>
      <c r="BR815" s="48"/>
      <c r="BS815" s="48"/>
      <c r="BT815" s="48"/>
      <c r="BU815" s="48"/>
    </row>
    <row r="816" spans="1:73" hidden="1">
      <c r="A816" s="48"/>
      <c r="B816" s="48"/>
      <c r="C816" s="70" t="s">
        <v>2288</v>
      </c>
      <c r="D816" s="48"/>
      <c r="E816" s="76"/>
      <c r="F816" s="48"/>
      <c r="G816" s="70"/>
      <c r="H816" s="48"/>
      <c r="I816" s="48"/>
      <c r="J816" s="48"/>
      <c r="K816" s="48"/>
      <c r="L816" s="464">
        <f t="shared" si="46"/>
        <v>429</v>
      </c>
      <c r="M816" s="464"/>
      <c r="N816" s="152" t="s">
        <v>2289</v>
      </c>
      <c r="O816" s="48"/>
      <c r="P816" s="48"/>
      <c r="Q816" s="48"/>
      <c r="R816" s="48"/>
      <c r="S816" s="48"/>
      <c r="T816" s="48"/>
      <c r="U816" s="436" t="str">
        <f t="shared" si="42"/>
        <v/>
      </c>
      <c r="V816" s="436"/>
      <c r="W816" s="436" t="str">
        <f t="shared" si="43"/>
        <v/>
      </c>
      <c r="X816" s="436"/>
      <c r="Y816" s="48"/>
      <c r="Z816" s="48"/>
      <c r="AA816" s="48"/>
      <c r="AB816" s="48"/>
      <c r="AC816" s="48"/>
      <c r="AD816" s="48"/>
      <c r="AE816" s="48"/>
      <c r="AF816" s="48"/>
      <c r="AG816" s="48"/>
      <c r="AH816" s="48"/>
      <c r="AI816" s="48"/>
      <c r="AJ816" s="48"/>
      <c r="AK816" s="48"/>
      <c r="AL816" s="157" t="s">
        <v>2290</v>
      </c>
      <c r="AM816" s="48"/>
      <c r="AN816" s="48"/>
      <c r="AO816" s="48"/>
      <c r="AP816" s="48"/>
      <c r="AQ816" s="48"/>
      <c r="AR816" s="48"/>
      <c r="AS816" s="48"/>
      <c r="AT816" s="436" t="str">
        <f t="shared" si="41"/>
        <v/>
      </c>
      <c r="AU816" s="436"/>
      <c r="AV816" s="436" t="str">
        <f t="shared" si="44"/>
        <v>Yes</v>
      </c>
      <c r="AW816" s="436"/>
      <c r="AX816" s="155" t="s">
        <v>908</v>
      </c>
      <c r="AY816" s="48"/>
      <c r="AZ816" s="48"/>
      <c r="BA816" s="48"/>
      <c r="BB816" s="436" t="b">
        <f t="shared" si="45"/>
        <v>0</v>
      </c>
      <c r="BC816" s="436"/>
      <c r="BD816" s="48"/>
      <c r="BE816" s="48"/>
      <c r="BF816" s="48"/>
      <c r="BG816" s="48"/>
      <c r="BH816" s="48"/>
      <c r="BI816" s="48"/>
      <c r="BJ816" s="48"/>
      <c r="BK816" s="48"/>
      <c r="BL816" s="48"/>
      <c r="BM816" s="48"/>
      <c r="BN816" s="48"/>
      <c r="BO816" s="48"/>
      <c r="BP816" s="48"/>
      <c r="BQ816" s="48"/>
      <c r="BR816" s="48"/>
      <c r="BS816" s="48"/>
      <c r="BT816" s="48"/>
      <c r="BU816" s="48"/>
    </row>
    <row r="817" spans="1:73" hidden="1">
      <c r="A817" s="48"/>
      <c r="B817" s="48"/>
      <c r="C817" s="70" t="s">
        <v>2291</v>
      </c>
      <c r="D817" s="48"/>
      <c r="E817" s="76"/>
      <c r="F817" s="48"/>
      <c r="G817" s="70"/>
      <c r="H817" s="48"/>
      <c r="I817" s="48"/>
      <c r="J817" s="48"/>
      <c r="K817" s="48"/>
      <c r="L817" s="464">
        <f t="shared" si="46"/>
        <v>430</v>
      </c>
      <c r="M817" s="464"/>
      <c r="N817" s="152" t="s">
        <v>2292</v>
      </c>
      <c r="O817" s="48"/>
      <c r="P817" s="48"/>
      <c r="Q817" s="48"/>
      <c r="R817" s="48"/>
      <c r="S817" s="48"/>
      <c r="T817" s="48"/>
      <c r="U817" s="436" t="str">
        <f t="shared" si="42"/>
        <v/>
      </c>
      <c r="V817" s="436"/>
      <c r="W817" s="436" t="str">
        <f t="shared" si="43"/>
        <v/>
      </c>
      <c r="X817" s="436"/>
      <c r="Y817" s="48"/>
      <c r="Z817" s="48"/>
      <c r="AA817" s="48"/>
      <c r="AB817" s="48"/>
      <c r="AC817" s="48"/>
      <c r="AD817" s="48"/>
      <c r="AE817" s="48"/>
      <c r="AF817" s="48"/>
      <c r="AG817" s="48"/>
      <c r="AH817" s="48"/>
      <c r="AI817" s="48"/>
      <c r="AJ817" s="48"/>
      <c r="AK817" s="48"/>
      <c r="AL817" s="151" t="s">
        <v>2293</v>
      </c>
      <c r="AM817" s="48"/>
      <c r="AN817" s="48"/>
      <c r="AO817" s="48"/>
      <c r="AP817" s="48"/>
      <c r="AQ817" s="48"/>
      <c r="AR817" s="48"/>
      <c r="AS817" s="48"/>
      <c r="AT817" s="436" t="str">
        <f t="shared" si="41"/>
        <v/>
      </c>
      <c r="AU817" s="436"/>
      <c r="AV817" s="436" t="str">
        <f t="shared" si="44"/>
        <v>Yes</v>
      </c>
      <c r="AW817" s="436"/>
      <c r="AX817" s="156" t="s">
        <v>918</v>
      </c>
      <c r="AY817" s="48"/>
      <c r="AZ817" s="48"/>
      <c r="BA817" s="48"/>
      <c r="BB817" s="436" t="b">
        <f t="shared" si="45"/>
        <v>0</v>
      </c>
      <c r="BC817" s="436"/>
      <c r="BD817" s="48"/>
      <c r="BE817" s="48"/>
      <c r="BF817" s="48"/>
      <c r="BG817" s="48"/>
      <c r="BH817" s="48"/>
      <c r="BI817" s="48"/>
      <c r="BJ817" s="48"/>
      <c r="BK817" s="48"/>
      <c r="BL817" s="48"/>
      <c r="BM817" s="48"/>
      <c r="BN817" s="48"/>
      <c r="BO817" s="48"/>
      <c r="BP817" s="48"/>
      <c r="BQ817" s="48"/>
      <c r="BR817" s="48"/>
      <c r="BS817" s="48"/>
      <c r="BT817" s="48"/>
      <c r="BU817" s="48"/>
    </row>
    <row r="818" spans="1:73" hidden="1">
      <c r="A818" s="48"/>
      <c r="B818" s="48"/>
      <c r="C818" s="70" t="s">
        <v>2294</v>
      </c>
      <c r="D818" s="48"/>
      <c r="E818" s="76"/>
      <c r="F818" s="48"/>
      <c r="G818" s="70"/>
      <c r="H818" s="48"/>
      <c r="I818" s="48"/>
      <c r="J818" s="48"/>
      <c r="K818" s="48"/>
      <c r="L818" s="464">
        <f t="shared" si="46"/>
        <v>431</v>
      </c>
      <c r="M818" s="464"/>
      <c r="N818" s="152" t="s">
        <v>2295</v>
      </c>
      <c r="O818" s="48"/>
      <c r="P818" s="48"/>
      <c r="Q818" s="48"/>
      <c r="R818" s="48"/>
      <c r="S818" s="48"/>
      <c r="T818" s="48"/>
      <c r="U818" s="436" t="str">
        <f t="shared" si="42"/>
        <v/>
      </c>
      <c r="V818" s="436"/>
      <c r="W818" s="436" t="str">
        <f t="shared" si="43"/>
        <v/>
      </c>
      <c r="X818" s="436"/>
      <c r="Y818" s="48"/>
      <c r="Z818" s="48"/>
      <c r="AA818" s="48"/>
      <c r="AB818" s="48"/>
      <c r="AC818" s="48"/>
      <c r="AD818" s="48"/>
      <c r="AE818" s="48"/>
      <c r="AF818" s="48"/>
      <c r="AG818" s="48"/>
      <c r="AH818" s="48"/>
      <c r="AI818" s="48"/>
      <c r="AJ818" s="48"/>
      <c r="AK818" s="48"/>
      <c r="AL818" s="157" t="s">
        <v>2296</v>
      </c>
      <c r="AM818" s="48"/>
      <c r="AN818" s="48"/>
      <c r="AO818" s="48"/>
      <c r="AP818" s="48"/>
      <c r="AQ818" s="48"/>
      <c r="AR818" s="48"/>
      <c r="AS818" s="48"/>
      <c r="AT818" s="436" t="str">
        <f t="shared" si="41"/>
        <v/>
      </c>
      <c r="AU818" s="436"/>
      <c r="AV818" s="436" t="str">
        <f t="shared" si="44"/>
        <v>Yes</v>
      </c>
      <c r="AW818" s="436"/>
      <c r="AX818" s="155" t="s">
        <v>908</v>
      </c>
      <c r="AY818" s="48"/>
      <c r="AZ818" s="48"/>
      <c r="BA818" s="48"/>
      <c r="BB818" s="436" t="b">
        <f t="shared" si="45"/>
        <v>0</v>
      </c>
      <c r="BC818" s="436"/>
      <c r="BD818" s="48"/>
      <c r="BE818" s="48"/>
      <c r="BF818" s="48"/>
      <c r="BG818" s="48"/>
      <c r="BH818" s="48"/>
      <c r="BI818" s="48"/>
      <c r="BJ818" s="48"/>
      <c r="BK818" s="48"/>
      <c r="BL818" s="48"/>
      <c r="BM818" s="48"/>
      <c r="BN818" s="48"/>
      <c r="BO818" s="48"/>
      <c r="BP818" s="48"/>
      <c r="BQ818" s="48"/>
      <c r="BR818" s="48"/>
      <c r="BS818" s="48"/>
      <c r="BT818" s="48"/>
      <c r="BU818" s="48"/>
    </row>
    <row r="819" spans="1:73" hidden="1">
      <c r="A819" s="48"/>
      <c r="B819" s="48"/>
      <c r="C819" s="70" t="s">
        <v>2297</v>
      </c>
      <c r="D819" s="48"/>
      <c r="E819" s="76"/>
      <c r="F819" s="48"/>
      <c r="G819" s="70"/>
      <c r="H819" s="48"/>
      <c r="I819" s="48"/>
      <c r="J819" s="48"/>
      <c r="K819" s="48"/>
      <c r="L819" s="464">
        <f t="shared" si="46"/>
        <v>432</v>
      </c>
      <c r="M819" s="464"/>
      <c r="N819" s="152" t="s">
        <v>2298</v>
      </c>
      <c r="O819" s="48"/>
      <c r="P819" s="48"/>
      <c r="Q819" s="48"/>
      <c r="R819" s="48"/>
      <c r="S819" s="48"/>
      <c r="T819" s="48"/>
      <c r="U819" s="436" t="str">
        <f t="shared" si="42"/>
        <v/>
      </c>
      <c r="V819" s="436"/>
      <c r="W819" s="436" t="str">
        <f t="shared" si="43"/>
        <v/>
      </c>
      <c r="X819" s="436"/>
      <c r="Y819" s="48"/>
      <c r="Z819" s="48"/>
      <c r="AA819" s="48"/>
      <c r="AB819" s="48"/>
      <c r="AC819" s="48"/>
      <c r="AD819" s="48"/>
      <c r="AE819" s="48"/>
      <c r="AF819" s="48"/>
      <c r="AG819" s="48"/>
      <c r="AH819" s="48"/>
      <c r="AI819" s="48"/>
      <c r="AJ819" s="48"/>
      <c r="AK819" s="48"/>
      <c r="AL819" s="157" t="s">
        <v>2299</v>
      </c>
      <c r="AM819" s="48"/>
      <c r="AN819" s="48"/>
      <c r="AO819" s="48"/>
      <c r="AP819" s="48"/>
      <c r="AQ819" s="48"/>
      <c r="AR819" s="48"/>
      <c r="AS819" s="48"/>
      <c r="AT819" s="436" t="str">
        <f t="shared" si="41"/>
        <v/>
      </c>
      <c r="AU819" s="436"/>
      <c r="AV819" s="436" t="str">
        <f t="shared" si="44"/>
        <v>Yes</v>
      </c>
      <c r="AW819" s="436"/>
      <c r="AX819" s="155" t="s">
        <v>908</v>
      </c>
      <c r="AY819" s="48"/>
      <c r="AZ819" s="48"/>
      <c r="BA819" s="48"/>
      <c r="BB819" s="436" t="b">
        <f t="shared" si="45"/>
        <v>0</v>
      </c>
      <c r="BC819" s="436"/>
      <c r="BD819" s="48"/>
      <c r="BE819" s="48"/>
      <c r="BF819" s="48"/>
      <c r="BG819" s="48"/>
      <c r="BH819" s="48"/>
      <c r="BI819" s="48"/>
      <c r="BJ819" s="48"/>
      <c r="BK819" s="48"/>
      <c r="BL819" s="48"/>
      <c r="BM819" s="48"/>
      <c r="BN819" s="48"/>
      <c r="BO819" s="48"/>
      <c r="BP819" s="48"/>
      <c r="BQ819" s="48"/>
      <c r="BR819" s="48"/>
      <c r="BS819" s="48"/>
      <c r="BT819" s="48"/>
      <c r="BU819" s="48"/>
    </row>
    <row r="820" spans="1:73" hidden="1">
      <c r="A820" s="48"/>
      <c r="B820" s="48"/>
      <c r="C820" s="70" t="s">
        <v>2300</v>
      </c>
      <c r="D820" s="48"/>
      <c r="E820" s="76"/>
      <c r="F820" s="48"/>
      <c r="G820" s="70"/>
      <c r="H820" s="48"/>
      <c r="I820" s="48"/>
      <c r="J820" s="48"/>
      <c r="K820" s="48"/>
      <c r="L820" s="464">
        <f t="shared" si="46"/>
        <v>433</v>
      </c>
      <c r="M820" s="464"/>
      <c r="N820" s="152" t="s">
        <v>2301</v>
      </c>
      <c r="O820" s="48"/>
      <c r="P820" s="48"/>
      <c r="Q820" s="48"/>
      <c r="R820" s="48"/>
      <c r="S820" s="48"/>
      <c r="T820" s="48"/>
      <c r="U820" s="436" t="str">
        <f t="shared" si="42"/>
        <v/>
      </c>
      <c r="V820" s="436"/>
      <c r="W820" s="436" t="str">
        <f t="shared" si="43"/>
        <v/>
      </c>
      <c r="X820" s="436"/>
      <c r="Y820" s="48"/>
      <c r="Z820" s="48"/>
      <c r="AA820" s="48"/>
      <c r="AB820" s="48"/>
      <c r="AC820" s="48"/>
      <c r="AD820" s="48"/>
      <c r="AE820" s="48"/>
      <c r="AF820" s="48"/>
      <c r="AG820" s="48"/>
      <c r="AH820" s="48"/>
      <c r="AI820" s="48"/>
      <c r="AJ820" s="48"/>
      <c r="AK820" s="48"/>
      <c r="AL820" s="151" t="s">
        <v>2302</v>
      </c>
      <c r="AM820" s="48"/>
      <c r="AN820" s="48"/>
      <c r="AO820" s="48"/>
      <c r="AP820" s="48"/>
      <c r="AQ820" s="48"/>
      <c r="AR820" s="48"/>
      <c r="AS820" s="48"/>
      <c r="AT820" s="436" t="str">
        <f t="shared" si="41"/>
        <v/>
      </c>
      <c r="AU820" s="436"/>
      <c r="AV820" s="436" t="str">
        <f t="shared" si="44"/>
        <v>Yes</v>
      </c>
      <c r="AW820" s="436"/>
      <c r="AX820" s="156" t="s">
        <v>918</v>
      </c>
      <c r="AY820" s="48"/>
      <c r="AZ820" s="48"/>
      <c r="BA820" s="48"/>
      <c r="BB820" s="436" t="b">
        <f t="shared" si="45"/>
        <v>0</v>
      </c>
      <c r="BC820" s="436"/>
      <c r="BD820" s="48"/>
      <c r="BE820" s="48"/>
      <c r="BF820" s="48"/>
      <c r="BG820" s="48"/>
      <c r="BH820" s="48"/>
      <c r="BI820" s="48"/>
      <c r="BJ820" s="48"/>
      <c r="BK820" s="48"/>
      <c r="BL820" s="48"/>
      <c r="BM820" s="48"/>
      <c r="BN820" s="48"/>
      <c r="BO820" s="48"/>
      <c r="BP820" s="48"/>
      <c r="BQ820" s="48"/>
      <c r="BR820" s="48"/>
      <c r="BS820" s="48"/>
      <c r="BT820" s="48"/>
      <c r="BU820" s="48"/>
    </row>
    <row r="821" spans="1:73" hidden="1">
      <c r="A821" s="48"/>
      <c r="B821" s="48"/>
      <c r="C821" s="70" t="s">
        <v>2303</v>
      </c>
      <c r="D821" s="48"/>
      <c r="E821" s="76"/>
      <c r="F821" s="48"/>
      <c r="G821" s="70"/>
      <c r="H821" s="48"/>
      <c r="I821" s="48"/>
      <c r="J821" s="48"/>
      <c r="K821" s="48"/>
      <c r="L821" s="464">
        <f t="shared" si="46"/>
        <v>434</v>
      </c>
      <c r="M821" s="464"/>
      <c r="N821" s="152" t="s">
        <v>2304</v>
      </c>
      <c r="O821" s="48"/>
      <c r="P821" s="48"/>
      <c r="Q821" s="48"/>
      <c r="R821" s="48"/>
      <c r="S821" s="48"/>
      <c r="T821" s="48"/>
      <c r="U821" s="436" t="str">
        <f t="shared" si="42"/>
        <v/>
      </c>
      <c r="V821" s="436"/>
      <c r="W821" s="436" t="str">
        <f t="shared" si="43"/>
        <v/>
      </c>
      <c r="X821" s="436"/>
      <c r="Y821" s="48"/>
      <c r="Z821" s="48"/>
      <c r="AA821" s="48"/>
      <c r="AB821" s="48"/>
      <c r="AC821" s="48"/>
      <c r="AD821" s="48"/>
      <c r="AE821" s="48"/>
      <c r="AF821" s="48"/>
      <c r="AG821" s="48"/>
      <c r="AH821" s="48"/>
      <c r="AI821" s="48"/>
      <c r="AJ821" s="48"/>
      <c r="AK821" s="48"/>
      <c r="AL821" s="151" t="s">
        <v>2305</v>
      </c>
      <c r="AM821" s="48"/>
      <c r="AN821" s="48"/>
      <c r="AO821" s="48"/>
      <c r="AP821" s="48"/>
      <c r="AQ821" s="48"/>
      <c r="AR821" s="48"/>
      <c r="AS821" s="48"/>
      <c r="AT821" s="436" t="str">
        <f t="shared" si="41"/>
        <v/>
      </c>
      <c r="AU821" s="436"/>
      <c r="AV821" s="436" t="str">
        <f t="shared" si="44"/>
        <v>Yes</v>
      </c>
      <c r="AW821" s="436"/>
      <c r="AX821" s="156" t="s">
        <v>908</v>
      </c>
      <c r="AY821" s="48"/>
      <c r="AZ821" s="48"/>
      <c r="BA821" s="48"/>
      <c r="BB821" s="436" t="b">
        <f t="shared" si="45"/>
        <v>0</v>
      </c>
      <c r="BC821" s="436"/>
      <c r="BD821" s="48"/>
      <c r="BE821" s="48"/>
      <c r="BF821" s="48"/>
      <c r="BG821" s="48"/>
      <c r="BH821" s="48"/>
      <c r="BI821" s="48"/>
      <c r="BJ821" s="48"/>
      <c r="BK821" s="48"/>
      <c r="BL821" s="48"/>
      <c r="BM821" s="48"/>
      <c r="BN821" s="48"/>
      <c r="BO821" s="48"/>
      <c r="BP821" s="48"/>
      <c r="BQ821" s="48"/>
      <c r="BR821" s="48"/>
      <c r="BS821" s="48"/>
      <c r="BT821" s="48"/>
      <c r="BU821" s="48"/>
    </row>
    <row r="822" spans="1:73" hidden="1">
      <c r="A822" s="48"/>
      <c r="B822" s="48"/>
      <c r="C822" s="70" t="s">
        <v>2306</v>
      </c>
      <c r="D822" s="48"/>
      <c r="E822" s="76"/>
      <c r="F822" s="48"/>
      <c r="G822" s="70"/>
      <c r="H822" s="48"/>
      <c r="I822" s="48"/>
      <c r="J822" s="48"/>
      <c r="K822" s="48"/>
      <c r="L822" s="464">
        <f t="shared" si="46"/>
        <v>435</v>
      </c>
      <c r="M822" s="464"/>
      <c r="N822" s="152" t="s">
        <v>2307</v>
      </c>
      <c r="O822" s="48"/>
      <c r="P822" s="48"/>
      <c r="Q822" s="48"/>
      <c r="R822" s="48"/>
      <c r="S822" s="48"/>
      <c r="T822" s="48"/>
      <c r="U822" s="436" t="str">
        <f t="shared" si="42"/>
        <v/>
      </c>
      <c r="V822" s="436"/>
      <c r="W822" s="436" t="str">
        <f t="shared" si="43"/>
        <v/>
      </c>
      <c r="X822" s="436"/>
      <c r="Y822" s="48"/>
      <c r="Z822" s="48"/>
      <c r="AA822" s="48"/>
      <c r="AB822" s="48"/>
      <c r="AC822" s="48"/>
      <c r="AD822" s="48"/>
      <c r="AE822" s="48"/>
      <c r="AF822" s="48"/>
      <c r="AG822" s="48"/>
      <c r="AH822" s="48"/>
      <c r="AI822" s="48"/>
      <c r="AJ822" s="48"/>
      <c r="AK822" s="48"/>
      <c r="AL822" s="151" t="s">
        <v>2308</v>
      </c>
      <c r="AM822" s="48"/>
      <c r="AN822" s="48"/>
      <c r="AO822" s="48"/>
      <c r="AP822" s="48"/>
      <c r="AQ822" s="48"/>
      <c r="AR822" s="48"/>
      <c r="AS822" s="48"/>
      <c r="AT822" s="436" t="str">
        <f t="shared" si="41"/>
        <v/>
      </c>
      <c r="AU822" s="436"/>
      <c r="AV822" s="436" t="str">
        <f t="shared" si="44"/>
        <v>Yes</v>
      </c>
      <c r="AW822" s="436"/>
      <c r="AX822" s="156" t="s">
        <v>918</v>
      </c>
      <c r="AY822" s="48"/>
      <c r="AZ822" s="48"/>
      <c r="BA822" s="48"/>
      <c r="BB822" s="436" t="b">
        <f t="shared" si="45"/>
        <v>0</v>
      </c>
      <c r="BC822" s="436"/>
      <c r="BD822" s="48"/>
      <c r="BE822" s="48"/>
      <c r="BF822" s="48"/>
      <c r="BG822" s="48"/>
      <c r="BH822" s="48"/>
      <c r="BI822" s="48"/>
      <c r="BJ822" s="48"/>
      <c r="BK822" s="48"/>
      <c r="BL822" s="48"/>
      <c r="BM822" s="48"/>
      <c r="BN822" s="48"/>
      <c r="BO822" s="48"/>
      <c r="BP822" s="48"/>
      <c r="BQ822" s="48"/>
      <c r="BR822" s="48"/>
      <c r="BS822" s="48"/>
      <c r="BT822" s="48"/>
      <c r="BU822" s="48"/>
    </row>
    <row r="823" spans="1:73" hidden="1">
      <c r="A823" s="48"/>
      <c r="B823" s="48"/>
      <c r="C823" s="70" t="s">
        <v>2309</v>
      </c>
      <c r="D823" s="48"/>
      <c r="E823" s="76"/>
      <c r="F823" s="48"/>
      <c r="G823" s="70"/>
      <c r="H823" s="48"/>
      <c r="I823" s="48"/>
      <c r="J823" s="48"/>
      <c r="K823" s="48"/>
      <c r="L823" s="464">
        <f t="shared" si="46"/>
        <v>436</v>
      </c>
      <c r="M823" s="464"/>
      <c r="N823" s="152" t="s">
        <v>2310</v>
      </c>
      <c r="O823" s="48"/>
      <c r="P823" s="48"/>
      <c r="Q823" s="48"/>
      <c r="R823" s="48"/>
      <c r="S823" s="48"/>
      <c r="T823" s="48"/>
      <c r="U823" s="436" t="str">
        <f t="shared" si="42"/>
        <v/>
      </c>
      <c r="V823" s="436"/>
      <c r="W823" s="436" t="str">
        <f t="shared" si="43"/>
        <v/>
      </c>
      <c r="X823" s="436"/>
      <c r="Y823" s="48"/>
      <c r="Z823" s="48"/>
      <c r="AA823" s="48"/>
      <c r="AB823" s="48"/>
      <c r="AC823" s="48"/>
      <c r="AD823" s="48"/>
      <c r="AE823" s="48"/>
      <c r="AF823" s="48"/>
      <c r="AG823" s="48"/>
      <c r="AH823" s="48"/>
      <c r="AI823" s="48"/>
      <c r="AJ823" s="48"/>
      <c r="AK823" s="48"/>
      <c r="AL823" s="151" t="s">
        <v>2311</v>
      </c>
      <c r="AM823" s="48"/>
      <c r="AN823" s="48"/>
      <c r="AO823" s="48"/>
      <c r="AP823" s="48"/>
      <c r="AQ823" s="48"/>
      <c r="AR823" s="48"/>
      <c r="AS823" s="48"/>
      <c r="AT823" s="436" t="str">
        <f t="shared" si="41"/>
        <v/>
      </c>
      <c r="AU823" s="436"/>
      <c r="AV823" s="436" t="str">
        <f t="shared" si="44"/>
        <v>Yes</v>
      </c>
      <c r="AW823" s="436"/>
      <c r="AX823" s="156" t="s">
        <v>918</v>
      </c>
      <c r="AY823" s="48"/>
      <c r="AZ823" s="48"/>
      <c r="BA823" s="48"/>
      <c r="BB823" s="436" t="b">
        <f t="shared" si="45"/>
        <v>0</v>
      </c>
      <c r="BC823" s="436"/>
      <c r="BD823" s="48"/>
      <c r="BE823" s="48"/>
      <c r="BF823" s="48"/>
      <c r="BG823" s="48"/>
      <c r="BH823" s="48"/>
      <c r="BI823" s="48"/>
      <c r="BJ823" s="48"/>
      <c r="BK823" s="48"/>
      <c r="BL823" s="48"/>
      <c r="BM823" s="48"/>
      <c r="BN823" s="48"/>
      <c r="BO823" s="48"/>
      <c r="BP823" s="48"/>
      <c r="BQ823" s="48"/>
      <c r="BR823" s="48"/>
      <c r="BS823" s="48"/>
      <c r="BT823" s="48"/>
      <c r="BU823" s="48"/>
    </row>
    <row r="824" spans="1:73" hidden="1">
      <c r="A824" s="48"/>
      <c r="B824" s="48"/>
      <c r="C824" s="70" t="s">
        <v>2312</v>
      </c>
      <c r="D824" s="48"/>
      <c r="E824" s="76"/>
      <c r="F824" s="48"/>
      <c r="G824" s="70"/>
      <c r="H824" s="48"/>
      <c r="I824" s="48"/>
      <c r="J824" s="48"/>
      <c r="K824" s="48"/>
      <c r="L824" s="464">
        <f t="shared" si="46"/>
        <v>437</v>
      </c>
      <c r="M824" s="464"/>
      <c r="N824" s="152" t="s">
        <v>2313</v>
      </c>
      <c r="O824" s="48"/>
      <c r="P824" s="48"/>
      <c r="Q824" s="48"/>
      <c r="R824" s="48"/>
      <c r="S824" s="48"/>
      <c r="T824" s="48"/>
      <c r="U824" s="436" t="str">
        <f t="shared" si="42"/>
        <v/>
      </c>
      <c r="V824" s="436"/>
      <c r="W824" s="436" t="str">
        <f t="shared" si="43"/>
        <v/>
      </c>
      <c r="X824" s="436"/>
      <c r="Y824" s="48"/>
      <c r="Z824" s="48"/>
      <c r="AA824" s="48"/>
      <c r="AB824" s="48"/>
      <c r="AC824" s="48"/>
      <c r="AD824" s="48"/>
      <c r="AE824" s="48"/>
      <c r="AF824" s="48"/>
      <c r="AG824" s="48"/>
      <c r="AH824" s="48"/>
      <c r="AI824" s="48"/>
      <c r="AJ824" s="48"/>
      <c r="AK824" s="48"/>
      <c r="AL824" s="151" t="s">
        <v>2314</v>
      </c>
      <c r="AM824" s="48"/>
      <c r="AN824" s="48"/>
      <c r="AO824" s="48"/>
      <c r="AP824" s="48"/>
      <c r="AQ824" s="48"/>
      <c r="AR824" s="48"/>
      <c r="AS824" s="48"/>
      <c r="AT824" s="436" t="str">
        <f t="shared" si="41"/>
        <v/>
      </c>
      <c r="AU824" s="436"/>
      <c r="AV824" s="436" t="str">
        <f t="shared" si="44"/>
        <v>Yes</v>
      </c>
      <c r="AW824" s="436"/>
      <c r="AX824" s="156" t="s">
        <v>918</v>
      </c>
      <c r="AY824" s="48"/>
      <c r="AZ824" s="48"/>
      <c r="BA824" s="48"/>
      <c r="BB824" s="436" t="b">
        <f t="shared" si="45"/>
        <v>0</v>
      </c>
      <c r="BC824" s="436"/>
      <c r="BD824" s="48"/>
      <c r="BE824" s="48"/>
      <c r="BF824" s="48"/>
      <c r="BG824" s="48"/>
      <c r="BH824" s="48"/>
      <c r="BI824" s="48"/>
      <c r="BJ824" s="48"/>
      <c r="BK824" s="48"/>
      <c r="BL824" s="48"/>
      <c r="BM824" s="48"/>
      <c r="BN824" s="48"/>
      <c r="BO824" s="48"/>
      <c r="BP824" s="48"/>
      <c r="BQ824" s="48"/>
      <c r="BR824" s="48"/>
      <c r="BS824" s="48"/>
      <c r="BT824" s="48"/>
      <c r="BU824" s="48"/>
    </row>
    <row r="825" spans="1:73" hidden="1">
      <c r="A825" s="48"/>
      <c r="B825" s="48"/>
      <c r="C825" s="70" t="s">
        <v>2315</v>
      </c>
      <c r="D825" s="48"/>
      <c r="E825" s="76"/>
      <c r="F825" s="48"/>
      <c r="G825" s="70"/>
      <c r="H825" s="48"/>
      <c r="I825" s="48"/>
      <c r="J825" s="48"/>
      <c r="K825" s="48"/>
      <c r="L825" s="464">
        <f t="shared" si="46"/>
        <v>438</v>
      </c>
      <c r="M825" s="464"/>
      <c r="N825" s="152" t="s">
        <v>2316</v>
      </c>
      <c r="O825" s="48"/>
      <c r="P825" s="48"/>
      <c r="Q825" s="48"/>
      <c r="R825" s="48"/>
      <c r="S825" s="48"/>
      <c r="T825" s="48"/>
      <c r="U825" s="436" t="str">
        <f t="shared" si="42"/>
        <v/>
      </c>
      <c r="V825" s="436"/>
      <c r="W825" s="436" t="str">
        <f t="shared" si="43"/>
        <v/>
      </c>
      <c r="X825" s="436"/>
      <c r="Y825" s="48"/>
      <c r="Z825" s="48"/>
      <c r="AA825" s="48"/>
      <c r="AB825" s="48"/>
      <c r="AC825" s="48"/>
      <c r="AD825" s="48"/>
      <c r="AE825" s="48"/>
      <c r="AF825" s="48"/>
      <c r="AG825" s="48"/>
      <c r="AH825" s="48"/>
      <c r="AI825" s="48"/>
      <c r="AJ825" s="48"/>
      <c r="AK825" s="48"/>
      <c r="AL825" s="151" t="s">
        <v>2317</v>
      </c>
      <c r="AM825" s="48"/>
      <c r="AN825" s="48"/>
      <c r="AO825" s="48"/>
      <c r="AP825" s="48"/>
      <c r="AQ825" s="48"/>
      <c r="AR825" s="48"/>
      <c r="AS825" s="48"/>
      <c r="AT825" s="436" t="str">
        <f t="shared" si="41"/>
        <v/>
      </c>
      <c r="AU825" s="436"/>
      <c r="AV825" s="436" t="str">
        <f t="shared" si="44"/>
        <v>Yes</v>
      </c>
      <c r="AW825" s="436"/>
      <c r="AX825" s="156" t="s">
        <v>918</v>
      </c>
      <c r="AY825" s="48"/>
      <c r="AZ825" s="48"/>
      <c r="BA825" s="48"/>
      <c r="BB825" s="436" t="b">
        <f t="shared" si="45"/>
        <v>0</v>
      </c>
      <c r="BC825" s="436"/>
      <c r="BD825" s="48"/>
      <c r="BE825" s="48"/>
      <c r="BF825" s="48"/>
      <c r="BG825" s="48"/>
      <c r="BH825" s="48"/>
      <c r="BI825" s="48"/>
      <c r="BJ825" s="48"/>
      <c r="BK825" s="48"/>
      <c r="BL825" s="48"/>
      <c r="BM825" s="48"/>
      <c r="BN825" s="48"/>
      <c r="BO825" s="48"/>
      <c r="BP825" s="48"/>
      <c r="BQ825" s="48"/>
      <c r="BR825" s="48"/>
      <c r="BS825" s="48"/>
      <c r="BT825" s="48"/>
      <c r="BU825" s="48"/>
    </row>
    <row r="826" spans="1:73" hidden="1">
      <c r="A826" s="48"/>
      <c r="B826" s="48"/>
      <c r="C826" s="70" t="s">
        <v>2318</v>
      </c>
      <c r="D826" s="48"/>
      <c r="E826" s="76"/>
      <c r="F826" s="48"/>
      <c r="G826" s="70"/>
      <c r="H826" s="48"/>
      <c r="I826" s="48"/>
      <c r="J826" s="48"/>
      <c r="K826" s="48"/>
      <c r="L826" s="464">
        <f t="shared" si="46"/>
        <v>439</v>
      </c>
      <c r="M826" s="464"/>
      <c r="N826" s="152" t="s">
        <v>2319</v>
      </c>
      <c r="O826" s="48"/>
      <c r="P826" s="48"/>
      <c r="Q826" s="48"/>
      <c r="R826" s="48"/>
      <c r="S826" s="48"/>
      <c r="T826" s="48"/>
      <c r="U826" s="436" t="str">
        <f t="shared" si="42"/>
        <v/>
      </c>
      <c r="V826" s="436"/>
      <c r="W826" s="436" t="str">
        <f t="shared" si="43"/>
        <v/>
      </c>
      <c r="X826" s="436"/>
      <c r="Y826" s="48"/>
      <c r="Z826" s="48"/>
      <c r="AA826" s="48"/>
      <c r="AB826" s="48"/>
      <c r="AC826" s="48"/>
      <c r="AD826" s="48"/>
      <c r="AE826" s="48"/>
      <c r="AF826" s="48"/>
      <c r="AG826" s="48"/>
      <c r="AH826" s="48"/>
      <c r="AI826" s="48"/>
      <c r="AJ826" s="48"/>
      <c r="AK826" s="48"/>
      <c r="AL826" s="157" t="s">
        <v>2320</v>
      </c>
      <c r="AM826" s="48"/>
      <c r="AN826" s="48"/>
      <c r="AO826" s="48"/>
      <c r="AP826" s="48"/>
      <c r="AQ826" s="48"/>
      <c r="AR826" s="48"/>
      <c r="AS826" s="48"/>
      <c r="AT826" s="436" t="str">
        <f t="shared" si="41"/>
        <v/>
      </c>
      <c r="AU826" s="436"/>
      <c r="AV826" s="436" t="str">
        <f t="shared" si="44"/>
        <v>Yes</v>
      </c>
      <c r="AW826" s="436"/>
      <c r="AX826" s="155" t="s">
        <v>908</v>
      </c>
      <c r="AY826" s="48"/>
      <c r="AZ826" s="48"/>
      <c r="BA826" s="48"/>
      <c r="BB826" s="436" t="b">
        <f t="shared" si="45"/>
        <v>0</v>
      </c>
      <c r="BC826" s="436"/>
      <c r="BD826" s="48"/>
      <c r="BE826" s="48"/>
      <c r="BF826" s="48"/>
      <c r="BG826" s="48"/>
      <c r="BH826" s="48"/>
      <c r="BI826" s="48"/>
      <c r="BJ826" s="48"/>
      <c r="BK826" s="48"/>
      <c r="BL826" s="48"/>
      <c r="BM826" s="48"/>
      <c r="BN826" s="48"/>
      <c r="BO826" s="48"/>
      <c r="BP826" s="48"/>
      <c r="BQ826" s="48"/>
      <c r="BR826" s="48"/>
      <c r="BS826" s="48"/>
      <c r="BT826" s="48"/>
      <c r="BU826" s="48"/>
    </row>
    <row r="827" spans="1:73" hidden="1">
      <c r="A827" s="48"/>
      <c r="B827" s="48"/>
      <c r="C827" s="70" t="s">
        <v>2321</v>
      </c>
      <c r="D827" s="48"/>
      <c r="E827" s="76"/>
      <c r="F827" s="48"/>
      <c r="G827" s="70"/>
      <c r="H827" s="48"/>
      <c r="I827" s="48"/>
      <c r="J827" s="48"/>
      <c r="K827" s="48"/>
      <c r="L827" s="464">
        <f t="shared" si="46"/>
        <v>440</v>
      </c>
      <c r="M827" s="464"/>
      <c r="N827" s="152" t="s">
        <v>2322</v>
      </c>
      <c r="O827" s="48"/>
      <c r="P827" s="48"/>
      <c r="Q827" s="48"/>
      <c r="R827" s="48"/>
      <c r="S827" s="48"/>
      <c r="T827" s="48"/>
      <c r="U827" s="436" t="str">
        <f t="shared" si="42"/>
        <v/>
      </c>
      <c r="V827" s="436"/>
      <c r="W827" s="436" t="str">
        <f t="shared" si="43"/>
        <v/>
      </c>
      <c r="X827" s="436"/>
      <c r="Y827" s="48"/>
      <c r="Z827" s="48"/>
      <c r="AA827" s="48"/>
      <c r="AB827" s="48"/>
      <c r="AC827" s="48"/>
      <c r="AD827" s="48"/>
      <c r="AE827" s="48"/>
      <c r="AF827" s="48"/>
      <c r="AG827" s="48"/>
      <c r="AH827" s="48"/>
      <c r="AI827" s="48"/>
      <c r="AJ827" s="48"/>
      <c r="AK827" s="48"/>
      <c r="AL827" s="157" t="s">
        <v>2323</v>
      </c>
      <c r="AM827" s="48"/>
      <c r="AN827" s="48"/>
      <c r="AO827" s="48"/>
      <c r="AP827" s="48"/>
      <c r="AQ827" s="48"/>
      <c r="AR827" s="48"/>
      <c r="AS827" s="48"/>
      <c r="AT827" s="436" t="str">
        <f t="shared" si="41"/>
        <v/>
      </c>
      <c r="AU827" s="436"/>
      <c r="AV827" s="436" t="str">
        <f t="shared" si="44"/>
        <v>Yes</v>
      </c>
      <c r="AW827" s="436"/>
      <c r="AX827" s="155" t="s">
        <v>908</v>
      </c>
      <c r="AY827" s="48"/>
      <c r="AZ827" s="48"/>
      <c r="BA827" s="48"/>
      <c r="BB827" s="436" t="b">
        <f t="shared" si="45"/>
        <v>0</v>
      </c>
      <c r="BC827" s="436"/>
      <c r="BD827" s="48"/>
      <c r="BE827" s="48"/>
      <c r="BF827" s="48"/>
      <c r="BG827" s="48"/>
      <c r="BH827" s="48"/>
      <c r="BI827" s="48"/>
      <c r="BJ827" s="48"/>
      <c r="BK827" s="48"/>
      <c r="BL827" s="48"/>
      <c r="BM827" s="48"/>
      <c r="BN827" s="48"/>
      <c r="BO827" s="48"/>
      <c r="BP827" s="48"/>
      <c r="BQ827" s="48"/>
      <c r="BR827" s="48"/>
      <c r="BS827" s="48"/>
      <c r="BT827" s="48"/>
      <c r="BU827" s="48"/>
    </row>
    <row r="828" spans="1:73" hidden="1">
      <c r="A828" s="48"/>
      <c r="B828" s="48"/>
      <c r="C828" s="70" t="s">
        <v>2324</v>
      </c>
      <c r="D828" s="48"/>
      <c r="E828" s="76"/>
      <c r="F828" s="48"/>
      <c r="G828" s="70"/>
      <c r="H828" s="48"/>
      <c r="I828" s="48"/>
      <c r="J828" s="48"/>
      <c r="K828" s="48"/>
      <c r="L828" s="464">
        <f t="shared" si="46"/>
        <v>441</v>
      </c>
      <c r="M828" s="464"/>
      <c r="N828" s="152" t="s">
        <v>2325</v>
      </c>
      <c r="O828" s="48"/>
      <c r="P828" s="48"/>
      <c r="Q828" s="48"/>
      <c r="R828" s="48"/>
      <c r="S828" s="48"/>
      <c r="T828" s="48"/>
      <c r="U828" s="436" t="str">
        <f t="shared" si="42"/>
        <v/>
      </c>
      <c r="V828" s="436"/>
      <c r="W828" s="436" t="str">
        <f t="shared" si="43"/>
        <v/>
      </c>
      <c r="X828" s="436"/>
      <c r="Y828" s="48"/>
      <c r="Z828" s="48"/>
      <c r="AA828" s="48"/>
      <c r="AB828" s="48"/>
      <c r="AC828" s="48"/>
      <c r="AD828" s="48"/>
      <c r="AE828" s="48"/>
      <c r="AF828" s="48"/>
      <c r="AG828" s="48"/>
      <c r="AH828" s="48"/>
      <c r="AI828" s="48"/>
      <c r="AJ828" s="48"/>
      <c r="AK828" s="48"/>
      <c r="AL828" s="157" t="s">
        <v>2326</v>
      </c>
      <c r="AM828" s="48"/>
      <c r="AN828" s="48"/>
      <c r="AO828" s="48"/>
      <c r="AP828" s="48"/>
      <c r="AQ828" s="48"/>
      <c r="AR828" s="48"/>
      <c r="AS828" s="48"/>
      <c r="AT828" s="436" t="str">
        <f t="shared" si="41"/>
        <v/>
      </c>
      <c r="AU828" s="436"/>
      <c r="AV828" s="436" t="str">
        <f t="shared" si="44"/>
        <v>Yes</v>
      </c>
      <c r="AW828" s="436"/>
      <c r="AX828" s="155" t="s">
        <v>908</v>
      </c>
      <c r="AY828" s="48"/>
      <c r="AZ828" s="48"/>
      <c r="BA828" s="48"/>
      <c r="BB828" s="436" t="b">
        <f t="shared" si="45"/>
        <v>0</v>
      </c>
      <c r="BC828" s="436"/>
      <c r="BD828" s="48"/>
      <c r="BE828" s="48"/>
      <c r="BF828" s="48"/>
      <c r="BG828" s="48"/>
      <c r="BH828" s="48"/>
      <c r="BI828" s="48"/>
      <c r="BJ828" s="48"/>
      <c r="BK828" s="48"/>
      <c r="BL828" s="48"/>
      <c r="BM828" s="48"/>
      <c r="BN828" s="48"/>
      <c r="BO828" s="48"/>
      <c r="BP828" s="48"/>
      <c r="BQ828" s="48"/>
      <c r="BR828" s="48"/>
      <c r="BS828" s="48"/>
      <c r="BT828" s="48"/>
      <c r="BU828" s="48"/>
    </row>
    <row r="829" spans="1:73" hidden="1">
      <c r="A829" s="48"/>
      <c r="B829" s="48"/>
      <c r="C829" s="70" t="s">
        <v>2327</v>
      </c>
      <c r="D829" s="48"/>
      <c r="E829" s="76"/>
      <c r="F829" s="48"/>
      <c r="G829" s="70"/>
      <c r="H829" s="48"/>
      <c r="I829" s="48"/>
      <c r="J829" s="48"/>
      <c r="K829" s="48"/>
      <c r="L829" s="464">
        <f t="shared" si="46"/>
        <v>442</v>
      </c>
      <c r="M829" s="464"/>
      <c r="N829" s="152" t="s">
        <v>1639</v>
      </c>
      <c r="O829" s="48"/>
      <c r="P829" s="48"/>
      <c r="Q829" s="48"/>
      <c r="R829" s="48"/>
      <c r="S829" s="48"/>
      <c r="T829" s="48"/>
      <c r="U829" s="436" t="str">
        <f t="shared" si="42"/>
        <v/>
      </c>
      <c r="V829" s="436"/>
      <c r="W829" s="436" t="str">
        <f t="shared" si="43"/>
        <v/>
      </c>
      <c r="X829" s="436"/>
      <c r="Y829" s="48"/>
      <c r="Z829" s="48"/>
      <c r="AA829" s="48"/>
      <c r="AB829" s="48"/>
      <c r="AC829" s="48"/>
      <c r="AD829" s="48"/>
      <c r="AE829" s="48"/>
      <c r="AF829" s="48"/>
      <c r="AG829" s="48"/>
      <c r="AH829" s="48"/>
      <c r="AI829" s="48"/>
      <c r="AJ829" s="48"/>
      <c r="AK829" s="48"/>
      <c r="AL829" s="157" t="s">
        <v>2328</v>
      </c>
      <c r="AM829" s="48"/>
      <c r="AN829" s="48"/>
      <c r="AO829" s="48"/>
      <c r="AP829" s="48"/>
      <c r="AQ829" s="48"/>
      <c r="AR829" s="48"/>
      <c r="AS829" s="48"/>
      <c r="AT829" s="436" t="str">
        <f t="shared" si="41"/>
        <v/>
      </c>
      <c r="AU829" s="436"/>
      <c r="AV829" s="436" t="str">
        <f t="shared" si="44"/>
        <v>Yes</v>
      </c>
      <c r="AW829" s="436"/>
      <c r="AX829" s="155" t="s">
        <v>908</v>
      </c>
      <c r="AY829" s="48"/>
      <c r="AZ829" s="48"/>
      <c r="BA829" s="48"/>
      <c r="BB829" s="436" t="b">
        <f t="shared" si="45"/>
        <v>0</v>
      </c>
      <c r="BC829" s="436"/>
      <c r="BD829" s="48"/>
      <c r="BE829" s="48"/>
      <c r="BF829" s="48"/>
      <c r="BG829" s="48"/>
      <c r="BH829" s="48"/>
      <c r="BI829" s="48"/>
      <c r="BJ829" s="48"/>
      <c r="BK829" s="48"/>
      <c r="BL829" s="48"/>
      <c r="BM829" s="48"/>
      <c r="BN829" s="48"/>
      <c r="BO829" s="48"/>
      <c r="BP829" s="48"/>
      <c r="BQ829" s="48"/>
      <c r="BR829" s="48"/>
      <c r="BS829" s="48"/>
      <c r="BT829" s="48"/>
      <c r="BU829" s="48"/>
    </row>
    <row r="830" spans="1:73" hidden="1">
      <c r="A830" s="48"/>
      <c r="B830" s="48"/>
      <c r="C830" s="70" t="s">
        <v>2329</v>
      </c>
      <c r="D830" s="48"/>
      <c r="E830" s="76"/>
      <c r="F830" s="48"/>
      <c r="G830" s="70"/>
      <c r="H830" s="48"/>
      <c r="I830" s="48"/>
      <c r="J830" s="48"/>
      <c r="K830" s="48"/>
      <c r="L830" s="464">
        <f t="shared" si="46"/>
        <v>443</v>
      </c>
      <c r="M830" s="464"/>
      <c r="N830" s="152" t="s">
        <v>2330</v>
      </c>
      <c r="O830" s="48"/>
      <c r="P830" s="48"/>
      <c r="Q830" s="48"/>
      <c r="R830" s="48"/>
      <c r="S830" s="48"/>
      <c r="T830" s="48"/>
      <c r="U830" s="436" t="str">
        <f t="shared" si="42"/>
        <v/>
      </c>
      <c r="V830" s="436"/>
      <c r="W830" s="436" t="str">
        <f t="shared" si="43"/>
        <v/>
      </c>
      <c r="X830" s="436"/>
      <c r="Y830" s="48"/>
      <c r="Z830" s="48"/>
      <c r="AA830" s="48"/>
      <c r="AB830" s="48"/>
      <c r="AC830" s="48"/>
      <c r="AD830" s="48"/>
      <c r="AE830" s="48"/>
      <c r="AF830" s="48"/>
      <c r="AG830" s="48"/>
      <c r="AH830" s="48"/>
      <c r="AI830" s="48"/>
      <c r="AJ830" s="48"/>
      <c r="AK830" s="48"/>
      <c r="AL830" s="151" t="s">
        <v>2331</v>
      </c>
      <c r="AM830" s="48"/>
      <c r="AN830" s="48"/>
      <c r="AO830" s="48"/>
      <c r="AP830" s="48"/>
      <c r="AQ830" s="48"/>
      <c r="AR830" s="48"/>
      <c r="AS830" s="48"/>
      <c r="AT830" s="436" t="str">
        <f t="shared" si="41"/>
        <v/>
      </c>
      <c r="AU830" s="436"/>
      <c r="AV830" s="436" t="str">
        <f t="shared" si="44"/>
        <v>Yes</v>
      </c>
      <c r="AW830" s="436"/>
      <c r="AX830" s="156" t="s">
        <v>908</v>
      </c>
      <c r="AY830" s="48"/>
      <c r="AZ830" s="48"/>
      <c r="BA830" s="48"/>
      <c r="BB830" s="436" t="b">
        <f t="shared" si="45"/>
        <v>0</v>
      </c>
      <c r="BC830" s="436"/>
      <c r="BD830" s="48"/>
      <c r="BE830" s="48"/>
      <c r="BF830" s="48"/>
      <c r="BG830" s="48"/>
      <c r="BH830" s="48"/>
      <c r="BI830" s="48"/>
      <c r="BJ830" s="48"/>
      <c r="BK830" s="48"/>
      <c r="BL830" s="48"/>
      <c r="BM830" s="48"/>
      <c r="BN830" s="48"/>
      <c r="BO830" s="48"/>
      <c r="BP830" s="48"/>
      <c r="BQ830" s="48"/>
      <c r="BR830" s="48"/>
      <c r="BS830" s="48"/>
      <c r="BT830" s="48"/>
      <c r="BU830" s="48"/>
    </row>
    <row r="831" spans="1:73" hidden="1">
      <c r="A831" s="48"/>
      <c r="B831" s="48"/>
      <c r="C831" s="70" t="s">
        <v>2332</v>
      </c>
      <c r="D831" s="48"/>
      <c r="E831" s="76"/>
      <c r="F831" s="48"/>
      <c r="G831" s="70"/>
      <c r="H831" s="48"/>
      <c r="I831" s="48"/>
      <c r="J831" s="48"/>
      <c r="K831" s="48"/>
      <c r="L831" s="464">
        <f t="shared" si="46"/>
        <v>444</v>
      </c>
      <c r="M831" s="464"/>
      <c r="N831" s="152" t="s">
        <v>2333</v>
      </c>
      <c r="O831" s="48"/>
      <c r="P831" s="48"/>
      <c r="Q831" s="48"/>
      <c r="R831" s="48"/>
      <c r="S831" s="48"/>
      <c r="T831" s="48"/>
      <c r="U831" s="436" t="str">
        <f t="shared" si="42"/>
        <v/>
      </c>
      <c r="V831" s="436"/>
      <c r="W831" s="436" t="str">
        <f t="shared" si="43"/>
        <v/>
      </c>
      <c r="X831" s="436"/>
      <c r="Y831" s="48"/>
      <c r="Z831" s="48"/>
      <c r="AA831" s="48"/>
      <c r="AB831" s="48"/>
      <c r="AC831" s="48"/>
      <c r="AD831" s="48"/>
      <c r="AE831" s="48"/>
      <c r="AF831" s="48"/>
      <c r="AG831" s="48"/>
      <c r="AH831" s="48"/>
      <c r="AI831" s="48"/>
      <c r="AJ831" s="48"/>
      <c r="AK831" s="48"/>
      <c r="AL831" s="151" t="s">
        <v>2334</v>
      </c>
      <c r="AM831" s="48"/>
      <c r="AN831" s="48"/>
      <c r="AO831" s="48"/>
      <c r="AP831" s="48"/>
      <c r="AQ831" s="48"/>
      <c r="AR831" s="48"/>
      <c r="AS831" s="48"/>
      <c r="AT831" s="436" t="str">
        <f t="shared" si="41"/>
        <v/>
      </c>
      <c r="AU831" s="436"/>
      <c r="AV831" s="436" t="str">
        <f t="shared" si="44"/>
        <v>Yes</v>
      </c>
      <c r="AW831" s="436"/>
      <c r="AX831" s="69" t="s">
        <v>1000</v>
      </c>
      <c r="AY831" s="48"/>
      <c r="AZ831" s="48"/>
      <c r="BA831" s="48"/>
      <c r="BB831" s="436" t="b">
        <f t="shared" si="45"/>
        <v>0</v>
      </c>
      <c r="BC831" s="436"/>
      <c r="BD831" s="48"/>
      <c r="BE831" s="48"/>
      <c r="BF831" s="48"/>
      <c r="BG831" s="48"/>
      <c r="BH831" s="48"/>
      <c r="BI831" s="48"/>
      <c r="BJ831" s="48"/>
      <c r="BK831" s="48"/>
      <c r="BL831" s="48"/>
      <c r="BM831" s="48"/>
      <c r="BN831" s="48"/>
      <c r="BO831" s="48"/>
      <c r="BP831" s="48"/>
      <c r="BQ831" s="48"/>
      <c r="BR831" s="48"/>
      <c r="BS831" s="48"/>
      <c r="BT831" s="48"/>
      <c r="BU831" s="48"/>
    </row>
    <row r="832" spans="1:73" hidden="1">
      <c r="A832" s="48"/>
      <c r="B832" s="48"/>
      <c r="C832" s="70" t="s">
        <v>2335</v>
      </c>
      <c r="D832" s="48"/>
      <c r="E832" s="76"/>
      <c r="F832" s="48"/>
      <c r="G832" s="70"/>
      <c r="H832" s="48"/>
      <c r="I832" s="48"/>
      <c r="J832" s="48"/>
      <c r="K832" s="48"/>
      <c r="L832" s="464">
        <f t="shared" si="46"/>
        <v>445</v>
      </c>
      <c r="M832" s="464"/>
      <c r="N832" s="152" t="s">
        <v>2336</v>
      </c>
      <c r="O832" s="48"/>
      <c r="P832" s="48"/>
      <c r="Q832" s="48"/>
      <c r="R832" s="48"/>
      <c r="S832" s="48"/>
      <c r="T832" s="48"/>
      <c r="U832" s="436" t="str">
        <f t="shared" si="42"/>
        <v/>
      </c>
      <c r="V832" s="436"/>
      <c r="W832" s="436" t="str">
        <f t="shared" si="43"/>
        <v/>
      </c>
      <c r="X832" s="436"/>
      <c r="Y832" s="48"/>
      <c r="Z832" s="48"/>
      <c r="AA832" s="48"/>
      <c r="AB832" s="48"/>
      <c r="AC832" s="48"/>
      <c r="AD832" s="48"/>
      <c r="AE832" s="48"/>
      <c r="AF832" s="48"/>
      <c r="AG832" s="48"/>
      <c r="AH832" s="48"/>
      <c r="AI832" s="48"/>
      <c r="AJ832" s="48"/>
      <c r="AK832" s="48"/>
      <c r="AL832" s="151" t="s">
        <v>2337</v>
      </c>
      <c r="AM832" s="48"/>
      <c r="AN832" s="48"/>
      <c r="AO832" s="48"/>
      <c r="AP832" s="48"/>
      <c r="AQ832" s="48"/>
      <c r="AR832" s="48"/>
      <c r="AS832" s="48"/>
      <c r="AT832" s="436" t="str">
        <f t="shared" si="41"/>
        <v/>
      </c>
      <c r="AU832" s="436"/>
      <c r="AV832" s="436" t="str">
        <f t="shared" si="44"/>
        <v>Yes</v>
      </c>
      <c r="AW832" s="436"/>
      <c r="AX832" s="69" t="s">
        <v>1000</v>
      </c>
      <c r="AY832" s="48"/>
      <c r="AZ832" s="48"/>
      <c r="BA832" s="48"/>
      <c r="BB832" s="436" t="b">
        <f t="shared" si="45"/>
        <v>0</v>
      </c>
      <c r="BC832" s="436"/>
      <c r="BD832" s="48"/>
      <c r="BE832" s="48"/>
      <c r="BF832" s="48"/>
      <c r="BG832" s="48"/>
      <c r="BH832" s="48"/>
      <c r="BI832" s="48"/>
      <c r="BJ832" s="48"/>
      <c r="BK832" s="48"/>
      <c r="BL832" s="48"/>
      <c r="BM832" s="48"/>
      <c r="BN832" s="48"/>
      <c r="BO832" s="48"/>
      <c r="BP832" s="48"/>
      <c r="BQ832" s="48"/>
      <c r="BR832" s="48"/>
      <c r="BS832" s="48"/>
      <c r="BT832" s="48"/>
      <c r="BU832" s="48"/>
    </row>
    <row r="833" spans="1:73" hidden="1">
      <c r="A833" s="48"/>
      <c r="B833" s="48"/>
      <c r="C833" s="70" t="s">
        <v>2338</v>
      </c>
      <c r="D833" s="48"/>
      <c r="E833" s="76"/>
      <c r="F833" s="48"/>
      <c r="G833" s="70"/>
      <c r="H833" s="48"/>
      <c r="I833" s="48"/>
      <c r="J833" s="48"/>
      <c r="K833" s="48"/>
      <c r="L833" s="464">
        <f t="shared" si="46"/>
        <v>446</v>
      </c>
      <c r="M833" s="464"/>
      <c r="N833" s="152" t="s">
        <v>2192</v>
      </c>
      <c r="O833" s="48"/>
      <c r="P833" s="48"/>
      <c r="Q833" s="48"/>
      <c r="R833" s="48"/>
      <c r="S833" s="48"/>
      <c r="T833" s="48"/>
      <c r="U833" s="436" t="str">
        <f t="shared" si="42"/>
        <v/>
      </c>
      <c r="V833" s="436"/>
      <c r="W833" s="436" t="str">
        <f t="shared" si="43"/>
        <v/>
      </c>
      <c r="X833" s="436"/>
      <c r="Y833" s="48"/>
      <c r="Z833" s="48"/>
      <c r="AA833" s="48"/>
      <c r="AB833" s="48"/>
      <c r="AC833" s="48"/>
      <c r="AD833" s="48"/>
      <c r="AE833" s="48"/>
      <c r="AF833" s="48"/>
      <c r="AG833" s="48"/>
      <c r="AH833" s="48"/>
      <c r="AI833" s="48"/>
      <c r="AJ833" s="48"/>
      <c r="AK833" s="48"/>
      <c r="AL833" s="151" t="s">
        <v>2339</v>
      </c>
      <c r="AM833" s="48"/>
      <c r="AN833" s="48"/>
      <c r="AO833" s="48"/>
      <c r="AP833" s="48"/>
      <c r="AQ833" s="48"/>
      <c r="AR833" s="48"/>
      <c r="AS833" s="48"/>
      <c r="AT833" s="436" t="str">
        <f t="shared" si="41"/>
        <v/>
      </c>
      <c r="AU833" s="436"/>
      <c r="AV833" s="436" t="str">
        <f t="shared" si="44"/>
        <v>Yes</v>
      </c>
      <c r="AW833" s="436"/>
      <c r="AX833" s="156" t="s">
        <v>918</v>
      </c>
      <c r="AY833" s="48"/>
      <c r="AZ833" s="48"/>
      <c r="BA833" s="48"/>
      <c r="BB833" s="436" t="b">
        <f t="shared" si="45"/>
        <v>0</v>
      </c>
      <c r="BC833" s="436"/>
      <c r="BD833" s="48"/>
      <c r="BE833" s="48"/>
      <c r="BF833" s="48"/>
      <c r="BG833" s="48"/>
      <c r="BH833" s="48"/>
      <c r="BI833" s="48"/>
      <c r="BJ833" s="48"/>
      <c r="BK833" s="48"/>
      <c r="BL833" s="48"/>
      <c r="BM833" s="48"/>
      <c r="BN833" s="48"/>
      <c r="BO833" s="48"/>
      <c r="BP833" s="48"/>
      <c r="BQ833" s="48"/>
      <c r="BR833" s="48"/>
      <c r="BS833" s="48"/>
      <c r="BT833" s="48"/>
      <c r="BU833" s="48"/>
    </row>
    <row r="834" spans="1:73" hidden="1">
      <c r="A834" s="48"/>
      <c r="B834" s="48"/>
      <c r="C834" s="70" t="s">
        <v>2340</v>
      </c>
      <c r="D834" s="48"/>
      <c r="E834" s="76"/>
      <c r="F834" s="48"/>
      <c r="G834" s="70"/>
      <c r="H834" s="48"/>
      <c r="I834" s="48"/>
      <c r="J834" s="48"/>
      <c r="K834" s="48"/>
      <c r="L834" s="464">
        <f t="shared" si="46"/>
        <v>447</v>
      </c>
      <c r="M834" s="464"/>
      <c r="N834" s="152" t="s">
        <v>1830</v>
      </c>
      <c r="O834" s="48"/>
      <c r="P834" s="48"/>
      <c r="Q834" s="48"/>
      <c r="R834" s="48"/>
      <c r="S834" s="48"/>
      <c r="T834" s="48"/>
      <c r="U834" s="436" t="str">
        <f t="shared" si="42"/>
        <v/>
      </c>
      <c r="V834" s="436"/>
      <c r="W834" s="436" t="str">
        <f t="shared" si="43"/>
        <v/>
      </c>
      <c r="X834" s="436"/>
      <c r="Y834" s="48"/>
      <c r="Z834" s="48"/>
      <c r="AA834" s="48"/>
      <c r="AB834" s="48"/>
      <c r="AC834" s="48"/>
      <c r="AD834" s="48"/>
      <c r="AE834" s="48"/>
      <c r="AF834" s="48"/>
      <c r="AG834" s="48"/>
      <c r="AH834" s="48"/>
      <c r="AI834" s="48"/>
      <c r="AJ834" s="48"/>
      <c r="AK834" s="48"/>
      <c r="AL834" s="154" t="s">
        <v>2341</v>
      </c>
      <c r="AM834" s="48"/>
      <c r="AN834" s="48"/>
      <c r="AO834" s="48"/>
      <c r="AP834" s="48"/>
      <c r="AQ834" s="48"/>
      <c r="AR834" s="48"/>
      <c r="AS834" s="48"/>
      <c r="AT834" s="436" t="str">
        <f t="shared" si="41"/>
        <v/>
      </c>
      <c r="AU834" s="436"/>
      <c r="AV834" s="436" t="str">
        <f t="shared" si="44"/>
        <v>Yes</v>
      </c>
      <c r="AW834" s="436"/>
      <c r="AX834" s="155" t="s">
        <v>908</v>
      </c>
      <c r="AY834" s="48"/>
      <c r="AZ834" s="48"/>
      <c r="BA834" s="48"/>
      <c r="BB834" s="436" t="b">
        <f t="shared" si="45"/>
        <v>0</v>
      </c>
      <c r="BC834" s="436"/>
      <c r="BD834" s="48"/>
      <c r="BE834" s="48"/>
      <c r="BF834" s="48"/>
      <c r="BG834" s="48"/>
      <c r="BH834" s="48"/>
      <c r="BI834" s="48"/>
      <c r="BJ834" s="48"/>
      <c r="BK834" s="48"/>
      <c r="BL834" s="48"/>
      <c r="BM834" s="48"/>
      <c r="BN834" s="48"/>
      <c r="BO834" s="48"/>
      <c r="BP834" s="48"/>
      <c r="BQ834" s="48"/>
      <c r="BR834" s="48"/>
      <c r="BS834" s="48"/>
      <c r="BT834" s="48"/>
      <c r="BU834" s="48"/>
    </row>
    <row r="835" spans="1:73" hidden="1">
      <c r="A835" s="48"/>
      <c r="B835" s="48"/>
      <c r="C835" s="70" t="s">
        <v>2342</v>
      </c>
      <c r="D835" s="48"/>
      <c r="E835" s="76"/>
      <c r="F835" s="48"/>
      <c r="G835" s="70"/>
      <c r="H835" s="48"/>
      <c r="I835" s="48"/>
      <c r="J835" s="48"/>
      <c r="K835" s="48"/>
      <c r="L835" s="464">
        <f t="shared" si="46"/>
        <v>448</v>
      </c>
      <c r="M835" s="464"/>
      <c r="N835" s="152" t="s">
        <v>2343</v>
      </c>
      <c r="O835" s="48"/>
      <c r="P835" s="48"/>
      <c r="Q835" s="48"/>
      <c r="R835" s="48"/>
      <c r="S835" s="48"/>
      <c r="T835" s="48"/>
      <c r="U835" s="436" t="str">
        <f t="shared" si="42"/>
        <v/>
      </c>
      <c r="V835" s="436"/>
      <c r="W835" s="436" t="str">
        <f t="shared" si="43"/>
        <v/>
      </c>
      <c r="X835" s="436"/>
      <c r="Y835" s="48"/>
      <c r="Z835" s="48"/>
      <c r="AA835" s="48"/>
      <c r="AB835" s="48"/>
      <c r="AC835" s="48"/>
      <c r="AD835" s="48"/>
      <c r="AE835" s="48"/>
      <c r="AF835" s="48"/>
      <c r="AG835" s="48"/>
      <c r="AH835" s="48"/>
      <c r="AI835" s="48"/>
      <c r="AJ835" s="48"/>
      <c r="AK835" s="48"/>
      <c r="AL835" s="157" t="s">
        <v>2344</v>
      </c>
      <c r="AM835" s="48"/>
      <c r="AN835" s="48"/>
      <c r="AO835" s="48"/>
      <c r="AP835" s="48"/>
      <c r="AQ835" s="48"/>
      <c r="AR835" s="48"/>
      <c r="AS835" s="48"/>
      <c r="AT835" s="436" t="str">
        <f t="shared" si="41"/>
        <v/>
      </c>
      <c r="AU835" s="436"/>
      <c r="AV835" s="436" t="str">
        <f t="shared" si="44"/>
        <v>Yes</v>
      </c>
      <c r="AW835" s="436"/>
      <c r="AX835" s="155" t="s">
        <v>908</v>
      </c>
      <c r="AY835" s="48"/>
      <c r="AZ835" s="48"/>
      <c r="BA835" s="48"/>
      <c r="BB835" s="436" t="b">
        <f t="shared" si="45"/>
        <v>0</v>
      </c>
      <c r="BC835" s="436"/>
      <c r="BD835" s="48"/>
      <c r="BE835" s="48"/>
      <c r="BF835" s="48"/>
      <c r="BG835" s="48"/>
      <c r="BH835" s="48"/>
      <c r="BI835" s="48"/>
      <c r="BJ835" s="48"/>
      <c r="BK835" s="48"/>
      <c r="BL835" s="48"/>
      <c r="BM835" s="48"/>
      <c r="BN835" s="48"/>
      <c r="BO835" s="48"/>
      <c r="BP835" s="48"/>
      <c r="BQ835" s="48"/>
      <c r="BR835" s="48"/>
      <c r="BS835" s="48"/>
      <c r="BT835" s="48"/>
      <c r="BU835" s="48"/>
    </row>
    <row r="836" spans="1:73" hidden="1">
      <c r="A836" s="48"/>
      <c r="B836" s="48"/>
      <c r="C836" s="70" t="s">
        <v>2345</v>
      </c>
      <c r="D836" s="48"/>
      <c r="E836" s="76"/>
      <c r="F836" s="48"/>
      <c r="G836" s="70"/>
      <c r="H836" s="48"/>
      <c r="I836" s="48"/>
      <c r="J836" s="48"/>
      <c r="K836" s="48"/>
      <c r="L836" s="464">
        <f t="shared" si="46"/>
        <v>449</v>
      </c>
      <c r="M836" s="464"/>
      <c r="N836" s="152" t="s">
        <v>2346</v>
      </c>
      <c r="O836" s="48"/>
      <c r="P836" s="48"/>
      <c r="Q836" s="48"/>
      <c r="R836" s="48"/>
      <c r="S836" s="48"/>
      <c r="T836" s="48"/>
      <c r="U836" s="436" t="str">
        <f t="shared" si="42"/>
        <v/>
      </c>
      <c r="V836" s="436"/>
      <c r="W836" s="436" t="str">
        <f t="shared" si="43"/>
        <v/>
      </c>
      <c r="X836" s="436"/>
      <c r="Y836" s="48"/>
      <c r="Z836" s="48"/>
      <c r="AA836" s="48"/>
      <c r="AB836" s="48"/>
      <c r="AC836" s="48"/>
      <c r="AD836" s="48"/>
      <c r="AE836" s="48"/>
      <c r="AF836" s="48"/>
      <c r="AG836" s="48"/>
      <c r="AH836" s="48"/>
      <c r="AI836" s="48"/>
      <c r="AJ836" s="48"/>
      <c r="AK836" s="48"/>
      <c r="AL836" s="160" t="s">
        <v>2347</v>
      </c>
      <c r="AM836" s="48"/>
      <c r="AN836" s="48"/>
      <c r="AO836" s="48"/>
      <c r="AP836" s="48"/>
      <c r="AQ836" s="48"/>
      <c r="AR836" s="48"/>
      <c r="AS836" s="48"/>
      <c r="AT836" s="436" t="str">
        <f t="shared" ref="AT836:AT899" si="47">IF($AL836=$Q$380,"Yes","")</f>
        <v/>
      </c>
      <c r="AU836" s="436"/>
      <c r="AV836" s="436" t="str">
        <f t="shared" si="44"/>
        <v>Yes</v>
      </c>
      <c r="AW836" s="436"/>
      <c r="AX836" s="155" t="s">
        <v>908</v>
      </c>
      <c r="AY836" s="48"/>
      <c r="AZ836" s="48"/>
      <c r="BA836" s="48"/>
      <c r="BB836" s="436" t="b">
        <f t="shared" si="45"/>
        <v>0</v>
      </c>
      <c r="BC836" s="436"/>
      <c r="BD836" s="48"/>
      <c r="BE836" s="48"/>
      <c r="BF836" s="48"/>
      <c r="BG836" s="48"/>
      <c r="BH836" s="48"/>
      <c r="BI836" s="48"/>
      <c r="BJ836" s="48"/>
      <c r="BK836" s="48"/>
      <c r="BL836" s="48"/>
      <c r="BM836" s="48"/>
      <c r="BN836" s="48"/>
      <c r="BO836" s="48"/>
      <c r="BP836" s="48"/>
      <c r="BQ836" s="48"/>
      <c r="BR836" s="48"/>
      <c r="BS836" s="48"/>
      <c r="BT836" s="48"/>
      <c r="BU836" s="48"/>
    </row>
    <row r="837" spans="1:73" hidden="1">
      <c r="A837" s="48"/>
      <c r="B837" s="48"/>
      <c r="C837" s="70" t="s">
        <v>2348</v>
      </c>
      <c r="D837" s="48"/>
      <c r="E837" s="76"/>
      <c r="F837" s="48"/>
      <c r="G837" s="70"/>
      <c r="H837" s="48"/>
      <c r="I837" s="48"/>
      <c r="J837" s="48"/>
      <c r="K837" s="48"/>
      <c r="L837" s="464">
        <f t="shared" si="46"/>
        <v>450</v>
      </c>
      <c r="M837" s="464"/>
      <c r="N837" s="152" t="s">
        <v>2349</v>
      </c>
      <c r="O837" s="48"/>
      <c r="P837" s="48"/>
      <c r="Q837" s="48"/>
      <c r="R837" s="48"/>
      <c r="S837" s="48"/>
      <c r="T837" s="48"/>
      <c r="U837" s="436" t="str">
        <f t="shared" ref="U837:U900" si="48">IF(N837=Q$380,"Yes","")</f>
        <v/>
      </c>
      <c r="V837" s="436"/>
      <c r="W837" s="436" t="str">
        <f t="shared" ref="W837:W900" si="49">IF(N837=Q$382,"Yes","")</f>
        <v/>
      </c>
      <c r="X837" s="436"/>
      <c r="Y837" s="48"/>
      <c r="Z837" s="48"/>
      <c r="AA837" s="48"/>
      <c r="AB837" s="48"/>
      <c r="AC837" s="48"/>
      <c r="AD837" s="48"/>
      <c r="AE837" s="48"/>
      <c r="AF837" s="48"/>
      <c r="AG837" s="48"/>
      <c r="AH837" s="48"/>
      <c r="AI837" s="48"/>
      <c r="AJ837" s="48"/>
      <c r="AK837" s="48"/>
      <c r="AL837" s="157" t="s">
        <v>2350</v>
      </c>
      <c r="AM837" s="48"/>
      <c r="AN837" s="48"/>
      <c r="AO837" s="48"/>
      <c r="AP837" s="48"/>
      <c r="AQ837" s="48"/>
      <c r="AR837" s="48"/>
      <c r="AS837" s="48"/>
      <c r="AT837" s="436" t="str">
        <f t="shared" si="47"/>
        <v/>
      </c>
      <c r="AU837" s="436"/>
      <c r="AV837" s="436" t="str">
        <f t="shared" ref="AV837:AV900" si="50">IF(AX837="90.1-2001","No","Yes")</f>
        <v>Yes</v>
      </c>
      <c r="AW837" s="436"/>
      <c r="AX837" s="155" t="s">
        <v>908</v>
      </c>
      <c r="AY837" s="48"/>
      <c r="AZ837" s="48"/>
      <c r="BA837" s="48"/>
      <c r="BB837" s="436" t="b">
        <f t="shared" ref="BB837:BB900" si="51">AND(AT837="Yes",AV837="Yes")</f>
        <v>0</v>
      </c>
      <c r="BC837" s="436"/>
      <c r="BD837" s="48"/>
      <c r="BE837" s="48"/>
      <c r="BF837" s="48"/>
      <c r="BG837" s="48"/>
      <c r="BH837" s="48"/>
      <c r="BI837" s="48"/>
      <c r="BJ837" s="48"/>
      <c r="BK837" s="48"/>
      <c r="BL837" s="48"/>
      <c r="BM837" s="48"/>
      <c r="BN837" s="48"/>
      <c r="BO837" s="48"/>
      <c r="BP837" s="48"/>
      <c r="BQ837" s="48"/>
      <c r="BR837" s="48"/>
      <c r="BS837" s="48"/>
      <c r="BT837" s="48"/>
      <c r="BU837" s="48"/>
    </row>
    <row r="838" spans="1:73" hidden="1">
      <c r="A838" s="48"/>
      <c r="B838" s="48"/>
      <c r="C838" s="70" t="s">
        <v>2351</v>
      </c>
      <c r="D838" s="48"/>
      <c r="E838" s="76"/>
      <c r="F838" s="48"/>
      <c r="G838" s="70"/>
      <c r="H838" s="48"/>
      <c r="I838" s="48"/>
      <c r="J838" s="48"/>
      <c r="K838" s="48"/>
      <c r="L838" s="464">
        <f t="shared" ref="L838:L901" si="52">L837+1</f>
        <v>451</v>
      </c>
      <c r="M838" s="464"/>
      <c r="N838" s="152" t="s">
        <v>2352</v>
      </c>
      <c r="O838" s="48"/>
      <c r="P838" s="48"/>
      <c r="Q838" s="48"/>
      <c r="R838" s="48"/>
      <c r="S838" s="48"/>
      <c r="T838" s="48"/>
      <c r="U838" s="436" t="str">
        <f t="shared" si="48"/>
        <v/>
      </c>
      <c r="V838" s="436"/>
      <c r="W838" s="436" t="str">
        <f t="shared" si="49"/>
        <v/>
      </c>
      <c r="X838" s="436"/>
      <c r="Y838" s="48"/>
      <c r="Z838" s="48"/>
      <c r="AA838" s="48"/>
      <c r="AB838" s="48"/>
      <c r="AC838" s="48"/>
      <c r="AD838" s="48"/>
      <c r="AE838" s="48"/>
      <c r="AF838" s="48"/>
      <c r="AG838" s="48"/>
      <c r="AH838" s="48"/>
      <c r="AI838" s="48"/>
      <c r="AJ838" s="48"/>
      <c r="AK838" s="48"/>
      <c r="AL838" s="151" t="s">
        <v>2353</v>
      </c>
      <c r="AM838" s="48"/>
      <c r="AN838" s="48"/>
      <c r="AO838" s="48"/>
      <c r="AP838" s="48"/>
      <c r="AQ838" s="48"/>
      <c r="AR838" s="48"/>
      <c r="AS838" s="48"/>
      <c r="AT838" s="436" t="str">
        <f t="shared" si="47"/>
        <v/>
      </c>
      <c r="AU838" s="436"/>
      <c r="AV838" s="436" t="str">
        <f t="shared" si="50"/>
        <v>Yes</v>
      </c>
      <c r="AW838" s="436"/>
      <c r="AX838" s="69" t="s">
        <v>1000</v>
      </c>
      <c r="AY838" s="48"/>
      <c r="AZ838" s="48"/>
      <c r="BA838" s="48"/>
      <c r="BB838" s="436" t="b">
        <f t="shared" si="51"/>
        <v>0</v>
      </c>
      <c r="BC838" s="436"/>
      <c r="BD838" s="48"/>
      <c r="BE838" s="48"/>
      <c r="BF838" s="48"/>
      <c r="BG838" s="48"/>
      <c r="BH838" s="48"/>
      <c r="BI838" s="48"/>
      <c r="BJ838" s="48"/>
      <c r="BK838" s="48"/>
      <c r="BL838" s="48"/>
      <c r="BM838" s="48"/>
      <c r="BN838" s="48"/>
      <c r="BO838" s="48"/>
      <c r="BP838" s="48"/>
      <c r="BQ838" s="48"/>
      <c r="BR838" s="48"/>
      <c r="BS838" s="48"/>
      <c r="BT838" s="48"/>
      <c r="BU838" s="48"/>
    </row>
    <row r="839" spans="1:73" hidden="1">
      <c r="A839" s="48"/>
      <c r="B839" s="48"/>
      <c r="C839" s="70" t="s">
        <v>2354</v>
      </c>
      <c r="D839" s="48"/>
      <c r="E839" s="76"/>
      <c r="F839" s="48"/>
      <c r="G839" s="70"/>
      <c r="H839" s="48"/>
      <c r="I839" s="48"/>
      <c r="J839" s="48"/>
      <c r="K839" s="48"/>
      <c r="L839" s="464">
        <f t="shared" si="52"/>
        <v>452</v>
      </c>
      <c r="M839" s="464"/>
      <c r="N839" s="152" t="s">
        <v>2355</v>
      </c>
      <c r="O839" s="48"/>
      <c r="P839" s="48"/>
      <c r="Q839" s="48"/>
      <c r="R839" s="48"/>
      <c r="S839" s="48"/>
      <c r="T839" s="48"/>
      <c r="U839" s="436" t="str">
        <f t="shared" si="48"/>
        <v/>
      </c>
      <c r="V839" s="436"/>
      <c r="W839" s="436" t="str">
        <f t="shared" si="49"/>
        <v/>
      </c>
      <c r="X839" s="436"/>
      <c r="Y839" s="48"/>
      <c r="Z839" s="48"/>
      <c r="AA839" s="48"/>
      <c r="AB839" s="48"/>
      <c r="AC839" s="48"/>
      <c r="AD839" s="48"/>
      <c r="AE839" s="48"/>
      <c r="AF839" s="48"/>
      <c r="AG839" s="48"/>
      <c r="AH839" s="48"/>
      <c r="AI839" s="48"/>
      <c r="AJ839" s="48"/>
      <c r="AK839" s="48"/>
      <c r="AL839" s="157" t="s">
        <v>2356</v>
      </c>
      <c r="AM839" s="48"/>
      <c r="AN839" s="48"/>
      <c r="AO839" s="48"/>
      <c r="AP839" s="48"/>
      <c r="AQ839" s="48"/>
      <c r="AR839" s="48"/>
      <c r="AS839" s="48"/>
      <c r="AT839" s="436" t="str">
        <f t="shared" si="47"/>
        <v/>
      </c>
      <c r="AU839" s="436"/>
      <c r="AV839" s="436" t="str">
        <f t="shared" si="50"/>
        <v>Yes</v>
      </c>
      <c r="AW839" s="436"/>
      <c r="AX839" s="155" t="s">
        <v>908</v>
      </c>
      <c r="AY839" s="48"/>
      <c r="AZ839" s="48"/>
      <c r="BA839" s="48"/>
      <c r="BB839" s="436" t="b">
        <f t="shared" si="51"/>
        <v>0</v>
      </c>
      <c r="BC839" s="436"/>
      <c r="BD839" s="48"/>
      <c r="BE839" s="48"/>
      <c r="BF839" s="48"/>
      <c r="BG839" s="48"/>
      <c r="BH839" s="48"/>
      <c r="BI839" s="48"/>
      <c r="BJ839" s="48"/>
      <c r="BK839" s="48"/>
      <c r="BL839" s="48"/>
      <c r="BM839" s="48"/>
      <c r="BN839" s="48"/>
      <c r="BO839" s="48"/>
      <c r="BP839" s="48"/>
      <c r="BQ839" s="48"/>
      <c r="BR839" s="48"/>
      <c r="BS839" s="48"/>
      <c r="BT839" s="48"/>
      <c r="BU839" s="48"/>
    </row>
    <row r="840" spans="1:73" hidden="1">
      <c r="A840" s="48"/>
      <c r="B840" s="48"/>
      <c r="C840" s="70" t="s">
        <v>2357</v>
      </c>
      <c r="D840" s="48"/>
      <c r="E840" s="76"/>
      <c r="F840" s="48"/>
      <c r="G840" s="70"/>
      <c r="H840" s="48"/>
      <c r="I840" s="48"/>
      <c r="J840" s="48"/>
      <c r="K840" s="48"/>
      <c r="L840" s="464">
        <f t="shared" si="52"/>
        <v>453</v>
      </c>
      <c r="M840" s="464"/>
      <c r="N840" s="152" t="s">
        <v>2358</v>
      </c>
      <c r="O840" s="48"/>
      <c r="P840" s="48"/>
      <c r="Q840" s="48"/>
      <c r="R840" s="48"/>
      <c r="S840" s="48"/>
      <c r="T840" s="48"/>
      <c r="U840" s="436" t="str">
        <f t="shared" si="48"/>
        <v/>
      </c>
      <c r="V840" s="436"/>
      <c r="W840" s="436" t="str">
        <f t="shared" si="49"/>
        <v/>
      </c>
      <c r="X840" s="436"/>
      <c r="Y840" s="48"/>
      <c r="Z840" s="48"/>
      <c r="AA840" s="48"/>
      <c r="AB840" s="48"/>
      <c r="AC840" s="48"/>
      <c r="AD840" s="48"/>
      <c r="AE840" s="48"/>
      <c r="AF840" s="48"/>
      <c r="AG840" s="48"/>
      <c r="AH840" s="48"/>
      <c r="AI840" s="48"/>
      <c r="AJ840" s="48"/>
      <c r="AK840" s="48"/>
      <c r="AL840" s="157" t="s">
        <v>2359</v>
      </c>
      <c r="AM840" s="48"/>
      <c r="AN840" s="48"/>
      <c r="AO840" s="48"/>
      <c r="AP840" s="48"/>
      <c r="AQ840" s="48"/>
      <c r="AR840" s="48"/>
      <c r="AS840" s="48"/>
      <c r="AT840" s="436" t="str">
        <f t="shared" si="47"/>
        <v/>
      </c>
      <c r="AU840" s="436"/>
      <c r="AV840" s="436" t="str">
        <f t="shared" si="50"/>
        <v>Yes</v>
      </c>
      <c r="AW840" s="436"/>
      <c r="AX840" s="155" t="s">
        <v>908</v>
      </c>
      <c r="AY840" s="48"/>
      <c r="AZ840" s="48"/>
      <c r="BA840" s="48"/>
      <c r="BB840" s="436" t="b">
        <f t="shared" si="51"/>
        <v>0</v>
      </c>
      <c r="BC840" s="436"/>
      <c r="BD840" s="48"/>
      <c r="BE840" s="48"/>
      <c r="BF840" s="48"/>
      <c r="BG840" s="48"/>
      <c r="BH840" s="48"/>
      <c r="BI840" s="48"/>
      <c r="BJ840" s="48"/>
      <c r="BK840" s="48"/>
      <c r="BL840" s="48"/>
      <c r="BM840" s="48"/>
      <c r="BN840" s="48"/>
      <c r="BO840" s="48"/>
      <c r="BP840" s="48"/>
      <c r="BQ840" s="48"/>
      <c r="BR840" s="48"/>
      <c r="BS840" s="48"/>
      <c r="BT840" s="48"/>
      <c r="BU840" s="48"/>
    </row>
    <row r="841" spans="1:73" hidden="1">
      <c r="A841" s="48"/>
      <c r="B841" s="48"/>
      <c r="C841" s="70" t="s">
        <v>2360</v>
      </c>
      <c r="D841" s="48"/>
      <c r="E841" s="76"/>
      <c r="F841" s="48"/>
      <c r="G841" s="70"/>
      <c r="H841" s="48"/>
      <c r="I841" s="48"/>
      <c r="J841" s="48"/>
      <c r="K841" s="48"/>
      <c r="L841" s="464">
        <f t="shared" si="52"/>
        <v>454</v>
      </c>
      <c r="M841" s="464"/>
      <c r="N841" s="152" t="s">
        <v>2361</v>
      </c>
      <c r="O841" s="48"/>
      <c r="P841" s="48"/>
      <c r="Q841" s="48"/>
      <c r="R841" s="48"/>
      <c r="S841" s="48"/>
      <c r="T841" s="48"/>
      <c r="U841" s="436" t="str">
        <f t="shared" si="48"/>
        <v/>
      </c>
      <c r="V841" s="436"/>
      <c r="W841" s="436" t="str">
        <f t="shared" si="49"/>
        <v/>
      </c>
      <c r="X841" s="436"/>
      <c r="Y841" s="48"/>
      <c r="Z841" s="48"/>
      <c r="AA841" s="48"/>
      <c r="AB841" s="48"/>
      <c r="AC841" s="48"/>
      <c r="AD841" s="48"/>
      <c r="AE841" s="48"/>
      <c r="AF841" s="48"/>
      <c r="AG841" s="48"/>
      <c r="AH841" s="48"/>
      <c r="AI841" s="48"/>
      <c r="AJ841" s="48"/>
      <c r="AK841" s="48"/>
      <c r="AL841" s="151" t="s">
        <v>2362</v>
      </c>
      <c r="AM841" s="48"/>
      <c r="AN841" s="48"/>
      <c r="AO841" s="48"/>
      <c r="AP841" s="48"/>
      <c r="AQ841" s="48"/>
      <c r="AR841" s="48"/>
      <c r="AS841" s="48"/>
      <c r="AT841" s="436" t="str">
        <f t="shared" si="47"/>
        <v/>
      </c>
      <c r="AU841" s="436"/>
      <c r="AV841" s="436" t="str">
        <f t="shared" si="50"/>
        <v>Yes</v>
      </c>
      <c r="AW841" s="436"/>
      <c r="AX841" s="69" t="s">
        <v>931</v>
      </c>
      <c r="AY841" s="48"/>
      <c r="AZ841" s="48"/>
      <c r="BA841" s="48"/>
      <c r="BB841" s="436" t="b">
        <f t="shared" si="51"/>
        <v>0</v>
      </c>
      <c r="BC841" s="436"/>
      <c r="BD841" s="48"/>
      <c r="BE841" s="48"/>
      <c r="BF841" s="48"/>
      <c r="BG841" s="48"/>
      <c r="BH841" s="48"/>
      <c r="BI841" s="48"/>
      <c r="BJ841" s="48"/>
      <c r="BK841" s="48"/>
      <c r="BL841" s="48"/>
      <c r="BM841" s="48"/>
      <c r="BN841" s="48"/>
      <c r="BO841" s="48"/>
      <c r="BP841" s="48"/>
      <c r="BQ841" s="48"/>
      <c r="BR841" s="48"/>
      <c r="BS841" s="48"/>
      <c r="BT841" s="48"/>
      <c r="BU841" s="48"/>
    </row>
    <row r="842" spans="1:73" hidden="1">
      <c r="A842" s="48"/>
      <c r="B842" s="48"/>
      <c r="C842" s="70" t="s">
        <v>2363</v>
      </c>
      <c r="D842" s="48"/>
      <c r="E842" s="76"/>
      <c r="F842" s="48"/>
      <c r="G842" s="70"/>
      <c r="H842" s="48"/>
      <c r="I842" s="48"/>
      <c r="J842" s="48"/>
      <c r="K842" s="48"/>
      <c r="L842" s="464">
        <f t="shared" si="52"/>
        <v>455</v>
      </c>
      <c r="M842" s="464"/>
      <c r="N842" s="152" t="s">
        <v>2364</v>
      </c>
      <c r="O842" s="48"/>
      <c r="P842" s="48"/>
      <c r="Q842" s="48"/>
      <c r="R842" s="48"/>
      <c r="S842" s="48"/>
      <c r="T842" s="48"/>
      <c r="U842" s="436" t="str">
        <f t="shared" si="48"/>
        <v/>
      </c>
      <c r="V842" s="436"/>
      <c r="W842" s="436" t="str">
        <f t="shared" si="49"/>
        <v/>
      </c>
      <c r="X842" s="436"/>
      <c r="Y842" s="48"/>
      <c r="Z842" s="48"/>
      <c r="AA842" s="48"/>
      <c r="AB842" s="48"/>
      <c r="AC842" s="48"/>
      <c r="AD842" s="48"/>
      <c r="AE842" s="48"/>
      <c r="AF842" s="48"/>
      <c r="AG842" s="48"/>
      <c r="AH842" s="48"/>
      <c r="AI842" s="48"/>
      <c r="AJ842" s="48"/>
      <c r="AK842" s="48"/>
      <c r="AL842" s="151" t="s">
        <v>2365</v>
      </c>
      <c r="AM842" s="48"/>
      <c r="AN842" s="48"/>
      <c r="AO842" s="48"/>
      <c r="AP842" s="48"/>
      <c r="AQ842" s="48"/>
      <c r="AR842" s="48"/>
      <c r="AS842" s="48"/>
      <c r="AT842" s="436" t="str">
        <f t="shared" si="47"/>
        <v/>
      </c>
      <c r="AU842" s="436"/>
      <c r="AV842" s="436" t="str">
        <f t="shared" si="50"/>
        <v>Yes</v>
      </c>
      <c r="AW842" s="436"/>
      <c r="AX842" s="156" t="s">
        <v>918</v>
      </c>
      <c r="AY842" s="48"/>
      <c r="AZ842" s="48"/>
      <c r="BA842" s="48"/>
      <c r="BB842" s="436" t="b">
        <f t="shared" si="51"/>
        <v>0</v>
      </c>
      <c r="BC842" s="436"/>
      <c r="BD842" s="48"/>
      <c r="BE842" s="48"/>
      <c r="BF842" s="48"/>
      <c r="BG842" s="48"/>
      <c r="BH842" s="48"/>
      <c r="BI842" s="48"/>
      <c r="BJ842" s="48"/>
      <c r="BK842" s="48"/>
      <c r="BL842" s="48"/>
      <c r="BM842" s="48"/>
      <c r="BN842" s="48"/>
      <c r="BO842" s="48"/>
      <c r="BP842" s="48"/>
      <c r="BQ842" s="48"/>
      <c r="BR842" s="48"/>
      <c r="BS842" s="48"/>
      <c r="BT842" s="48"/>
      <c r="BU842" s="48"/>
    </row>
    <row r="843" spans="1:73" hidden="1">
      <c r="A843" s="48"/>
      <c r="B843" s="48"/>
      <c r="C843" s="70" t="s">
        <v>2366</v>
      </c>
      <c r="D843" s="48"/>
      <c r="E843" s="76"/>
      <c r="F843" s="48"/>
      <c r="G843" s="70"/>
      <c r="H843" s="48"/>
      <c r="I843" s="48"/>
      <c r="J843" s="48"/>
      <c r="K843" s="48"/>
      <c r="L843" s="464">
        <f t="shared" si="52"/>
        <v>456</v>
      </c>
      <c r="M843" s="464"/>
      <c r="N843" s="152" t="s">
        <v>2367</v>
      </c>
      <c r="O843" s="48"/>
      <c r="P843" s="48"/>
      <c r="Q843" s="48"/>
      <c r="R843" s="48"/>
      <c r="S843" s="48"/>
      <c r="T843" s="48"/>
      <c r="U843" s="436" t="str">
        <f t="shared" si="48"/>
        <v/>
      </c>
      <c r="V843" s="436"/>
      <c r="W843" s="436" t="str">
        <f t="shared" si="49"/>
        <v/>
      </c>
      <c r="X843" s="436"/>
      <c r="Y843" s="48"/>
      <c r="Z843" s="48"/>
      <c r="AA843" s="48"/>
      <c r="AB843" s="48"/>
      <c r="AC843" s="48"/>
      <c r="AD843" s="48"/>
      <c r="AE843" s="48"/>
      <c r="AF843" s="48"/>
      <c r="AG843" s="48"/>
      <c r="AH843" s="48"/>
      <c r="AI843" s="48"/>
      <c r="AJ843" s="48"/>
      <c r="AK843" s="48"/>
      <c r="AL843" s="157" t="s">
        <v>2368</v>
      </c>
      <c r="AM843" s="48"/>
      <c r="AN843" s="48"/>
      <c r="AO843" s="48"/>
      <c r="AP843" s="48"/>
      <c r="AQ843" s="48"/>
      <c r="AR843" s="48"/>
      <c r="AS843" s="48"/>
      <c r="AT843" s="436" t="str">
        <f t="shared" si="47"/>
        <v/>
      </c>
      <c r="AU843" s="436"/>
      <c r="AV843" s="436" t="str">
        <f t="shared" si="50"/>
        <v>Yes</v>
      </c>
      <c r="AW843" s="436"/>
      <c r="AX843" s="155" t="s">
        <v>908</v>
      </c>
      <c r="AY843" s="48"/>
      <c r="AZ843" s="48"/>
      <c r="BA843" s="48"/>
      <c r="BB843" s="436" t="b">
        <f t="shared" si="51"/>
        <v>0</v>
      </c>
      <c r="BC843" s="436"/>
      <c r="BD843" s="48"/>
      <c r="BE843" s="48"/>
      <c r="BF843" s="48"/>
      <c r="BG843" s="48"/>
      <c r="BH843" s="48"/>
      <c r="BI843" s="48"/>
      <c r="BJ843" s="48"/>
      <c r="BK843" s="48"/>
      <c r="BL843" s="48"/>
      <c r="BM843" s="48"/>
      <c r="BN843" s="48"/>
      <c r="BO843" s="48"/>
      <c r="BP843" s="48"/>
      <c r="BQ843" s="48"/>
      <c r="BR843" s="48"/>
      <c r="BS843" s="48"/>
      <c r="BT843" s="48"/>
      <c r="BU843" s="48"/>
    </row>
    <row r="844" spans="1:73" hidden="1">
      <c r="A844" s="48"/>
      <c r="B844" s="48"/>
      <c r="C844" s="70" t="s">
        <v>2369</v>
      </c>
      <c r="D844" s="48"/>
      <c r="E844" s="76"/>
      <c r="F844" s="48"/>
      <c r="G844" s="70"/>
      <c r="H844" s="48"/>
      <c r="I844" s="48"/>
      <c r="J844" s="48"/>
      <c r="K844" s="48"/>
      <c r="L844" s="464">
        <f t="shared" si="52"/>
        <v>457</v>
      </c>
      <c r="M844" s="464"/>
      <c r="N844" s="152" t="s">
        <v>2370</v>
      </c>
      <c r="O844" s="48"/>
      <c r="P844" s="48"/>
      <c r="Q844" s="48"/>
      <c r="R844" s="48"/>
      <c r="S844" s="48"/>
      <c r="T844" s="48"/>
      <c r="U844" s="436" t="str">
        <f t="shared" si="48"/>
        <v/>
      </c>
      <c r="V844" s="436"/>
      <c r="W844" s="436" t="str">
        <f t="shared" si="49"/>
        <v/>
      </c>
      <c r="X844" s="436"/>
      <c r="Y844" s="48"/>
      <c r="Z844" s="48"/>
      <c r="AA844" s="48"/>
      <c r="AB844" s="48"/>
      <c r="AC844" s="48"/>
      <c r="AD844" s="48"/>
      <c r="AE844" s="48"/>
      <c r="AF844" s="48"/>
      <c r="AG844" s="48"/>
      <c r="AH844" s="48"/>
      <c r="AI844" s="48"/>
      <c r="AJ844" s="48"/>
      <c r="AK844" s="48"/>
      <c r="AL844" s="151" t="s">
        <v>2371</v>
      </c>
      <c r="AM844" s="48"/>
      <c r="AN844" s="48"/>
      <c r="AO844" s="48"/>
      <c r="AP844" s="48"/>
      <c r="AQ844" s="48"/>
      <c r="AR844" s="48"/>
      <c r="AS844" s="48"/>
      <c r="AT844" s="436" t="str">
        <f t="shared" si="47"/>
        <v/>
      </c>
      <c r="AU844" s="436"/>
      <c r="AV844" s="436" t="str">
        <f t="shared" si="50"/>
        <v>Yes</v>
      </c>
      <c r="AW844" s="436"/>
      <c r="AX844" s="69" t="s">
        <v>1000</v>
      </c>
      <c r="AY844" s="48"/>
      <c r="AZ844" s="48"/>
      <c r="BA844" s="48"/>
      <c r="BB844" s="436" t="b">
        <f t="shared" si="51"/>
        <v>0</v>
      </c>
      <c r="BC844" s="436"/>
      <c r="BD844" s="48"/>
      <c r="BE844" s="48"/>
      <c r="BF844" s="48"/>
      <c r="BG844" s="48"/>
      <c r="BH844" s="48"/>
      <c r="BI844" s="48"/>
      <c r="BJ844" s="48"/>
      <c r="BK844" s="48"/>
      <c r="BL844" s="48"/>
      <c r="BM844" s="48"/>
      <c r="BN844" s="48"/>
      <c r="BO844" s="48"/>
      <c r="BP844" s="48"/>
      <c r="BQ844" s="48"/>
      <c r="BR844" s="48"/>
      <c r="BS844" s="48"/>
      <c r="BT844" s="48"/>
      <c r="BU844" s="48"/>
    </row>
    <row r="845" spans="1:73" hidden="1">
      <c r="A845" s="48"/>
      <c r="B845" s="48"/>
      <c r="C845" s="70" t="s">
        <v>2372</v>
      </c>
      <c r="D845" s="48"/>
      <c r="E845" s="76"/>
      <c r="F845" s="48"/>
      <c r="G845" s="70"/>
      <c r="H845" s="48"/>
      <c r="I845" s="48"/>
      <c r="J845" s="48"/>
      <c r="K845" s="48"/>
      <c r="L845" s="464">
        <f t="shared" si="52"/>
        <v>458</v>
      </c>
      <c r="M845" s="464"/>
      <c r="N845" s="152" t="s">
        <v>2373</v>
      </c>
      <c r="O845" s="48"/>
      <c r="P845" s="48"/>
      <c r="Q845" s="48"/>
      <c r="R845" s="48"/>
      <c r="S845" s="48"/>
      <c r="T845" s="48"/>
      <c r="U845" s="436" t="str">
        <f t="shared" si="48"/>
        <v/>
      </c>
      <c r="V845" s="436"/>
      <c r="W845" s="436" t="str">
        <f t="shared" si="49"/>
        <v/>
      </c>
      <c r="X845" s="436"/>
      <c r="Y845" s="48"/>
      <c r="Z845" s="48"/>
      <c r="AA845" s="48"/>
      <c r="AB845" s="48"/>
      <c r="AC845" s="48"/>
      <c r="AD845" s="48"/>
      <c r="AE845" s="48"/>
      <c r="AF845" s="48"/>
      <c r="AG845" s="48"/>
      <c r="AH845" s="48"/>
      <c r="AI845" s="48"/>
      <c r="AJ845" s="48"/>
      <c r="AK845" s="48"/>
      <c r="AL845" s="157" t="s">
        <v>2374</v>
      </c>
      <c r="AM845" s="48"/>
      <c r="AN845" s="48"/>
      <c r="AO845" s="48"/>
      <c r="AP845" s="48"/>
      <c r="AQ845" s="48"/>
      <c r="AR845" s="48"/>
      <c r="AS845" s="48"/>
      <c r="AT845" s="436" t="str">
        <f t="shared" si="47"/>
        <v/>
      </c>
      <c r="AU845" s="436"/>
      <c r="AV845" s="436" t="str">
        <f t="shared" si="50"/>
        <v>Yes</v>
      </c>
      <c r="AW845" s="436"/>
      <c r="AX845" s="155" t="s">
        <v>908</v>
      </c>
      <c r="AY845" s="48"/>
      <c r="AZ845" s="48"/>
      <c r="BA845" s="48"/>
      <c r="BB845" s="436" t="b">
        <f t="shared" si="51"/>
        <v>0</v>
      </c>
      <c r="BC845" s="436"/>
      <c r="BD845" s="48"/>
      <c r="BE845" s="48"/>
      <c r="BF845" s="48"/>
      <c r="BG845" s="48"/>
      <c r="BH845" s="48"/>
      <c r="BI845" s="48"/>
      <c r="BJ845" s="48"/>
      <c r="BK845" s="48"/>
      <c r="BL845" s="48"/>
      <c r="BM845" s="48"/>
      <c r="BN845" s="48"/>
      <c r="BO845" s="48"/>
      <c r="BP845" s="48"/>
      <c r="BQ845" s="48"/>
      <c r="BR845" s="48"/>
      <c r="BS845" s="48"/>
      <c r="BT845" s="48"/>
      <c r="BU845" s="48"/>
    </row>
    <row r="846" spans="1:73" hidden="1">
      <c r="A846" s="48"/>
      <c r="B846" s="48"/>
      <c r="C846" s="70" t="s">
        <v>2375</v>
      </c>
      <c r="D846" s="48"/>
      <c r="E846" s="76"/>
      <c r="F846" s="48"/>
      <c r="G846" s="70"/>
      <c r="H846" s="48"/>
      <c r="I846" s="48"/>
      <c r="J846" s="48"/>
      <c r="K846" s="48"/>
      <c r="L846" s="464">
        <f t="shared" si="52"/>
        <v>459</v>
      </c>
      <c r="M846" s="464"/>
      <c r="N846" s="152" t="s">
        <v>2376</v>
      </c>
      <c r="O846" s="48"/>
      <c r="P846" s="48"/>
      <c r="Q846" s="48"/>
      <c r="R846" s="48"/>
      <c r="S846" s="48"/>
      <c r="T846" s="48"/>
      <c r="U846" s="436" t="str">
        <f t="shared" si="48"/>
        <v/>
      </c>
      <c r="V846" s="436"/>
      <c r="W846" s="436" t="str">
        <f t="shared" si="49"/>
        <v/>
      </c>
      <c r="X846" s="436"/>
      <c r="Y846" s="48"/>
      <c r="Z846" s="48"/>
      <c r="AA846" s="48"/>
      <c r="AB846" s="48"/>
      <c r="AC846" s="48"/>
      <c r="AD846" s="48"/>
      <c r="AE846" s="48"/>
      <c r="AF846" s="48"/>
      <c r="AG846" s="48"/>
      <c r="AH846" s="48"/>
      <c r="AI846" s="48"/>
      <c r="AJ846" s="48"/>
      <c r="AK846" s="48"/>
      <c r="AL846" s="157" t="s">
        <v>2377</v>
      </c>
      <c r="AM846" s="48"/>
      <c r="AN846" s="48"/>
      <c r="AO846" s="48"/>
      <c r="AP846" s="48"/>
      <c r="AQ846" s="48"/>
      <c r="AR846" s="48"/>
      <c r="AS846" s="48"/>
      <c r="AT846" s="436" t="str">
        <f t="shared" si="47"/>
        <v/>
      </c>
      <c r="AU846" s="436"/>
      <c r="AV846" s="436" t="str">
        <f t="shared" si="50"/>
        <v>Yes</v>
      </c>
      <c r="AW846" s="436"/>
      <c r="AX846" s="155" t="s">
        <v>908</v>
      </c>
      <c r="AY846" s="48"/>
      <c r="AZ846" s="48"/>
      <c r="BA846" s="48"/>
      <c r="BB846" s="436" t="b">
        <f t="shared" si="51"/>
        <v>0</v>
      </c>
      <c r="BC846" s="436"/>
      <c r="BD846" s="48"/>
      <c r="BE846" s="48"/>
      <c r="BF846" s="48"/>
      <c r="BG846" s="48"/>
      <c r="BH846" s="48"/>
      <c r="BI846" s="48"/>
      <c r="BJ846" s="48"/>
      <c r="BK846" s="48"/>
      <c r="BL846" s="48"/>
      <c r="BM846" s="48"/>
      <c r="BN846" s="48"/>
      <c r="BO846" s="48"/>
      <c r="BP846" s="48"/>
      <c r="BQ846" s="48"/>
      <c r="BR846" s="48"/>
      <c r="BS846" s="48"/>
      <c r="BT846" s="48"/>
      <c r="BU846" s="48"/>
    </row>
    <row r="847" spans="1:73" hidden="1">
      <c r="A847" s="48"/>
      <c r="B847" s="48"/>
      <c r="C847" s="70" t="s">
        <v>2378</v>
      </c>
      <c r="D847" s="48"/>
      <c r="E847" s="76"/>
      <c r="F847" s="48"/>
      <c r="G847" s="70"/>
      <c r="H847" s="48"/>
      <c r="I847" s="48"/>
      <c r="J847" s="48"/>
      <c r="K847" s="48"/>
      <c r="L847" s="464">
        <f t="shared" si="52"/>
        <v>460</v>
      </c>
      <c r="M847" s="464"/>
      <c r="N847" s="152" t="s">
        <v>2379</v>
      </c>
      <c r="O847" s="48"/>
      <c r="P847" s="48"/>
      <c r="Q847" s="48"/>
      <c r="R847" s="48"/>
      <c r="S847" s="48"/>
      <c r="T847" s="48"/>
      <c r="U847" s="436" t="str">
        <f t="shared" si="48"/>
        <v/>
      </c>
      <c r="V847" s="436"/>
      <c r="W847" s="436" t="str">
        <f t="shared" si="49"/>
        <v/>
      </c>
      <c r="X847" s="436"/>
      <c r="Y847" s="48"/>
      <c r="Z847" s="48"/>
      <c r="AA847" s="48"/>
      <c r="AB847" s="48"/>
      <c r="AC847" s="48"/>
      <c r="AD847" s="48"/>
      <c r="AE847" s="48"/>
      <c r="AF847" s="48"/>
      <c r="AG847" s="48"/>
      <c r="AH847" s="48"/>
      <c r="AI847" s="48"/>
      <c r="AJ847" s="48"/>
      <c r="AK847" s="48"/>
      <c r="AL847" s="157" t="s">
        <v>2380</v>
      </c>
      <c r="AM847" s="48"/>
      <c r="AN847" s="48"/>
      <c r="AO847" s="48"/>
      <c r="AP847" s="48"/>
      <c r="AQ847" s="48"/>
      <c r="AR847" s="48"/>
      <c r="AS847" s="48"/>
      <c r="AT847" s="436" t="str">
        <f t="shared" si="47"/>
        <v/>
      </c>
      <c r="AU847" s="436"/>
      <c r="AV847" s="436" t="str">
        <f t="shared" si="50"/>
        <v>Yes</v>
      </c>
      <c r="AW847" s="436"/>
      <c r="AX847" s="155" t="s">
        <v>908</v>
      </c>
      <c r="AY847" s="48"/>
      <c r="AZ847" s="48"/>
      <c r="BA847" s="48"/>
      <c r="BB847" s="436" t="b">
        <f t="shared" si="51"/>
        <v>0</v>
      </c>
      <c r="BC847" s="436"/>
      <c r="BD847" s="48"/>
      <c r="BE847" s="48"/>
      <c r="BF847" s="48"/>
      <c r="BG847" s="48"/>
      <c r="BH847" s="48"/>
      <c r="BI847" s="48"/>
      <c r="BJ847" s="48"/>
      <c r="BK847" s="48"/>
      <c r="BL847" s="48"/>
      <c r="BM847" s="48"/>
      <c r="BN847" s="48"/>
      <c r="BO847" s="48"/>
      <c r="BP847" s="48"/>
      <c r="BQ847" s="48"/>
      <c r="BR847" s="48"/>
      <c r="BS847" s="48"/>
      <c r="BT847" s="48"/>
      <c r="BU847" s="48"/>
    </row>
    <row r="848" spans="1:73" hidden="1">
      <c r="A848" s="48"/>
      <c r="B848" s="48"/>
      <c r="C848" s="70" t="s">
        <v>2381</v>
      </c>
      <c r="D848" s="48"/>
      <c r="E848" s="76"/>
      <c r="F848" s="48"/>
      <c r="G848" s="70"/>
      <c r="H848" s="48"/>
      <c r="I848" s="48"/>
      <c r="J848" s="48"/>
      <c r="K848" s="48"/>
      <c r="L848" s="464">
        <f t="shared" si="52"/>
        <v>461</v>
      </c>
      <c r="M848" s="464"/>
      <c r="N848" s="152" t="s">
        <v>2382</v>
      </c>
      <c r="O848" s="48"/>
      <c r="P848" s="48"/>
      <c r="Q848" s="48"/>
      <c r="R848" s="48"/>
      <c r="S848" s="48"/>
      <c r="T848" s="48"/>
      <c r="U848" s="436" t="str">
        <f t="shared" si="48"/>
        <v/>
      </c>
      <c r="V848" s="436"/>
      <c r="W848" s="436" t="str">
        <f t="shared" si="49"/>
        <v/>
      </c>
      <c r="X848" s="436"/>
      <c r="Y848" s="48"/>
      <c r="Z848" s="48"/>
      <c r="AA848" s="48"/>
      <c r="AB848" s="48"/>
      <c r="AC848" s="48"/>
      <c r="AD848" s="48"/>
      <c r="AE848" s="48"/>
      <c r="AF848" s="48"/>
      <c r="AG848" s="48"/>
      <c r="AH848" s="48"/>
      <c r="AI848" s="48"/>
      <c r="AJ848" s="48"/>
      <c r="AK848" s="48"/>
      <c r="AL848" s="151" t="s">
        <v>2383</v>
      </c>
      <c r="AM848" s="48"/>
      <c r="AN848" s="48"/>
      <c r="AO848" s="48"/>
      <c r="AP848" s="48"/>
      <c r="AQ848" s="48"/>
      <c r="AR848" s="48"/>
      <c r="AS848" s="48"/>
      <c r="AT848" s="436" t="str">
        <f t="shared" si="47"/>
        <v/>
      </c>
      <c r="AU848" s="436"/>
      <c r="AV848" s="436" t="str">
        <f t="shared" si="50"/>
        <v>Yes</v>
      </c>
      <c r="AW848" s="436"/>
      <c r="AX848" s="156" t="s">
        <v>918</v>
      </c>
      <c r="AY848" s="48"/>
      <c r="AZ848" s="48"/>
      <c r="BA848" s="48"/>
      <c r="BB848" s="436" t="b">
        <f t="shared" si="51"/>
        <v>0</v>
      </c>
      <c r="BC848" s="436"/>
      <c r="BD848" s="48"/>
      <c r="BE848" s="48"/>
      <c r="BF848" s="48"/>
      <c r="BG848" s="48"/>
      <c r="BH848" s="48"/>
      <c r="BI848" s="48"/>
      <c r="BJ848" s="48"/>
      <c r="BK848" s="48"/>
      <c r="BL848" s="48"/>
      <c r="BM848" s="48"/>
      <c r="BN848" s="48"/>
      <c r="BO848" s="48"/>
      <c r="BP848" s="48"/>
      <c r="BQ848" s="48"/>
      <c r="BR848" s="48"/>
      <c r="BS848" s="48"/>
      <c r="BT848" s="48"/>
      <c r="BU848" s="48"/>
    </row>
    <row r="849" spans="1:73" hidden="1">
      <c r="A849" s="48"/>
      <c r="B849" s="48"/>
      <c r="C849" s="70" t="s">
        <v>2384</v>
      </c>
      <c r="D849" s="48"/>
      <c r="E849" s="76"/>
      <c r="F849" s="48"/>
      <c r="G849" s="70"/>
      <c r="H849" s="48"/>
      <c r="I849" s="48"/>
      <c r="J849" s="48"/>
      <c r="K849" s="48"/>
      <c r="L849" s="464">
        <f t="shared" si="52"/>
        <v>462</v>
      </c>
      <c r="M849" s="464"/>
      <c r="N849" s="152" t="s">
        <v>2385</v>
      </c>
      <c r="O849" s="48"/>
      <c r="P849" s="48"/>
      <c r="Q849" s="48"/>
      <c r="R849" s="48"/>
      <c r="S849" s="48"/>
      <c r="T849" s="48"/>
      <c r="U849" s="436" t="str">
        <f t="shared" si="48"/>
        <v/>
      </c>
      <c r="V849" s="436"/>
      <c r="W849" s="436" t="str">
        <f t="shared" si="49"/>
        <v/>
      </c>
      <c r="X849" s="436"/>
      <c r="Y849" s="48"/>
      <c r="Z849" s="48"/>
      <c r="AA849" s="48"/>
      <c r="AB849" s="48"/>
      <c r="AC849" s="48"/>
      <c r="AD849" s="48"/>
      <c r="AE849" s="48"/>
      <c r="AF849" s="48"/>
      <c r="AG849" s="48"/>
      <c r="AH849" s="48"/>
      <c r="AI849" s="48"/>
      <c r="AJ849" s="48"/>
      <c r="AK849" s="48"/>
      <c r="AL849" s="157" t="s">
        <v>2386</v>
      </c>
      <c r="AM849" s="48"/>
      <c r="AN849" s="48"/>
      <c r="AO849" s="48"/>
      <c r="AP849" s="48"/>
      <c r="AQ849" s="48"/>
      <c r="AR849" s="48"/>
      <c r="AS849" s="48"/>
      <c r="AT849" s="436" t="str">
        <f t="shared" si="47"/>
        <v/>
      </c>
      <c r="AU849" s="436"/>
      <c r="AV849" s="436" t="str">
        <f t="shared" si="50"/>
        <v>Yes</v>
      </c>
      <c r="AW849" s="436"/>
      <c r="AX849" s="155" t="s">
        <v>908</v>
      </c>
      <c r="AY849" s="48"/>
      <c r="AZ849" s="48"/>
      <c r="BA849" s="48"/>
      <c r="BB849" s="436" t="b">
        <f t="shared" si="51"/>
        <v>0</v>
      </c>
      <c r="BC849" s="436"/>
      <c r="BD849" s="48"/>
      <c r="BE849" s="48"/>
      <c r="BF849" s="48"/>
      <c r="BG849" s="48"/>
      <c r="BH849" s="48"/>
      <c r="BI849" s="48"/>
      <c r="BJ849" s="48"/>
      <c r="BK849" s="48"/>
      <c r="BL849" s="48"/>
      <c r="BM849" s="48"/>
      <c r="BN849" s="48"/>
      <c r="BO849" s="48"/>
      <c r="BP849" s="48"/>
      <c r="BQ849" s="48"/>
      <c r="BR849" s="48"/>
      <c r="BS849" s="48"/>
      <c r="BT849" s="48"/>
      <c r="BU849" s="48"/>
    </row>
    <row r="850" spans="1:73" hidden="1">
      <c r="A850" s="48"/>
      <c r="B850" s="48"/>
      <c r="C850" s="70" t="s">
        <v>2387</v>
      </c>
      <c r="D850" s="48"/>
      <c r="E850" s="76"/>
      <c r="F850" s="48"/>
      <c r="G850" s="70"/>
      <c r="H850" s="48"/>
      <c r="I850" s="48"/>
      <c r="J850" s="48"/>
      <c r="K850" s="48"/>
      <c r="L850" s="464">
        <f t="shared" si="52"/>
        <v>463</v>
      </c>
      <c r="M850" s="464"/>
      <c r="N850" s="152" t="s">
        <v>2388</v>
      </c>
      <c r="O850" s="48"/>
      <c r="P850" s="48"/>
      <c r="Q850" s="48"/>
      <c r="R850" s="48"/>
      <c r="S850" s="48"/>
      <c r="T850" s="48"/>
      <c r="U850" s="436" t="str">
        <f t="shared" si="48"/>
        <v/>
      </c>
      <c r="V850" s="436"/>
      <c r="W850" s="436" t="str">
        <f t="shared" si="49"/>
        <v/>
      </c>
      <c r="X850" s="436"/>
      <c r="Y850" s="48"/>
      <c r="Z850" s="48"/>
      <c r="AA850" s="48"/>
      <c r="AB850" s="48"/>
      <c r="AC850" s="48"/>
      <c r="AD850" s="48"/>
      <c r="AE850" s="48"/>
      <c r="AF850" s="48"/>
      <c r="AG850" s="48"/>
      <c r="AH850" s="48"/>
      <c r="AI850" s="48"/>
      <c r="AJ850" s="48"/>
      <c r="AK850" s="48"/>
      <c r="AL850" s="151" t="s">
        <v>2389</v>
      </c>
      <c r="AM850" s="48"/>
      <c r="AN850" s="48"/>
      <c r="AO850" s="48"/>
      <c r="AP850" s="48"/>
      <c r="AQ850" s="48"/>
      <c r="AR850" s="48"/>
      <c r="AS850" s="48"/>
      <c r="AT850" s="436" t="str">
        <f t="shared" si="47"/>
        <v/>
      </c>
      <c r="AU850" s="436"/>
      <c r="AV850" s="436" t="str">
        <f t="shared" si="50"/>
        <v>Yes</v>
      </c>
      <c r="AW850" s="436"/>
      <c r="AX850" s="156" t="s">
        <v>918</v>
      </c>
      <c r="AY850" s="48"/>
      <c r="AZ850" s="48"/>
      <c r="BA850" s="48"/>
      <c r="BB850" s="436" t="b">
        <f t="shared" si="51"/>
        <v>0</v>
      </c>
      <c r="BC850" s="436"/>
      <c r="BD850" s="48"/>
      <c r="BE850" s="48"/>
      <c r="BF850" s="48"/>
      <c r="BG850" s="48"/>
      <c r="BH850" s="48"/>
      <c r="BI850" s="48"/>
      <c r="BJ850" s="48"/>
      <c r="BK850" s="48"/>
      <c r="BL850" s="48"/>
      <c r="BM850" s="48"/>
      <c r="BN850" s="48"/>
      <c r="BO850" s="48"/>
      <c r="BP850" s="48"/>
      <c r="BQ850" s="48"/>
      <c r="BR850" s="48"/>
      <c r="BS850" s="48"/>
      <c r="BT850" s="48"/>
      <c r="BU850" s="48"/>
    </row>
    <row r="851" spans="1:73" hidden="1">
      <c r="A851" s="48"/>
      <c r="B851" s="48"/>
      <c r="C851" s="70" t="s">
        <v>2390</v>
      </c>
      <c r="D851" s="48"/>
      <c r="E851" s="76"/>
      <c r="F851" s="48"/>
      <c r="G851" s="70"/>
      <c r="H851" s="48"/>
      <c r="I851" s="48"/>
      <c r="J851" s="48"/>
      <c r="K851" s="48"/>
      <c r="L851" s="464">
        <f t="shared" si="52"/>
        <v>464</v>
      </c>
      <c r="M851" s="464"/>
      <c r="N851" s="152" t="s">
        <v>2391</v>
      </c>
      <c r="O851" s="48"/>
      <c r="P851" s="48"/>
      <c r="Q851" s="48"/>
      <c r="R851" s="48"/>
      <c r="S851" s="48"/>
      <c r="T851" s="48"/>
      <c r="U851" s="436" t="str">
        <f t="shared" si="48"/>
        <v/>
      </c>
      <c r="V851" s="436"/>
      <c r="W851" s="436" t="str">
        <f t="shared" si="49"/>
        <v/>
      </c>
      <c r="X851" s="436"/>
      <c r="Y851" s="48"/>
      <c r="Z851" s="48"/>
      <c r="AA851" s="48"/>
      <c r="AB851" s="48"/>
      <c r="AC851" s="48"/>
      <c r="AD851" s="48"/>
      <c r="AE851" s="48"/>
      <c r="AF851" s="48"/>
      <c r="AG851" s="48"/>
      <c r="AH851" s="48"/>
      <c r="AI851" s="48"/>
      <c r="AJ851" s="48"/>
      <c r="AK851" s="48"/>
      <c r="AL851" s="151" t="s">
        <v>2392</v>
      </c>
      <c r="AM851" s="48"/>
      <c r="AN851" s="48"/>
      <c r="AO851" s="48"/>
      <c r="AP851" s="48"/>
      <c r="AQ851" s="48"/>
      <c r="AR851" s="48"/>
      <c r="AS851" s="48"/>
      <c r="AT851" s="436" t="str">
        <f t="shared" si="47"/>
        <v/>
      </c>
      <c r="AU851" s="436"/>
      <c r="AV851" s="436" t="str">
        <f t="shared" si="50"/>
        <v>Yes</v>
      </c>
      <c r="AW851" s="436"/>
      <c r="AX851" s="156" t="s">
        <v>918</v>
      </c>
      <c r="AY851" s="48"/>
      <c r="AZ851" s="48"/>
      <c r="BA851" s="48"/>
      <c r="BB851" s="436" t="b">
        <f t="shared" si="51"/>
        <v>0</v>
      </c>
      <c r="BC851" s="436"/>
      <c r="BD851" s="48"/>
      <c r="BE851" s="48"/>
      <c r="BF851" s="48"/>
      <c r="BG851" s="48"/>
      <c r="BH851" s="48"/>
      <c r="BI851" s="48"/>
      <c r="BJ851" s="48"/>
      <c r="BK851" s="48"/>
      <c r="BL851" s="48"/>
      <c r="BM851" s="48"/>
      <c r="BN851" s="48"/>
      <c r="BO851" s="48"/>
      <c r="BP851" s="48"/>
      <c r="BQ851" s="48"/>
      <c r="BR851" s="48"/>
      <c r="BS851" s="48"/>
      <c r="BT851" s="48"/>
      <c r="BU851" s="48"/>
    </row>
    <row r="852" spans="1:73" hidden="1">
      <c r="A852" s="48"/>
      <c r="B852" s="48"/>
      <c r="C852" s="70" t="s">
        <v>2393</v>
      </c>
      <c r="D852" s="48"/>
      <c r="E852" s="76"/>
      <c r="F852" s="48"/>
      <c r="G852" s="70"/>
      <c r="H852" s="48"/>
      <c r="I852" s="48"/>
      <c r="J852" s="48"/>
      <c r="K852" s="48"/>
      <c r="L852" s="464">
        <f t="shared" si="52"/>
        <v>465</v>
      </c>
      <c r="M852" s="464"/>
      <c r="N852" s="152" t="s">
        <v>2394</v>
      </c>
      <c r="O852" s="48"/>
      <c r="P852" s="48"/>
      <c r="Q852" s="48"/>
      <c r="R852" s="48"/>
      <c r="S852" s="48"/>
      <c r="T852" s="48"/>
      <c r="U852" s="436" t="str">
        <f t="shared" si="48"/>
        <v/>
      </c>
      <c r="V852" s="436"/>
      <c r="W852" s="436" t="str">
        <f t="shared" si="49"/>
        <v/>
      </c>
      <c r="X852" s="436"/>
      <c r="Y852" s="48"/>
      <c r="Z852" s="48"/>
      <c r="AA852" s="48"/>
      <c r="AB852" s="48"/>
      <c r="AC852" s="48"/>
      <c r="AD852" s="48"/>
      <c r="AE852" s="48"/>
      <c r="AF852" s="48"/>
      <c r="AG852" s="48"/>
      <c r="AH852" s="48"/>
      <c r="AI852" s="48"/>
      <c r="AJ852" s="48"/>
      <c r="AK852" s="48"/>
      <c r="AL852" s="151" t="s">
        <v>2395</v>
      </c>
      <c r="AM852" s="48"/>
      <c r="AN852" s="48"/>
      <c r="AO852" s="48"/>
      <c r="AP852" s="48"/>
      <c r="AQ852" s="48"/>
      <c r="AR852" s="48"/>
      <c r="AS852" s="48"/>
      <c r="AT852" s="436" t="str">
        <f t="shared" si="47"/>
        <v/>
      </c>
      <c r="AU852" s="436"/>
      <c r="AV852" s="436" t="str">
        <f t="shared" si="50"/>
        <v>Yes</v>
      </c>
      <c r="AW852" s="436"/>
      <c r="AX852" s="156" t="s">
        <v>918</v>
      </c>
      <c r="AY852" s="48"/>
      <c r="AZ852" s="48"/>
      <c r="BA852" s="48"/>
      <c r="BB852" s="436" t="b">
        <f t="shared" si="51"/>
        <v>0</v>
      </c>
      <c r="BC852" s="436"/>
      <c r="BD852" s="48"/>
      <c r="BE852" s="48"/>
      <c r="BF852" s="48"/>
      <c r="BG852" s="48"/>
      <c r="BH852" s="48"/>
      <c r="BI852" s="48"/>
      <c r="BJ852" s="48"/>
      <c r="BK852" s="48"/>
      <c r="BL852" s="48"/>
      <c r="BM852" s="48"/>
      <c r="BN852" s="48"/>
      <c r="BO852" s="48"/>
      <c r="BP852" s="48"/>
      <c r="BQ852" s="48"/>
      <c r="BR852" s="48"/>
      <c r="BS852" s="48"/>
      <c r="BT852" s="48"/>
      <c r="BU852" s="48"/>
    </row>
    <row r="853" spans="1:73" hidden="1">
      <c r="A853" s="48"/>
      <c r="B853" s="48"/>
      <c r="C853" s="70" t="s">
        <v>2396</v>
      </c>
      <c r="D853" s="48"/>
      <c r="E853" s="76"/>
      <c r="F853" s="48"/>
      <c r="G853" s="70"/>
      <c r="H853" s="48"/>
      <c r="I853" s="48"/>
      <c r="J853" s="48"/>
      <c r="K853" s="48"/>
      <c r="L853" s="464">
        <f t="shared" si="52"/>
        <v>466</v>
      </c>
      <c r="M853" s="464"/>
      <c r="N853" s="152" t="s">
        <v>2397</v>
      </c>
      <c r="O853" s="48"/>
      <c r="P853" s="48"/>
      <c r="Q853" s="48"/>
      <c r="R853" s="48"/>
      <c r="S853" s="48"/>
      <c r="T853" s="48"/>
      <c r="U853" s="436" t="str">
        <f t="shared" si="48"/>
        <v/>
      </c>
      <c r="V853" s="436"/>
      <c r="W853" s="436" t="str">
        <f t="shared" si="49"/>
        <v/>
      </c>
      <c r="X853" s="436"/>
      <c r="Y853" s="48"/>
      <c r="Z853" s="48"/>
      <c r="AA853" s="48"/>
      <c r="AB853" s="48"/>
      <c r="AC853" s="48"/>
      <c r="AD853" s="48"/>
      <c r="AE853" s="48"/>
      <c r="AF853" s="48"/>
      <c r="AG853" s="48"/>
      <c r="AH853" s="48"/>
      <c r="AI853" s="48"/>
      <c r="AJ853" s="48"/>
      <c r="AK853" s="48"/>
      <c r="AL853" s="157" t="s">
        <v>2398</v>
      </c>
      <c r="AM853" s="48"/>
      <c r="AN853" s="48"/>
      <c r="AO853" s="48"/>
      <c r="AP853" s="48"/>
      <c r="AQ853" s="48"/>
      <c r="AR853" s="48"/>
      <c r="AS853" s="48"/>
      <c r="AT853" s="436" t="str">
        <f t="shared" si="47"/>
        <v/>
      </c>
      <c r="AU853" s="436"/>
      <c r="AV853" s="436" t="str">
        <f t="shared" si="50"/>
        <v>Yes</v>
      </c>
      <c r="AW853" s="436"/>
      <c r="AX853" s="155" t="s">
        <v>908</v>
      </c>
      <c r="AY853" s="48"/>
      <c r="AZ853" s="48"/>
      <c r="BA853" s="48"/>
      <c r="BB853" s="436" t="b">
        <f t="shared" si="51"/>
        <v>0</v>
      </c>
      <c r="BC853" s="436"/>
      <c r="BD853" s="48"/>
      <c r="BE853" s="48"/>
      <c r="BF853" s="48"/>
      <c r="BG853" s="48"/>
      <c r="BH853" s="48"/>
      <c r="BI853" s="48"/>
      <c r="BJ853" s="48"/>
      <c r="BK853" s="48"/>
      <c r="BL853" s="48"/>
      <c r="BM853" s="48"/>
      <c r="BN853" s="48"/>
      <c r="BO853" s="48"/>
      <c r="BP853" s="48"/>
      <c r="BQ853" s="48"/>
      <c r="BR853" s="48"/>
      <c r="BS853" s="48"/>
      <c r="BT853" s="48"/>
      <c r="BU853" s="48"/>
    </row>
    <row r="854" spans="1:73" hidden="1">
      <c r="A854" s="48"/>
      <c r="B854" s="48"/>
      <c r="C854" s="70" t="s">
        <v>2399</v>
      </c>
      <c r="D854" s="48"/>
      <c r="E854" s="76"/>
      <c r="F854" s="48"/>
      <c r="G854" s="70"/>
      <c r="H854" s="48"/>
      <c r="I854" s="48"/>
      <c r="J854" s="48"/>
      <c r="K854" s="48"/>
      <c r="L854" s="464">
        <f t="shared" si="52"/>
        <v>467</v>
      </c>
      <c r="M854" s="464"/>
      <c r="N854" s="152" t="s">
        <v>2400</v>
      </c>
      <c r="O854" s="48"/>
      <c r="P854" s="48"/>
      <c r="Q854" s="48"/>
      <c r="R854" s="48"/>
      <c r="S854" s="48"/>
      <c r="T854" s="48"/>
      <c r="U854" s="436" t="str">
        <f t="shared" si="48"/>
        <v/>
      </c>
      <c r="V854" s="436"/>
      <c r="W854" s="436" t="str">
        <f t="shared" si="49"/>
        <v/>
      </c>
      <c r="X854" s="436"/>
      <c r="Y854" s="48"/>
      <c r="Z854" s="48"/>
      <c r="AA854" s="48"/>
      <c r="AB854" s="48"/>
      <c r="AC854" s="48"/>
      <c r="AD854" s="48"/>
      <c r="AE854" s="48"/>
      <c r="AF854" s="48"/>
      <c r="AG854" s="48"/>
      <c r="AH854" s="48"/>
      <c r="AI854" s="48"/>
      <c r="AJ854" s="48"/>
      <c r="AK854" s="48"/>
      <c r="AL854" s="162" t="s">
        <v>2401</v>
      </c>
      <c r="AM854" s="48"/>
      <c r="AN854" s="48"/>
      <c r="AO854" s="48"/>
      <c r="AP854" s="48"/>
      <c r="AQ854" s="48"/>
      <c r="AR854" s="48"/>
      <c r="AS854" s="48"/>
      <c r="AT854" s="436" t="str">
        <f t="shared" si="47"/>
        <v/>
      </c>
      <c r="AU854" s="436"/>
      <c r="AV854" s="436" t="str">
        <f t="shared" si="50"/>
        <v>Yes</v>
      </c>
      <c r="AW854" s="436"/>
      <c r="AX854" s="155" t="s">
        <v>908</v>
      </c>
      <c r="AY854" s="48"/>
      <c r="AZ854" s="48"/>
      <c r="BA854" s="48"/>
      <c r="BB854" s="436" t="b">
        <f t="shared" si="51"/>
        <v>0</v>
      </c>
      <c r="BC854" s="436"/>
      <c r="BD854" s="48"/>
      <c r="BE854" s="48"/>
      <c r="BF854" s="48"/>
      <c r="BG854" s="48"/>
      <c r="BH854" s="48"/>
      <c r="BI854" s="48"/>
      <c r="BJ854" s="48"/>
      <c r="BK854" s="48"/>
      <c r="BL854" s="48"/>
      <c r="BM854" s="48"/>
      <c r="BN854" s="48"/>
      <c r="BO854" s="48"/>
      <c r="BP854" s="48"/>
      <c r="BQ854" s="48"/>
      <c r="BR854" s="48"/>
      <c r="BS854" s="48"/>
      <c r="BT854" s="48"/>
      <c r="BU854" s="48"/>
    </row>
    <row r="855" spans="1:73" hidden="1">
      <c r="A855" s="48"/>
      <c r="B855" s="48"/>
      <c r="C855" s="70" t="s">
        <v>2402</v>
      </c>
      <c r="D855" s="48"/>
      <c r="E855" s="76"/>
      <c r="F855" s="48"/>
      <c r="G855" s="70"/>
      <c r="H855" s="48"/>
      <c r="I855" s="48"/>
      <c r="J855" s="48"/>
      <c r="K855" s="48"/>
      <c r="L855" s="464">
        <f t="shared" si="52"/>
        <v>468</v>
      </c>
      <c r="M855" s="464"/>
      <c r="N855" s="152" t="s">
        <v>2403</v>
      </c>
      <c r="O855" s="48"/>
      <c r="P855" s="48"/>
      <c r="Q855" s="48"/>
      <c r="R855" s="48"/>
      <c r="S855" s="48"/>
      <c r="T855" s="48"/>
      <c r="U855" s="436" t="str">
        <f t="shared" si="48"/>
        <v/>
      </c>
      <c r="V855" s="436"/>
      <c r="W855" s="436" t="str">
        <f t="shared" si="49"/>
        <v/>
      </c>
      <c r="X855" s="436"/>
      <c r="Y855" s="48"/>
      <c r="Z855" s="48"/>
      <c r="AA855" s="48"/>
      <c r="AB855" s="48"/>
      <c r="AC855" s="48"/>
      <c r="AD855" s="48"/>
      <c r="AE855" s="48"/>
      <c r="AF855" s="48"/>
      <c r="AG855" s="48"/>
      <c r="AH855" s="48"/>
      <c r="AI855" s="48"/>
      <c r="AJ855" s="48"/>
      <c r="AK855" s="48"/>
      <c r="AL855" s="160" t="s">
        <v>2404</v>
      </c>
      <c r="AM855" s="48"/>
      <c r="AN855" s="48"/>
      <c r="AO855" s="48"/>
      <c r="AP855" s="48"/>
      <c r="AQ855" s="48"/>
      <c r="AR855" s="48"/>
      <c r="AS855" s="48"/>
      <c r="AT855" s="436" t="str">
        <f t="shared" si="47"/>
        <v/>
      </c>
      <c r="AU855" s="436"/>
      <c r="AV855" s="436" t="str">
        <f t="shared" si="50"/>
        <v>Yes</v>
      </c>
      <c r="AW855" s="436"/>
      <c r="AX855" s="155" t="s">
        <v>908</v>
      </c>
      <c r="AY855" s="48"/>
      <c r="AZ855" s="48"/>
      <c r="BA855" s="48"/>
      <c r="BB855" s="436" t="b">
        <f t="shared" si="51"/>
        <v>0</v>
      </c>
      <c r="BC855" s="436"/>
      <c r="BD855" s="48"/>
      <c r="BE855" s="48"/>
      <c r="BF855" s="48"/>
      <c r="BG855" s="48"/>
      <c r="BH855" s="48"/>
      <c r="BI855" s="48"/>
      <c r="BJ855" s="48"/>
      <c r="BK855" s="48"/>
      <c r="BL855" s="48"/>
      <c r="BM855" s="48"/>
      <c r="BN855" s="48"/>
      <c r="BO855" s="48"/>
      <c r="BP855" s="48"/>
      <c r="BQ855" s="48"/>
      <c r="BR855" s="48"/>
      <c r="BS855" s="48"/>
      <c r="BT855" s="48"/>
      <c r="BU855" s="48"/>
    </row>
    <row r="856" spans="1:73" hidden="1">
      <c r="A856" s="48"/>
      <c r="B856" s="48"/>
      <c r="C856" s="70" t="s">
        <v>2405</v>
      </c>
      <c r="D856" s="48"/>
      <c r="E856" s="76"/>
      <c r="F856" s="48"/>
      <c r="G856" s="70"/>
      <c r="H856" s="48"/>
      <c r="I856" s="48"/>
      <c r="J856" s="48"/>
      <c r="K856" s="48"/>
      <c r="L856" s="464">
        <f t="shared" si="52"/>
        <v>469</v>
      </c>
      <c r="M856" s="464"/>
      <c r="N856" s="152" t="s">
        <v>2406</v>
      </c>
      <c r="O856" s="48"/>
      <c r="P856" s="48"/>
      <c r="Q856" s="48"/>
      <c r="R856" s="48"/>
      <c r="S856" s="48"/>
      <c r="T856" s="48"/>
      <c r="U856" s="436" t="str">
        <f t="shared" si="48"/>
        <v/>
      </c>
      <c r="V856" s="436"/>
      <c r="W856" s="436" t="str">
        <f t="shared" si="49"/>
        <v/>
      </c>
      <c r="X856" s="436"/>
      <c r="Y856" s="48"/>
      <c r="Z856" s="48"/>
      <c r="AA856" s="48"/>
      <c r="AB856" s="48"/>
      <c r="AC856" s="48"/>
      <c r="AD856" s="48"/>
      <c r="AE856" s="48"/>
      <c r="AF856" s="48"/>
      <c r="AG856" s="48"/>
      <c r="AH856" s="48"/>
      <c r="AI856" s="48"/>
      <c r="AJ856" s="48"/>
      <c r="AK856" s="48"/>
      <c r="AL856" s="157" t="s">
        <v>2407</v>
      </c>
      <c r="AM856" s="48"/>
      <c r="AN856" s="48"/>
      <c r="AO856" s="48"/>
      <c r="AP856" s="48"/>
      <c r="AQ856" s="48"/>
      <c r="AR856" s="48"/>
      <c r="AS856" s="48"/>
      <c r="AT856" s="436" t="str">
        <f t="shared" si="47"/>
        <v/>
      </c>
      <c r="AU856" s="436"/>
      <c r="AV856" s="436" t="str">
        <f t="shared" si="50"/>
        <v>Yes</v>
      </c>
      <c r="AW856" s="436"/>
      <c r="AX856" s="155" t="s">
        <v>908</v>
      </c>
      <c r="AY856" s="48"/>
      <c r="AZ856" s="48"/>
      <c r="BA856" s="48"/>
      <c r="BB856" s="436" t="b">
        <f t="shared" si="51"/>
        <v>0</v>
      </c>
      <c r="BC856" s="436"/>
      <c r="BD856" s="48"/>
      <c r="BE856" s="48"/>
      <c r="BF856" s="48"/>
      <c r="BG856" s="48"/>
      <c r="BH856" s="48"/>
      <c r="BI856" s="48"/>
      <c r="BJ856" s="48"/>
      <c r="BK856" s="48"/>
      <c r="BL856" s="48"/>
      <c r="BM856" s="48"/>
      <c r="BN856" s="48"/>
      <c r="BO856" s="48"/>
      <c r="BP856" s="48"/>
      <c r="BQ856" s="48"/>
      <c r="BR856" s="48"/>
      <c r="BS856" s="48"/>
      <c r="BT856" s="48"/>
      <c r="BU856" s="48"/>
    </row>
    <row r="857" spans="1:73" hidden="1">
      <c r="A857" s="48"/>
      <c r="B857" s="48"/>
      <c r="C857" s="70" t="s">
        <v>2408</v>
      </c>
      <c r="D857" s="48"/>
      <c r="E857" s="76"/>
      <c r="F857" s="48"/>
      <c r="G857" s="70"/>
      <c r="H857" s="48"/>
      <c r="I857" s="48"/>
      <c r="J857" s="48"/>
      <c r="K857" s="48"/>
      <c r="L857" s="464">
        <f t="shared" si="52"/>
        <v>470</v>
      </c>
      <c r="M857" s="464"/>
      <c r="N857" s="152" t="s">
        <v>2409</v>
      </c>
      <c r="O857" s="48"/>
      <c r="P857" s="48"/>
      <c r="Q857" s="48"/>
      <c r="R857" s="48"/>
      <c r="S857" s="48"/>
      <c r="T857" s="48"/>
      <c r="U857" s="436" t="str">
        <f t="shared" si="48"/>
        <v/>
      </c>
      <c r="V857" s="436"/>
      <c r="W857" s="436" t="str">
        <f t="shared" si="49"/>
        <v/>
      </c>
      <c r="X857" s="436"/>
      <c r="Y857" s="48"/>
      <c r="Z857" s="48"/>
      <c r="AA857" s="48"/>
      <c r="AB857" s="48"/>
      <c r="AC857" s="48"/>
      <c r="AD857" s="48"/>
      <c r="AE857" s="48"/>
      <c r="AF857" s="48"/>
      <c r="AG857" s="48"/>
      <c r="AH857" s="48"/>
      <c r="AI857" s="48"/>
      <c r="AJ857" s="48"/>
      <c r="AK857" s="48"/>
      <c r="AL857" s="157" t="s">
        <v>2410</v>
      </c>
      <c r="AM857" s="48"/>
      <c r="AN857" s="48"/>
      <c r="AO857" s="48"/>
      <c r="AP857" s="48"/>
      <c r="AQ857" s="48"/>
      <c r="AR857" s="48"/>
      <c r="AS857" s="48"/>
      <c r="AT857" s="436" t="str">
        <f t="shared" si="47"/>
        <v/>
      </c>
      <c r="AU857" s="436"/>
      <c r="AV857" s="436" t="str">
        <f t="shared" si="50"/>
        <v>Yes</v>
      </c>
      <c r="AW857" s="436"/>
      <c r="AX857" s="155" t="s">
        <v>908</v>
      </c>
      <c r="AY857" s="48"/>
      <c r="AZ857" s="48"/>
      <c r="BA857" s="48"/>
      <c r="BB857" s="436" t="b">
        <f t="shared" si="51"/>
        <v>0</v>
      </c>
      <c r="BC857" s="436"/>
      <c r="BD857" s="48"/>
      <c r="BE857" s="48"/>
      <c r="BF857" s="48"/>
      <c r="BG857" s="48"/>
      <c r="BH857" s="48"/>
      <c r="BI857" s="48"/>
      <c r="BJ857" s="48"/>
      <c r="BK857" s="48"/>
      <c r="BL857" s="48"/>
      <c r="BM857" s="48"/>
      <c r="BN857" s="48"/>
      <c r="BO857" s="48"/>
      <c r="BP857" s="48"/>
      <c r="BQ857" s="48"/>
      <c r="BR857" s="48"/>
      <c r="BS857" s="48"/>
      <c r="BT857" s="48"/>
      <c r="BU857" s="48"/>
    </row>
    <row r="858" spans="1:73" hidden="1">
      <c r="A858" s="48"/>
      <c r="B858" s="48"/>
      <c r="C858" s="70" t="s">
        <v>2411</v>
      </c>
      <c r="D858" s="48"/>
      <c r="E858" s="76"/>
      <c r="F858" s="48"/>
      <c r="G858" s="70"/>
      <c r="H858" s="48"/>
      <c r="I858" s="48"/>
      <c r="J858" s="48"/>
      <c r="K858" s="48"/>
      <c r="L858" s="464">
        <f t="shared" si="52"/>
        <v>471</v>
      </c>
      <c r="M858" s="464"/>
      <c r="N858" s="152" t="s">
        <v>2412</v>
      </c>
      <c r="O858" s="48"/>
      <c r="P858" s="48"/>
      <c r="Q858" s="48"/>
      <c r="R858" s="48"/>
      <c r="S858" s="48"/>
      <c r="T858" s="48"/>
      <c r="U858" s="436" t="str">
        <f t="shared" si="48"/>
        <v/>
      </c>
      <c r="V858" s="436"/>
      <c r="W858" s="436" t="str">
        <f t="shared" si="49"/>
        <v/>
      </c>
      <c r="X858" s="436"/>
      <c r="Y858" s="48"/>
      <c r="Z858" s="48"/>
      <c r="AA858" s="48"/>
      <c r="AB858" s="48"/>
      <c r="AC858" s="48"/>
      <c r="AD858" s="48"/>
      <c r="AE858" s="48"/>
      <c r="AF858" s="48"/>
      <c r="AG858" s="48"/>
      <c r="AH858" s="48"/>
      <c r="AI858" s="48"/>
      <c r="AJ858" s="48"/>
      <c r="AK858" s="48"/>
      <c r="AL858" s="151" t="s">
        <v>2413</v>
      </c>
      <c r="AM858" s="48"/>
      <c r="AN858" s="48"/>
      <c r="AO858" s="48"/>
      <c r="AP858" s="48"/>
      <c r="AQ858" s="48"/>
      <c r="AR858" s="48"/>
      <c r="AS858" s="48"/>
      <c r="AT858" s="436" t="str">
        <f t="shared" si="47"/>
        <v/>
      </c>
      <c r="AU858" s="436"/>
      <c r="AV858" s="436" t="str">
        <f t="shared" si="50"/>
        <v>Yes</v>
      </c>
      <c r="AW858" s="436"/>
      <c r="AX858" s="69" t="s">
        <v>931</v>
      </c>
      <c r="AY858" s="48"/>
      <c r="AZ858" s="48"/>
      <c r="BA858" s="48"/>
      <c r="BB858" s="436" t="b">
        <f t="shared" si="51"/>
        <v>0</v>
      </c>
      <c r="BC858" s="436"/>
      <c r="BD858" s="48"/>
      <c r="BE858" s="48"/>
      <c r="BF858" s="48"/>
      <c r="BG858" s="48"/>
      <c r="BH858" s="48"/>
      <c r="BI858" s="48"/>
      <c r="BJ858" s="48"/>
      <c r="BK858" s="48"/>
      <c r="BL858" s="48"/>
      <c r="BM858" s="48"/>
      <c r="BN858" s="48"/>
      <c r="BO858" s="48"/>
      <c r="BP858" s="48"/>
      <c r="BQ858" s="48"/>
      <c r="BR858" s="48"/>
      <c r="BS858" s="48"/>
      <c r="BT858" s="48"/>
      <c r="BU858" s="48"/>
    </row>
    <row r="859" spans="1:73" hidden="1">
      <c r="A859" s="48"/>
      <c r="B859" s="48"/>
      <c r="C859" s="70" t="s">
        <v>2414</v>
      </c>
      <c r="D859" s="48"/>
      <c r="E859" s="76"/>
      <c r="F859" s="48"/>
      <c r="G859" s="70"/>
      <c r="H859" s="48"/>
      <c r="I859" s="48"/>
      <c r="J859" s="48"/>
      <c r="K859" s="48"/>
      <c r="L859" s="464">
        <f t="shared" si="52"/>
        <v>472</v>
      </c>
      <c r="M859" s="464"/>
      <c r="N859" s="152" t="s">
        <v>2415</v>
      </c>
      <c r="O859" s="48"/>
      <c r="P859" s="48"/>
      <c r="Q859" s="48"/>
      <c r="R859" s="48"/>
      <c r="S859" s="48"/>
      <c r="T859" s="48"/>
      <c r="U859" s="436" t="str">
        <f t="shared" si="48"/>
        <v/>
      </c>
      <c r="V859" s="436"/>
      <c r="W859" s="436" t="str">
        <f t="shared" si="49"/>
        <v/>
      </c>
      <c r="X859" s="436"/>
      <c r="Y859" s="48"/>
      <c r="Z859" s="48"/>
      <c r="AA859" s="48"/>
      <c r="AB859" s="48"/>
      <c r="AC859" s="48"/>
      <c r="AD859" s="48"/>
      <c r="AE859" s="48"/>
      <c r="AF859" s="48"/>
      <c r="AG859" s="48"/>
      <c r="AH859" s="48"/>
      <c r="AI859" s="48"/>
      <c r="AJ859" s="48"/>
      <c r="AK859" s="48"/>
      <c r="AL859" s="151" t="s">
        <v>2416</v>
      </c>
      <c r="AM859" s="48"/>
      <c r="AN859" s="48"/>
      <c r="AO859" s="48"/>
      <c r="AP859" s="48"/>
      <c r="AQ859" s="48"/>
      <c r="AR859" s="48"/>
      <c r="AS859" s="48"/>
      <c r="AT859" s="436" t="str">
        <f t="shared" si="47"/>
        <v/>
      </c>
      <c r="AU859" s="436"/>
      <c r="AV859" s="436" t="str">
        <f t="shared" si="50"/>
        <v>Yes</v>
      </c>
      <c r="AW859" s="436"/>
      <c r="AX859" s="69" t="s">
        <v>1000</v>
      </c>
      <c r="AY859" s="48"/>
      <c r="AZ859" s="48"/>
      <c r="BA859" s="48"/>
      <c r="BB859" s="436" t="b">
        <f t="shared" si="51"/>
        <v>0</v>
      </c>
      <c r="BC859" s="436"/>
      <c r="BD859" s="48"/>
      <c r="BE859" s="48"/>
      <c r="BF859" s="48"/>
      <c r="BG859" s="48"/>
      <c r="BH859" s="48"/>
      <c r="BI859" s="48"/>
      <c r="BJ859" s="48"/>
      <c r="BK859" s="48"/>
      <c r="BL859" s="48"/>
      <c r="BM859" s="48"/>
      <c r="BN859" s="48"/>
      <c r="BO859" s="48"/>
      <c r="BP859" s="48"/>
      <c r="BQ859" s="48"/>
      <c r="BR859" s="48"/>
      <c r="BS859" s="48"/>
      <c r="BT859" s="48"/>
      <c r="BU859" s="48"/>
    </row>
    <row r="860" spans="1:73" hidden="1">
      <c r="A860" s="48"/>
      <c r="B860" s="48"/>
      <c r="C860" s="70" t="s">
        <v>2417</v>
      </c>
      <c r="D860" s="48"/>
      <c r="E860" s="76"/>
      <c r="F860" s="48"/>
      <c r="G860" s="70"/>
      <c r="H860" s="48"/>
      <c r="I860" s="48"/>
      <c r="J860" s="48"/>
      <c r="K860" s="48"/>
      <c r="L860" s="464">
        <f t="shared" si="52"/>
        <v>473</v>
      </c>
      <c r="M860" s="464"/>
      <c r="N860" s="152" t="s">
        <v>2418</v>
      </c>
      <c r="O860" s="48"/>
      <c r="P860" s="48"/>
      <c r="Q860" s="48"/>
      <c r="R860" s="48"/>
      <c r="S860" s="48"/>
      <c r="T860" s="48"/>
      <c r="U860" s="436" t="str">
        <f t="shared" si="48"/>
        <v/>
      </c>
      <c r="V860" s="436"/>
      <c r="W860" s="436" t="str">
        <f t="shared" si="49"/>
        <v/>
      </c>
      <c r="X860" s="436"/>
      <c r="Y860" s="48"/>
      <c r="Z860" s="48"/>
      <c r="AA860" s="48"/>
      <c r="AB860" s="48"/>
      <c r="AC860" s="48"/>
      <c r="AD860" s="48"/>
      <c r="AE860" s="48"/>
      <c r="AF860" s="48"/>
      <c r="AG860" s="48"/>
      <c r="AH860" s="48"/>
      <c r="AI860" s="48"/>
      <c r="AJ860" s="48"/>
      <c r="AK860" s="48"/>
      <c r="AL860" s="151" t="s">
        <v>2419</v>
      </c>
      <c r="AM860" s="48"/>
      <c r="AN860" s="48"/>
      <c r="AO860" s="48"/>
      <c r="AP860" s="48"/>
      <c r="AQ860" s="48"/>
      <c r="AR860" s="48"/>
      <c r="AS860" s="48"/>
      <c r="AT860" s="436" t="str">
        <f t="shared" si="47"/>
        <v/>
      </c>
      <c r="AU860" s="436"/>
      <c r="AV860" s="436" t="str">
        <f t="shared" si="50"/>
        <v>Yes</v>
      </c>
      <c r="AW860" s="436"/>
      <c r="AX860" s="156" t="s">
        <v>918</v>
      </c>
      <c r="AY860" s="48"/>
      <c r="AZ860" s="48"/>
      <c r="BA860" s="48"/>
      <c r="BB860" s="436" t="b">
        <f t="shared" si="51"/>
        <v>0</v>
      </c>
      <c r="BC860" s="436"/>
      <c r="BD860" s="48"/>
      <c r="BE860" s="48"/>
      <c r="BF860" s="48"/>
      <c r="BG860" s="48"/>
      <c r="BH860" s="48"/>
      <c r="BI860" s="48"/>
      <c r="BJ860" s="48"/>
      <c r="BK860" s="48"/>
      <c r="BL860" s="48"/>
      <c r="BM860" s="48"/>
      <c r="BN860" s="48"/>
      <c r="BO860" s="48"/>
      <c r="BP860" s="48"/>
      <c r="BQ860" s="48"/>
      <c r="BR860" s="48"/>
      <c r="BS860" s="48"/>
      <c r="BT860" s="48"/>
      <c r="BU860" s="48"/>
    </row>
    <row r="861" spans="1:73" hidden="1">
      <c r="A861" s="48"/>
      <c r="B861" s="48"/>
      <c r="C861" s="70" t="s">
        <v>2420</v>
      </c>
      <c r="D861" s="48"/>
      <c r="E861" s="76"/>
      <c r="F861" s="48"/>
      <c r="G861" s="70"/>
      <c r="H861" s="48"/>
      <c r="I861" s="48"/>
      <c r="J861" s="48"/>
      <c r="K861" s="48"/>
      <c r="L861" s="464">
        <f t="shared" si="52"/>
        <v>474</v>
      </c>
      <c r="M861" s="464"/>
      <c r="N861" s="152" t="s">
        <v>2421</v>
      </c>
      <c r="O861" s="48"/>
      <c r="P861" s="48"/>
      <c r="Q861" s="48"/>
      <c r="R861" s="48"/>
      <c r="S861" s="48"/>
      <c r="T861" s="48"/>
      <c r="U861" s="436" t="str">
        <f t="shared" si="48"/>
        <v/>
      </c>
      <c r="V861" s="436"/>
      <c r="W861" s="436" t="str">
        <f t="shared" si="49"/>
        <v/>
      </c>
      <c r="X861" s="436"/>
      <c r="Y861" s="48"/>
      <c r="Z861" s="48"/>
      <c r="AA861" s="48"/>
      <c r="AB861" s="48"/>
      <c r="AC861" s="48"/>
      <c r="AD861" s="48"/>
      <c r="AE861" s="48"/>
      <c r="AF861" s="48"/>
      <c r="AG861" s="48"/>
      <c r="AH861" s="48"/>
      <c r="AI861" s="48"/>
      <c r="AJ861" s="48"/>
      <c r="AK861" s="48"/>
      <c r="AL861" s="157" t="s">
        <v>2422</v>
      </c>
      <c r="AM861" s="48"/>
      <c r="AN861" s="48"/>
      <c r="AO861" s="48"/>
      <c r="AP861" s="48"/>
      <c r="AQ861" s="48"/>
      <c r="AR861" s="48"/>
      <c r="AS861" s="48"/>
      <c r="AT861" s="436" t="str">
        <f t="shared" si="47"/>
        <v/>
      </c>
      <c r="AU861" s="436"/>
      <c r="AV861" s="436" t="str">
        <f t="shared" si="50"/>
        <v>Yes</v>
      </c>
      <c r="AW861" s="436"/>
      <c r="AX861" s="155" t="s">
        <v>908</v>
      </c>
      <c r="AY861" s="48"/>
      <c r="AZ861" s="48"/>
      <c r="BA861" s="48"/>
      <c r="BB861" s="436" t="b">
        <f t="shared" si="51"/>
        <v>0</v>
      </c>
      <c r="BC861" s="436"/>
      <c r="BD861" s="48"/>
      <c r="BE861" s="48"/>
      <c r="BF861" s="48"/>
      <c r="BG861" s="48"/>
      <c r="BH861" s="48"/>
      <c r="BI861" s="48"/>
      <c r="BJ861" s="48"/>
      <c r="BK861" s="48"/>
      <c r="BL861" s="48"/>
      <c r="BM861" s="48"/>
      <c r="BN861" s="48"/>
      <c r="BO861" s="48"/>
      <c r="BP861" s="48"/>
      <c r="BQ861" s="48"/>
      <c r="BR861" s="48"/>
      <c r="BS861" s="48"/>
      <c r="BT861" s="48"/>
      <c r="BU861" s="48"/>
    </row>
    <row r="862" spans="1:73" hidden="1">
      <c r="A862" s="48"/>
      <c r="B862" s="48"/>
      <c r="C862" s="70" t="s">
        <v>2423</v>
      </c>
      <c r="D862" s="48"/>
      <c r="E862" s="76"/>
      <c r="F862" s="48"/>
      <c r="G862" s="70"/>
      <c r="H862" s="48"/>
      <c r="I862" s="48"/>
      <c r="J862" s="48"/>
      <c r="K862" s="48"/>
      <c r="L862" s="464">
        <f t="shared" si="52"/>
        <v>475</v>
      </c>
      <c r="M862" s="464"/>
      <c r="N862" s="152" t="s">
        <v>2424</v>
      </c>
      <c r="O862" s="48"/>
      <c r="P862" s="48"/>
      <c r="Q862" s="48"/>
      <c r="R862" s="48"/>
      <c r="S862" s="48"/>
      <c r="T862" s="48"/>
      <c r="U862" s="436" t="str">
        <f t="shared" si="48"/>
        <v/>
      </c>
      <c r="V862" s="436"/>
      <c r="W862" s="436" t="str">
        <f t="shared" si="49"/>
        <v/>
      </c>
      <c r="X862" s="436"/>
      <c r="Y862" s="48"/>
      <c r="Z862" s="48"/>
      <c r="AA862" s="48"/>
      <c r="AB862" s="48"/>
      <c r="AC862" s="48"/>
      <c r="AD862" s="48"/>
      <c r="AE862" s="48"/>
      <c r="AF862" s="48"/>
      <c r="AG862" s="48"/>
      <c r="AH862" s="48"/>
      <c r="AI862" s="48"/>
      <c r="AJ862" s="48"/>
      <c r="AK862" s="48"/>
      <c r="AL862" s="157" t="s">
        <v>2425</v>
      </c>
      <c r="AM862" s="48"/>
      <c r="AN862" s="48"/>
      <c r="AO862" s="48"/>
      <c r="AP862" s="48"/>
      <c r="AQ862" s="48"/>
      <c r="AR862" s="48"/>
      <c r="AS862" s="48"/>
      <c r="AT862" s="436" t="str">
        <f t="shared" si="47"/>
        <v/>
      </c>
      <c r="AU862" s="436"/>
      <c r="AV862" s="436" t="str">
        <f t="shared" si="50"/>
        <v>Yes</v>
      </c>
      <c r="AW862" s="436"/>
      <c r="AX862" s="155" t="s">
        <v>908</v>
      </c>
      <c r="AY862" s="48"/>
      <c r="AZ862" s="48"/>
      <c r="BA862" s="48"/>
      <c r="BB862" s="436" t="b">
        <f t="shared" si="51"/>
        <v>0</v>
      </c>
      <c r="BC862" s="436"/>
      <c r="BD862" s="48"/>
      <c r="BE862" s="48"/>
      <c r="BF862" s="48"/>
      <c r="BG862" s="48"/>
      <c r="BH862" s="48"/>
      <c r="BI862" s="48"/>
      <c r="BJ862" s="48"/>
      <c r="BK862" s="48"/>
      <c r="BL862" s="48"/>
      <c r="BM862" s="48"/>
      <c r="BN862" s="48"/>
      <c r="BO862" s="48"/>
      <c r="BP862" s="48"/>
      <c r="BQ862" s="48"/>
      <c r="BR862" s="48"/>
      <c r="BS862" s="48"/>
      <c r="BT862" s="48"/>
      <c r="BU862" s="48"/>
    </row>
    <row r="863" spans="1:73" hidden="1">
      <c r="A863" s="48"/>
      <c r="B863" s="48"/>
      <c r="C863" s="70" t="s">
        <v>2426</v>
      </c>
      <c r="D863" s="48"/>
      <c r="E863" s="76"/>
      <c r="F863" s="48"/>
      <c r="G863" s="70"/>
      <c r="H863" s="48"/>
      <c r="I863" s="48"/>
      <c r="J863" s="48"/>
      <c r="K863" s="48"/>
      <c r="L863" s="464">
        <f t="shared" si="52"/>
        <v>476</v>
      </c>
      <c r="M863" s="464"/>
      <c r="N863" s="152" t="s">
        <v>2427</v>
      </c>
      <c r="O863" s="48"/>
      <c r="P863" s="48"/>
      <c r="Q863" s="48"/>
      <c r="R863" s="48"/>
      <c r="S863" s="48"/>
      <c r="T863" s="48"/>
      <c r="U863" s="436" t="str">
        <f t="shared" si="48"/>
        <v/>
      </c>
      <c r="V863" s="436"/>
      <c r="W863" s="436" t="str">
        <f t="shared" si="49"/>
        <v/>
      </c>
      <c r="X863" s="436"/>
      <c r="Y863" s="48"/>
      <c r="Z863" s="48"/>
      <c r="AA863" s="48"/>
      <c r="AB863" s="48"/>
      <c r="AC863" s="48"/>
      <c r="AD863" s="48"/>
      <c r="AE863" s="48"/>
      <c r="AF863" s="48"/>
      <c r="AG863" s="48"/>
      <c r="AH863" s="48"/>
      <c r="AI863" s="48"/>
      <c r="AJ863" s="48"/>
      <c r="AK863" s="48"/>
      <c r="AL863" s="151" t="s">
        <v>2428</v>
      </c>
      <c r="AM863" s="48"/>
      <c r="AN863" s="48"/>
      <c r="AO863" s="48"/>
      <c r="AP863" s="48"/>
      <c r="AQ863" s="48"/>
      <c r="AR863" s="48"/>
      <c r="AS863" s="48"/>
      <c r="AT863" s="436" t="str">
        <f t="shared" si="47"/>
        <v/>
      </c>
      <c r="AU863" s="436"/>
      <c r="AV863" s="436" t="str">
        <f t="shared" si="50"/>
        <v>Yes</v>
      </c>
      <c r="AW863" s="436"/>
      <c r="AX863" s="69" t="s">
        <v>1000</v>
      </c>
      <c r="AY863" s="48"/>
      <c r="AZ863" s="48"/>
      <c r="BA863" s="48"/>
      <c r="BB863" s="436" t="b">
        <f t="shared" si="51"/>
        <v>0</v>
      </c>
      <c r="BC863" s="436"/>
      <c r="BD863" s="48"/>
      <c r="BE863" s="48"/>
      <c r="BF863" s="48"/>
      <c r="BG863" s="48"/>
      <c r="BH863" s="48"/>
      <c r="BI863" s="48"/>
      <c r="BJ863" s="48"/>
      <c r="BK863" s="48"/>
      <c r="BL863" s="48"/>
      <c r="BM863" s="48"/>
      <c r="BN863" s="48"/>
      <c r="BO863" s="48"/>
      <c r="BP863" s="48"/>
      <c r="BQ863" s="48"/>
      <c r="BR863" s="48"/>
      <c r="BS863" s="48"/>
      <c r="BT863" s="48"/>
      <c r="BU863" s="48"/>
    </row>
    <row r="864" spans="1:73" hidden="1">
      <c r="A864" s="48"/>
      <c r="B864" s="48"/>
      <c r="C864" s="70" t="s">
        <v>2429</v>
      </c>
      <c r="D864" s="48"/>
      <c r="E864" s="76"/>
      <c r="F864" s="48"/>
      <c r="G864" s="70"/>
      <c r="H864" s="48"/>
      <c r="I864" s="48"/>
      <c r="J864" s="48"/>
      <c r="K864" s="48"/>
      <c r="L864" s="464">
        <f t="shared" si="52"/>
        <v>477</v>
      </c>
      <c r="M864" s="464"/>
      <c r="N864" s="152" t="s">
        <v>2430</v>
      </c>
      <c r="O864" s="48"/>
      <c r="P864" s="48"/>
      <c r="Q864" s="48"/>
      <c r="R864" s="48"/>
      <c r="S864" s="48"/>
      <c r="T864" s="48"/>
      <c r="U864" s="436" t="str">
        <f t="shared" si="48"/>
        <v/>
      </c>
      <c r="V864" s="436"/>
      <c r="W864" s="436" t="str">
        <f t="shared" si="49"/>
        <v/>
      </c>
      <c r="X864" s="436"/>
      <c r="Y864" s="48"/>
      <c r="Z864" s="48"/>
      <c r="AA864" s="48"/>
      <c r="AB864" s="48"/>
      <c r="AC864" s="48"/>
      <c r="AD864" s="48"/>
      <c r="AE864" s="48"/>
      <c r="AF864" s="48"/>
      <c r="AG864" s="48"/>
      <c r="AH864" s="48"/>
      <c r="AI864" s="48"/>
      <c r="AJ864" s="48"/>
      <c r="AK864" s="48"/>
      <c r="AL864" s="151" t="s">
        <v>2431</v>
      </c>
      <c r="AM864" s="48"/>
      <c r="AN864" s="48"/>
      <c r="AO864" s="48"/>
      <c r="AP864" s="48"/>
      <c r="AQ864" s="48"/>
      <c r="AR864" s="48"/>
      <c r="AS864" s="48"/>
      <c r="AT864" s="436" t="str">
        <f t="shared" si="47"/>
        <v/>
      </c>
      <c r="AU864" s="436"/>
      <c r="AV864" s="436" t="str">
        <f t="shared" si="50"/>
        <v>Yes</v>
      </c>
      <c r="AW864" s="436"/>
      <c r="AX864" s="156" t="s">
        <v>918</v>
      </c>
      <c r="AY864" s="48"/>
      <c r="AZ864" s="48"/>
      <c r="BA864" s="48"/>
      <c r="BB864" s="436" t="b">
        <f t="shared" si="51"/>
        <v>0</v>
      </c>
      <c r="BC864" s="436"/>
      <c r="BD864" s="48"/>
      <c r="BE864" s="48"/>
      <c r="BF864" s="48"/>
      <c r="BG864" s="48"/>
      <c r="BH864" s="48"/>
      <c r="BI864" s="48"/>
      <c r="BJ864" s="48"/>
      <c r="BK864" s="48"/>
      <c r="BL864" s="48"/>
      <c r="BM864" s="48"/>
      <c r="BN864" s="48"/>
      <c r="BO864" s="48"/>
      <c r="BP864" s="48"/>
      <c r="BQ864" s="48"/>
      <c r="BR864" s="48"/>
      <c r="BS864" s="48"/>
      <c r="BT864" s="48"/>
      <c r="BU864" s="48"/>
    </row>
    <row r="865" spans="1:73" hidden="1">
      <c r="A865" s="48"/>
      <c r="B865" s="48"/>
      <c r="C865" s="70" t="s">
        <v>2432</v>
      </c>
      <c r="D865" s="48"/>
      <c r="E865" s="76"/>
      <c r="F865" s="48"/>
      <c r="G865" s="70"/>
      <c r="H865" s="48"/>
      <c r="I865" s="48"/>
      <c r="J865" s="48"/>
      <c r="K865" s="48"/>
      <c r="L865" s="464">
        <f t="shared" si="52"/>
        <v>478</v>
      </c>
      <c r="M865" s="464"/>
      <c r="N865" s="152" t="s">
        <v>2433</v>
      </c>
      <c r="O865" s="48"/>
      <c r="P865" s="48"/>
      <c r="Q865" s="48"/>
      <c r="R865" s="48"/>
      <c r="S865" s="48"/>
      <c r="T865" s="48"/>
      <c r="U865" s="436" t="str">
        <f t="shared" si="48"/>
        <v/>
      </c>
      <c r="V865" s="436"/>
      <c r="W865" s="436" t="str">
        <f t="shared" si="49"/>
        <v/>
      </c>
      <c r="X865" s="436"/>
      <c r="Y865" s="48"/>
      <c r="Z865" s="48"/>
      <c r="AA865" s="48"/>
      <c r="AB865" s="48"/>
      <c r="AC865" s="48"/>
      <c r="AD865" s="48"/>
      <c r="AE865" s="48"/>
      <c r="AF865" s="48"/>
      <c r="AG865" s="48"/>
      <c r="AH865" s="48"/>
      <c r="AI865" s="48"/>
      <c r="AJ865" s="48"/>
      <c r="AK865" s="48"/>
      <c r="AL865" s="151" t="s">
        <v>2434</v>
      </c>
      <c r="AM865" s="48"/>
      <c r="AN865" s="48"/>
      <c r="AO865" s="48"/>
      <c r="AP865" s="48"/>
      <c r="AQ865" s="48"/>
      <c r="AR865" s="48"/>
      <c r="AS865" s="48"/>
      <c r="AT865" s="436" t="str">
        <f t="shared" si="47"/>
        <v/>
      </c>
      <c r="AU865" s="436"/>
      <c r="AV865" s="436" t="str">
        <f t="shared" si="50"/>
        <v>Yes</v>
      </c>
      <c r="AW865" s="436"/>
      <c r="AX865" s="69" t="s">
        <v>1000</v>
      </c>
      <c r="AY865" s="48"/>
      <c r="AZ865" s="48"/>
      <c r="BA865" s="48"/>
      <c r="BB865" s="436" t="b">
        <f t="shared" si="51"/>
        <v>0</v>
      </c>
      <c r="BC865" s="436"/>
      <c r="BD865" s="48"/>
      <c r="BE865" s="48"/>
      <c r="BF865" s="48"/>
      <c r="BG865" s="48"/>
      <c r="BH865" s="48"/>
      <c r="BI865" s="48"/>
      <c r="BJ865" s="48"/>
      <c r="BK865" s="48"/>
      <c r="BL865" s="48"/>
      <c r="BM865" s="48"/>
      <c r="BN865" s="48"/>
      <c r="BO865" s="48"/>
      <c r="BP865" s="48"/>
      <c r="BQ865" s="48"/>
      <c r="BR865" s="48"/>
      <c r="BS865" s="48"/>
      <c r="BT865" s="48"/>
      <c r="BU865" s="48"/>
    </row>
    <row r="866" spans="1:73" hidden="1">
      <c r="A866" s="48"/>
      <c r="B866" s="48"/>
      <c r="C866" s="70" t="s">
        <v>2435</v>
      </c>
      <c r="D866" s="48"/>
      <c r="E866" s="76"/>
      <c r="F866" s="48"/>
      <c r="G866" s="70"/>
      <c r="H866" s="48"/>
      <c r="I866" s="48"/>
      <c r="J866" s="48"/>
      <c r="K866" s="48"/>
      <c r="L866" s="464">
        <f t="shared" si="52"/>
        <v>479</v>
      </c>
      <c r="M866" s="464"/>
      <c r="N866" s="152" t="s">
        <v>2436</v>
      </c>
      <c r="O866" s="48"/>
      <c r="P866" s="48"/>
      <c r="Q866" s="48"/>
      <c r="R866" s="48"/>
      <c r="S866" s="48"/>
      <c r="T866" s="48"/>
      <c r="U866" s="436" t="str">
        <f t="shared" si="48"/>
        <v/>
      </c>
      <c r="V866" s="436"/>
      <c r="W866" s="436" t="str">
        <f t="shared" si="49"/>
        <v/>
      </c>
      <c r="X866" s="436"/>
      <c r="Y866" s="48"/>
      <c r="Z866" s="48"/>
      <c r="AA866" s="48"/>
      <c r="AB866" s="48"/>
      <c r="AC866" s="48"/>
      <c r="AD866" s="48"/>
      <c r="AE866" s="48"/>
      <c r="AF866" s="48"/>
      <c r="AG866" s="48"/>
      <c r="AH866" s="48"/>
      <c r="AI866" s="48"/>
      <c r="AJ866" s="48"/>
      <c r="AK866" s="48"/>
      <c r="AL866" s="157" t="s">
        <v>2437</v>
      </c>
      <c r="AM866" s="48"/>
      <c r="AN866" s="48"/>
      <c r="AO866" s="48"/>
      <c r="AP866" s="48"/>
      <c r="AQ866" s="48"/>
      <c r="AR866" s="48"/>
      <c r="AS866" s="48"/>
      <c r="AT866" s="436" t="str">
        <f t="shared" si="47"/>
        <v/>
      </c>
      <c r="AU866" s="436"/>
      <c r="AV866" s="436" t="str">
        <f t="shared" si="50"/>
        <v>Yes</v>
      </c>
      <c r="AW866" s="436"/>
      <c r="AX866" s="155" t="s">
        <v>908</v>
      </c>
      <c r="AY866" s="48"/>
      <c r="AZ866" s="48"/>
      <c r="BA866" s="48"/>
      <c r="BB866" s="436" t="b">
        <f t="shared" si="51"/>
        <v>0</v>
      </c>
      <c r="BC866" s="436"/>
      <c r="BD866" s="48"/>
      <c r="BE866" s="48"/>
      <c r="BF866" s="48"/>
      <c r="BG866" s="48"/>
      <c r="BH866" s="48"/>
      <c r="BI866" s="48"/>
      <c r="BJ866" s="48"/>
      <c r="BK866" s="48"/>
      <c r="BL866" s="48"/>
      <c r="BM866" s="48"/>
      <c r="BN866" s="48"/>
      <c r="BO866" s="48"/>
      <c r="BP866" s="48"/>
      <c r="BQ866" s="48"/>
      <c r="BR866" s="48"/>
      <c r="BS866" s="48"/>
      <c r="BT866" s="48"/>
      <c r="BU866" s="48"/>
    </row>
    <row r="867" spans="1:73" hidden="1">
      <c r="A867" s="48"/>
      <c r="B867" s="48"/>
      <c r="C867" s="70" t="s">
        <v>2438</v>
      </c>
      <c r="D867" s="48"/>
      <c r="E867" s="76"/>
      <c r="F867" s="48"/>
      <c r="G867" s="70"/>
      <c r="H867" s="48"/>
      <c r="I867" s="48"/>
      <c r="J867" s="48"/>
      <c r="K867" s="48"/>
      <c r="L867" s="464">
        <f t="shared" si="52"/>
        <v>480</v>
      </c>
      <c r="M867" s="464"/>
      <c r="N867" s="152" t="s">
        <v>2439</v>
      </c>
      <c r="O867" s="48"/>
      <c r="P867" s="48"/>
      <c r="Q867" s="48"/>
      <c r="R867" s="48"/>
      <c r="S867" s="48"/>
      <c r="T867" s="48"/>
      <c r="U867" s="436" t="str">
        <f t="shared" si="48"/>
        <v/>
      </c>
      <c r="V867" s="436"/>
      <c r="W867" s="436" t="str">
        <f t="shared" si="49"/>
        <v/>
      </c>
      <c r="X867" s="436"/>
      <c r="Y867" s="48"/>
      <c r="Z867" s="48"/>
      <c r="AA867" s="48"/>
      <c r="AB867" s="48"/>
      <c r="AC867" s="48"/>
      <c r="AD867" s="48"/>
      <c r="AE867" s="48"/>
      <c r="AF867" s="48"/>
      <c r="AG867" s="48"/>
      <c r="AH867" s="48"/>
      <c r="AI867" s="48"/>
      <c r="AJ867" s="48"/>
      <c r="AK867" s="48"/>
      <c r="AL867" s="157" t="s">
        <v>2440</v>
      </c>
      <c r="AM867" s="48"/>
      <c r="AN867" s="48"/>
      <c r="AO867" s="48"/>
      <c r="AP867" s="48"/>
      <c r="AQ867" s="48"/>
      <c r="AR867" s="48"/>
      <c r="AS867" s="48"/>
      <c r="AT867" s="436" t="str">
        <f t="shared" si="47"/>
        <v/>
      </c>
      <c r="AU867" s="436"/>
      <c r="AV867" s="436" t="str">
        <f t="shared" si="50"/>
        <v>Yes</v>
      </c>
      <c r="AW867" s="436"/>
      <c r="AX867" s="155" t="s">
        <v>908</v>
      </c>
      <c r="AY867" s="48"/>
      <c r="AZ867" s="48"/>
      <c r="BA867" s="48"/>
      <c r="BB867" s="436" t="b">
        <f t="shared" si="51"/>
        <v>0</v>
      </c>
      <c r="BC867" s="436"/>
      <c r="BD867" s="48"/>
      <c r="BE867" s="48"/>
      <c r="BF867" s="48"/>
      <c r="BG867" s="48"/>
      <c r="BH867" s="48"/>
      <c r="BI867" s="48"/>
      <c r="BJ867" s="48"/>
      <c r="BK867" s="48"/>
      <c r="BL867" s="48"/>
      <c r="BM867" s="48"/>
      <c r="BN867" s="48"/>
      <c r="BO867" s="48"/>
      <c r="BP867" s="48"/>
      <c r="BQ867" s="48"/>
      <c r="BR867" s="48"/>
      <c r="BS867" s="48"/>
      <c r="BT867" s="48"/>
      <c r="BU867" s="48"/>
    </row>
    <row r="868" spans="1:73" hidden="1">
      <c r="A868" s="48"/>
      <c r="B868" s="48"/>
      <c r="C868" s="70" t="s">
        <v>2441</v>
      </c>
      <c r="D868" s="48"/>
      <c r="E868" s="76"/>
      <c r="F868" s="48"/>
      <c r="G868" s="70"/>
      <c r="H868" s="48"/>
      <c r="I868" s="48"/>
      <c r="J868" s="48"/>
      <c r="K868" s="48"/>
      <c r="L868" s="464">
        <f t="shared" si="52"/>
        <v>481</v>
      </c>
      <c r="M868" s="464"/>
      <c r="N868" s="152" t="s">
        <v>2442</v>
      </c>
      <c r="O868" s="48"/>
      <c r="P868" s="48"/>
      <c r="Q868" s="48"/>
      <c r="R868" s="48"/>
      <c r="S868" s="48"/>
      <c r="T868" s="48"/>
      <c r="U868" s="436" t="str">
        <f t="shared" si="48"/>
        <v/>
      </c>
      <c r="V868" s="436"/>
      <c r="W868" s="436" t="str">
        <f t="shared" si="49"/>
        <v/>
      </c>
      <c r="X868" s="436"/>
      <c r="Y868" s="48"/>
      <c r="Z868" s="48"/>
      <c r="AA868" s="48"/>
      <c r="AB868" s="48"/>
      <c r="AC868" s="48"/>
      <c r="AD868" s="48"/>
      <c r="AE868" s="48"/>
      <c r="AF868" s="48"/>
      <c r="AG868" s="48"/>
      <c r="AH868" s="48"/>
      <c r="AI868" s="48"/>
      <c r="AJ868" s="48"/>
      <c r="AK868" s="48"/>
      <c r="AL868" s="157" t="s">
        <v>2443</v>
      </c>
      <c r="AM868" s="48"/>
      <c r="AN868" s="48"/>
      <c r="AO868" s="48"/>
      <c r="AP868" s="48"/>
      <c r="AQ868" s="48"/>
      <c r="AR868" s="48"/>
      <c r="AS868" s="48"/>
      <c r="AT868" s="436" t="str">
        <f t="shared" si="47"/>
        <v/>
      </c>
      <c r="AU868" s="436"/>
      <c r="AV868" s="436" t="str">
        <f t="shared" si="50"/>
        <v>Yes</v>
      </c>
      <c r="AW868" s="436"/>
      <c r="AX868" s="155" t="s">
        <v>908</v>
      </c>
      <c r="AY868" s="48"/>
      <c r="AZ868" s="48"/>
      <c r="BA868" s="48"/>
      <c r="BB868" s="436" t="b">
        <f t="shared" si="51"/>
        <v>0</v>
      </c>
      <c r="BC868" s="436"/>
      <c r="BD868" s="48"/>
      <c r="BE868" s="48"/>
      <c r="BF868" s="48"/>
      <c r="BG868" s="48"/>
      <c r="BH868" s="48"/>
      <c r="BI868" s="48"/>
      <c r="BJ868" s="48"/>
      <c r="BK868" s="48"/>
      <c r="BL868" s="48"/>
      <c r="BM868" s="48"/>
      <c r="BN868" s="48"/>
      <c r="BO868" s="48"/>
      <c r="BP868" s="48"/>
      <c r="BQ868" s="48"/>
      <c r="BR868" s="48"/>
      <c r="BS868" s="48"/>
      <c r="BT868" s="48"/>
      <c r="BU868" s="48"/>
    </row>
    <row r="869" spans="1:73" hidden="1">
      <c r="A869" s="48"/>
      <c r="B869" s="48"/>
      <c r="C869" s="70" t="s">
        <v>2444</v>
      </c>
      <c r="D869" s="48"/>
      <c r="E869" s="76"/>
      <c r="F869" s="48"/>
      <c r="G869" s="70"/>
      <c r="H869" s="48"/>
      <c r="I869" s="48"/>
      <c r="J869" s="48"/>
      <c r="K869" s="48"/>
      <c r="L869" s="464">
        <f t="shared" si="52"/>
        <v>482</v>
      </c>
      <c r="M869" s="464"/>
      <c r="N869" s="152" t="s">
        <v>2445</v>
      </c>
      <c r="O869" s="48"/>
      <c r="P869" s="48"/>
      <c r="Q869" s="48"/>
      <c r="R869" s="48"/>
      <c r="S869" s="48"/>
      <c r="T869" s="48"/>
      <c r="U869" s="436" t="str">
        <f t="shared" si="48"/>
        <v/>
      </c>
      <c r="V869" s="436"/>
      <c r="W869" s="436" t="str">
        <f t="shared" si="49"/>
        <v/>
      </c>
      <c r="X869" s="436"/>
      <c r="Y869" s="48"/>
      <c r="Z869" s="48"/>
      <c r="AA869" s="48"/>
      <c r="AB869" s="48"/>
      <c r="AC869" s="48"/>
      <c r="AD869" s="48"/>
      <c r="AE869" s="48"/>
      <c r="AF869" s="48"/>
      <c r="AG869" s="48"/>
      <c r="AH869" s="48"/>
      <c r="AI869" s="48"/>
      <c r="AJ869" s="48"/>
      <c r="AK869" s="48"/>
      <c r="AL869" s="157" t="s">
        <v>2446</v>
      </c>
      <c r="AM869" s="48"/>
      <c r="AN869" s="48"/>
      <c r="AO869" s="48"/>
      <c r="AP869" s="48"/>
      <c r="AQ869" s="48"/>
      <c r="AR869" s="48"/>
      <c r="AS869" s="48"/>
      <c r="AT869" s="436" t="str">
        <f t="shared" si="47"/>
        <v/>
      </c>
      <c r="AU869" s="436"/>
      <c r="AV869" s="436" t="str">
        <f t="shared" si="50"/>
        <v>Yes</v>
      </c>
      <c r="AW869" s="436"/>
      <c r="AX869" s="155" t="s">
        <v>908</v>
      </c>
      <c r="AY869" s="48"/>
      <c r="AZ869" s="48"/>
      <c r="BA869" s="48"/>
      <c r="BB869" s="436" t="b">
        <f t="shared" si="51"/>
        <v>0</v>
      </c>
      <c r="BC869" s="436"/>
      <c r="BD869" s="48"/>
      <c r="BE869" s="48"/>
      <c r="BF869" s="48"/>
      <c r="BG869" s="48"/>
      <c r="BH869" s="48"/>
      <c r="BI869" s="48"/>
      <c r="BJ869" s="48"/>
      <c r="BK869" s="48"/>
      <c r="BL869" s="48"/>
      <c r="BM869" s="48"/>
      <c r="BN869" s="48"/>
      <c r="BO869" s="48"/>
      <c r="BP869" s="48"/>
      <c r="BQ869" s="48"/>
      <c r="BR869" s="48"/>
      <c r="BS869" s="48"/>
      <c r="BT869" s="48"/>
      <c r="BU869" s="48"/>
    </row>
    <row r="870" spans="1:73" hidden="1">
      <c r="A870" s="48"/>
      <c r="B870" s="48"/>
      <c r="C870" s="70" t="s">
        <v>2447</v>
      </c>
      <c r="D870" s="48"/>
      <c r="E870" s="76"/>
      <c r="F870" s="48"/>
      <c r="G870" s="70"/>
      <c r="H870" s="48"/>
      <c r="I870" s="48"/>
      <c r="J870" s="48"/>
      <c r="K870" s="48"/>
      <c r="L870" s="464">
        <f t="shared" si="52"/>
        <v>483</v>
      </c>
      <c r="M870" s="464"/>
      <c r="N870" s="152" t="s">
        <v>2448</v>
      </c>
      <c r="O870" s="48"/>
      <c r="P870" s="48"/>
      <c r="Q870" s="48"/>
      <c r="R870" s="48"/>
      <c r="S870" s="48"/>
      <c r="T870" s="48"/>
      <c r="U870" s="436" t="str">
        <f t="shared" si="48"/>
        <v/>
      </c>
      <c r="V870" s="436"/>
      <c r="W870" s="436" t="str">
        <f t="shared" si="49"/>
        <v/>
      </c>
      <c r="X870" s="436"/>
      <c r="Y870" s="48"/>
      <c r="Z870" s="48"/>
      <c r="AA870" s="48"/>
      <c r="AB870" s="48"/>
      <c r="AC870" s="48"/>
      <c r="AD870" s="48"/>
      <c r="AE870" s="48"/>
      <c r="AF870" s="48"/>
      <c r="AG870" s="48"/>
      <c r="AH870" s="48"/>
      <c r="AI870" s="48"/>
      <c r="AJ870" s="48"/>
      <c r="AK870" s="48"/>
      <c r="AL870" s="151" t="s">
        <v>2449</v>
      </c>
      <c r="AM870" s="48"/>
      <c r="AN870" s="48"/>
      <c r="AO870" s="48"/>
      <c r="AP870" s="48"/>
      <c r="AQ870" s="48"/>
      <c r="AR870" s="48"/>
      <c r="AS870" s="48"/>
      <c r="AT870" s="436" t="str">
        <f t="shared" si="47"/>
        <v/>
      </c>
      <c r="AU870" s="436"/>
      <c r="AV870" s="436" t="str">
        <f t="shared" si="50"/>
        <v>Yes</v>
      </c>
      <c r="AW870" s="436"/>
      <c r="AX870" s="156" t="s">
        <v>918</v>
      </c>
      <c r="AY870" s="48"/>
      <c r="AZ870" s="48"/>
      <c r="BA870" s="48"/>
      <c r="BB870" s="436" t="b">
        <f t="shared" si="51"/>
        <v>0</v>
      </c>
      <c r="BC870" s="436"/>
      <c r="BD870" s="48"/>
      <c r="BE870" s="48"/>
      <c r="BF870" s="48"/>
      <c r="BG870" s="48"/>
      <c r="BH870" s="48"/>
      <c r="BI870" s="48"/>
      <c r="BJ870" s="48"/>
      <c r="BK870" s="48"/>
      <c r="BL870" s="48"/>
      <c r="BM870" s="48"/>
      <c r="BN870" s="48"/>
      <c r="BO870" s="48"/>
      <c r="BP870" s="48"/>
      <c r="BQ870" s="48"/>
      <c r="BR870" s="48"/>
      <c r="BS870" s="48"/>
      <c r="BT870" s="48"/>
      <c r="BU870" s="48"/>
    </row>
    <row r="871" spans="1:73" hidden="1">
      <c r="A871" s="48"/>
      <c r="B871" s="48"/>
      <c r="C871" s="70" t="s">
        <v>2450</v>
      </c>
      <c r="D871" s="48"/>
      <c r="E871" s="76"/>
      <c r="F871" s="48"/>
      <c r="G871" s="70"/>
      <c r="H871" s="48"/>
      <c r="I871" s="48"/>
      <c r="J871" s="48"/>
      <c r="K871" s="48"/>
      <c r="L871" s="464">
        <f t="shared" si="52"/>
        <v>484</v>
      </c>
      <c r="M871" s="464"/>
      <c r="N871" s="152" t="s">
        <v>2451</v>
      </c>
      <c r="O871" s="48"/>
      <c r="P871" s="48"/>
      <c r="Q871" s="48"/>
      <c r="R871" s="48"/>
      <c r="S871" s="48"/>
      <c r="T871" s="48"/>
      <c r="U871" s="436" t="str">
        <f t="shared" si="48"/>
        <v/>
      </c>
      <c r="V871" s="436"/>
      <c r="W871" s="436" t="str">
        <f t="shared" si="49"/>
        <v/>
      </c>
      <c r="X871" s="436"/>
      <c r="Y871" s="48"/>
      <c r="Z871" s="48"/>
      <c r="AA871" s="48"/>
      <c r="AB871" s="48"/>
      <c r="AC871" s="48"/>
      <c r="AD871" s="48"/>
      <c r="AE871" s="48"/>
      <c r="AF871" s="48"/>
      <c r="AG871" s="48"/>
      <c r="AH871" s="48"/>
      <c r="AI871" s="48"/>
      <c r="AJ871" s="48"/>
      <c r="AK871" s="48"/>
      <c r="AL871" s="151" t="s">
        <v>2452</v>
      </c>
      <c r="AM871" s="48"/>
      <c r="AN871" s="48"/>
      <c r="AO871" s="48"/>
      <c r="AP871" s="48"/>
      <c r="AQ871" s="48"/>
      <c r="AR871" s="48"/>
      <c r="AS871" s="48"/>
      <c r="AT871" s="436" t="str">
        <f t="shared" si="47"/>
        <v/>
      </c>
      <c r="AU871" s="436"/>
      <c r="AV871" s="436" t="str">
        <f t="shared" si="50"/>
        <v>Yes</v>
      </c>
      <c r="AW871" s="436"/>
      <c r="AX871" s="156" t="s">
        <v>918</v>
      </c>
      <c r="AY871" s="48"/>
      <c r="AZ871" s="48"/>
      <c r="BA871" s="48"/>
      <c r="BB871" s="436" t="b">
        <f t="shared" si="51"/>
        <v>0</v>
      </c>
      <c r="BC871" s="436"/>
      <c r="BD871" s="48"/>
      <c r="BE871" s="48"/>
      <c r="BF871" s="48"/>
      <c r="BG871" s="48"/>
      <c r="BH871" s="48"/>
      <c r="BI871" s="48"/>
      <c r="BJ871" s="48"/>
      <c r="BK871" s="48"/>
      <c r="BL871" s="48"/>
      <c r="BM871" s="48"/>
      <c r="BN871" s="48"/>
      <c r="BO871" s="48"/>
      <c r="BP871" s="48"/>
      <c r="BQ871" s="48"/>
      <c r="BR871" s="48"/>
      <c r="BS871" s="48"/>
      <c r="BT871" s="48"/>
      <c r="BU871" s="48"/>
    </row>
    <row r="872" spans="1:73" hidden="1">
      <c r="A872" s="48"/>
      <c r="B872" s="48"/>
      <c r="C872" s="70" t="s">
        <v>2453</v>
      </c>
      <c r="D872" s="48"/>
      <c r="E872" s="76"/>
      <c r="F872" s="48"/>
      <c r="G872" s="70"/>
      <c r="H872" s="48"/>
      <c r="I872" s="48"/>
      <c r="J872" s="48"/>
      <c r="K872" s="48"/>
      <c r="L872" s="464">
        <f t="shared" si="52"/>
        <v>485</v>
      </c>
      <c r="M872" s="464"/>
      <c r="N872" s="152" t="s">
        <v>2454</v>
      </c>
      <c r="O872" s="48"/>
      <c r="P872" s="48"/>
      <c r="Q872" s="48"/>
      <c r="R872" s="48"/>
      <c r="S872" s="48"/>
      <c r="T872" s="48"/>
      <c r="U872" s="436" t="str">
        <f t="shared" si="48"/>
        <v/>
      </c>
      <c r="V872" s="436"/>
      <c r="W872" s="436" t="str">
        <f t="shared" si="49"/>
        <v/>
      </c>
      <c r="X872" s="436"/>
      <c r="Y872" s="48"/>
      <c r="Z872" s="48"/>
      <c r="AA872" s="48"/>
      <c r="AB872" s="48"/>
      <c r="AC872" s="48"/>
      <c r="AD872" s="48"/>
      <c r="AE872" s="48"/>
      <c r="AF872" s="48"/>
      <c r="AG872" s="48"/>
      <c r="AH872" s="48"/>
      <c r="AI872" s="48"/>
      <c r="AJ872" s="48"/>
      <c r="AK872" s="48"/>
      <c r="AL872" s="157" t="s">
        <v>2455</v>
      </c>
      <c r="AM872" s="48"/>
      <c r="AN872" s="48"/>
      <c r="AO872" s="48"/>
      <c r="AP872" s="48"/>
      <c r="AQ872" s="48"/>
      <c r="AR872" s="48"/>
      <c r="AS872" s="48"/>
      <c r="AT872" s="436" t="str">
        <f t="shared" si="47"/>
        <v/>
      </c>
      <c r="AU872" s="436"/>
      <c r="AV872" s="436" t="str">
        <f t="shared" si="50"/>
        <v>Yes</v>
      </c>
      <c r="AW872" s="436"/>
      <c r="AX872" s="155" t="s">
        <v>908</v>
      </c>
      <c r="AY872" s="48"/>
      <c r="AZ872" s="48"/>
      <c r="BA872" s="48"/>
      <c r="BB872" s="436" t="b">
        <f t="shared" si="51"/>
        <v>0</v>
      </c>
      <c r="BC872" s="436"/>
      <c r="BD872" s="48"/>
      <c r="BE872" s="48"/>
      <c r="BF872" s="48"/>
      <c r="BG872" s="48"/>
      <c r="BH872" s="48"/>
      <c r="BI872" s="48"/>
      <c r="BJ872" s="48"/>
      <c r="BK872" s="48"/>
      <c r="BL872" s="48"/>
      <c r="BM872" s="48"/>
      <c r="BN872" s="48"/>
      <c r="BO872" s="48"/>
      <c r="BP872" s="48"/>
      <c r="BQ872" s="48"/>
      <c r="BR872" s="48"/>
      <c r="BS872" s="48"/>
      <c r="BT872" s="48"/>
      <c r="BU872" s="48"/>
    </row>
    <row r="873" spans="1:73" hidden="1">
      <c r="A873" s="48"/>
      <c r="B873" s="48"/>
      <c r="C873" s="70" t="s">
        <v>2456</v>
      </c>
      <c r="D873" s="48"/>
      <c r="E873" s="76"/>
      <c r="F873" s="48"/>
      <c r="G873" s="70"/>
      <c r="H873" s="48"/>
      <c r="I873" s="48"/>
      <c r="J873" s="48"/>
      <c r="K873" s="48"/>
      <c r="L873" s="464">
        <f t="shared" si="52"/>
        <v>486</v>
      </c>
      <c r="M873" s="464"/>
      <c r="N873" s="152" t="s">
        <v>2457</v>
      </c>
      <c r="O873" s="48"/>
      <c r="P873" s="48"/>
      <c r="Q873" s="48"/>
      <c r="R873" s="48"/>
      <c r="S873" s="48"/>
      <c r="T873" s="48"/>
      <c r="U873" s="436" t="str">
        <f t="shared" si="48"/>
        <v/>
      </c>
      <c r="V873" s="436"/>
      <c r="W873" s="436" t="str">
        <f t="shared" si="49"/>
        <v/>
      </c>
      <c r="X873" s="436"/>
      <c r="Y873" s="48"/>
      <c r="Z873" s="48"/>
      <c r="AA873" s="48"/>
      <c r="AB873" s="48"/>
      <c r="AC873" s="48"/>
      <c r="AD873" s="48"/>
      <c r="AE873" s="48"/>
      <c r="AF873" s="48"/>
      <c r="AG873" s="48"/>
      <c r="AH873" s="48"/>
      <c r="AI873" s="48"/>
      <c r="AJ873" s="48"/>
      <c r="AK873" s="48"/>
      <c r="AL873" s="157" t="s">
        <v>2458</v>
      </c>
      <c r="AM873" s="48"/>
      <c r="AN873" s="48"/>
      <c r="AO873" s="48"/>
      <c r="AP873" s="48"/>
      <c r="AQ873" s="48"/>
      <c r="AR873" s="48"/>
      <c r="AS873" s="48"/>
      <c r="AT873" s="436" t="str">
        <f t="shared" si="47"/>
        <v/>
      </c>
      <c r="AU873" s="436"/>
      <c r="AV873" s="436" t="str">
        <f t="shared" si="50"/>
        <v>Yes</v>
      </c>
      <c r="AW873" s="436"/>
      <c r="AX873" s="155" t="s">
        <v>908</v>
      </c>
      <c r="AY873" s="48"/>
      <c r="AZ873" s="48"/>
      <c r="BA873" s="48"/>
      <c r="BB873" s="436" t="b">
        <f t="shared" si="51"/>
        <v>0</v>
      </c>
      <c r="BC873" s="436"/>
      <c r="BD873" s="48"/>
      <c r="BE873" s="48"/>
      <c r="BF873" s="48"/>
      <c r="BG873" s="48"/>
      <c r="BH873" s="48"/>
      <c r="BI873" s="48"/>
      <c r="BJ873" s="48"/>
      <c r="BK873" s="48"/>
      <c r="BL873" s="48"/>
      <c r="BM873" s="48"/>
      <c r="BN873" s="48"/>
      <c r="BO873" s="48"/>
      <c r="BP873" s="48"/>
      <c r="BQ873" s="48"/>
      <c r="BR873" s="48"/>
      <c r="BS873" s="48"/>
      <c r="BT873" s="48"/>
      <c r="BU873" s="48"/>
    </row>
    <row r="874" spans="1:73" hidden="1">
      <c r="A874" s="48"/>
      <c r="B874" s="48"/>
      <c r="C874" s="70" t="s">
        <v>2459</v>
      </c>
      <c r="D874" s="48"/>
      <c r="E874" s="76"/>
      <c r="F874" s="48"/>
      <c r="G874" s="70"/>
      <c r="H874" s="48"/>
      <c r="I874" s="48"/>
      <c r="J874" s="48"/>
      <c r="K874" s="48"/>
      <c r="L874" s="464">
        <f t="shared" si="52"/>
        <v>487</v>
      </c>
      <c r="M874" s="464"/>
      <c r="N874" s="152" t="s">
        <v>2460</v>
      </c>
      <c r="O874" s="48"/>
      <c r="P874" s="48"/>
      <c r="Q874" s="48"/>
      <c r="R874" s="48"/>
      <c r="S874" s="48"/>
      <c r="T874" s="48"/>
      <c r="U874" s="436" t="str">
        <f t="shared" si="48"/>
        <v/>
      </c>
      <c r="V874" s="436"/>
      <c r="W874" s="436" t="str">
        <f t="shared" si="49"/>
        <v/>
      </c>
      <c r="X874" s="436"/>
      <c r="Y874" s="48"/>
      <c r="Z874" s="48"/>
      <c r="AA874" s="48"/>
      <c r="AB874" s="48"/>
      <c r="AC874" s="48"/>
      <c r="AD874" s="48"/>
      <c r="AE874" s="48"/>
      <c r="AF874" s="48"/>
      <c r="AG874" s="48"/>
      <c r="AH874" s="48"/>
      <c r="AI874" s="48"/>
      <c r="AJ874" s="48"/>
      <c r="AK874" s="48"/>
      <c r="AL874" s="157" t="s">
        <v>2461</v>
      </c>
      <c r="AM874" s="48"/>
      <c r="AN874" s="48"/>
      <c r="AO874" s="48"/>
      <c r="AP874" s="48"/>
      <c r="AQ874" s="48"/>
      <c r="AR874" s="48"/>
      <c r="AS874" s="48"/>
      <c r="AT874" s="436" t="str">
        <f t="shared" si="47"/>
        <v/>
      </c>
      <c r="AU874" s="436"/>
      <c r="AV874" s="436" t="str">
        <f t="shared" si="50"/>
        <v>Yes</v>
      </c>
      <c r="AW874" s="436"/>
      <c r="AX874" s="155" t="s">
        <v>908</v>
      </c>
      <c r="AY874" s="48"/>
      <c r="AZ874" s="48"/>
      <c r="BA874" s="48"/>
      <c r="BB874" s="436" t="b">
        <f t="shared" si="51"/>
        <v>0</v>
      </c>
      <c r="BC874" s="436"/>
      <c r="BD874" s="48"/>
      <c r="BE874" s="48"/>
      <c r="BF874" s="48"/>
      <c r="BG874" s="48"/>
      <c r="BH874" s="48"/>
      <c r="BI874" s="48"/>
      <c r="BJ874" s="48"/>
      <c r="BK874" s="48"/>
      <c r="BL874" s="48"/>
      <c r="BM874" s="48"/>
      <c r="BN874" s="48"/>
      <c r="BO874" s="48"/>
      <c r="BP874" s="48"/>
      <c r="BQ874" s="48"/>
      <c r="BR874" s="48"/>
      <c r="BS874" s="48"/>
      <c r="BT874" s="48"/>
      <c r="BU874" s="48"/>
    </row>
    <row r="875" spans="1:73" hidden="1">
      <c r="A875" s="48"/>
      <c r="B875" s="48"/>
      <c r="C875" s="70" t="s">
        <v>2462</v>
      </c>
      <c r="D875" s="48"/>
      <c r="E875" s="76"/>
      <c r="F875" s="48"/>
      <c r="G875" s="70"/>
      <c r="H875" s="48"/>
      <c r="I875" s="48"/>
      <c r="J875" s="48"/>
      <c r="K875" s="48"/>
      <c r="L875" s="464">
        <f t="shared" si="52"/>
        <v>488</v>
      </c>
      <c r="M875" s="464"/>
      <c r="N875" s="152" t="s">
        <v>2463</v>
      </c>
      <c r="O875" s="48"/>
      <c r="P875" s="48"/>
      <c r="Q875" s="48"/>
      <c r="R875" s="48"/>
      <c r="S875" s="48"/>
      <c r="T875" s="48"/>
      <c r="U875" s="436" t="str">
        <f t="shared" si="48"/>
        <v/>
      </c>
      <c r="V875" s="436"/>
      <c r="W875" s="436" t="str">
        <f t="shared" si="49"/>
        <v/>
      </c>
      <c r="X875" s="436"/>
      <c r="Y875" s="48"/>
      <c r="Z875" s="48"/>
      <c r="AA875" s="48"/>
      <c r="AB875" s="48"/>
      <c r="AC875" s="48"/>
      <c r="AD875" s="48"/>
      <c r="AE875" s="48"/>
      <c r="AF875" s="48"/>
      <c r="AG875" s="48"/>
      <c r="AH875" s="48"/>
      <c r="AI875" s="48"/>
      <c r="AJ875" s="48"/>
      <c r="AK875" s="48"/>
      <c r="AL875" s="157" t="s">
        <v>2464</v>
      </c>
      <c r="AM875" s="48"/>
      <c r="AN875" s="48"/>
      <c r="AO875" s="48"/>
      <c r="AP875" s="48"/>
      <c r="AQ875" s="48"/>
      <c r="AR875" s="48"/>
      <c r="AS875" s="48"/>
      <c r="AT875" s="436" t="str">
        <f t="shared" si="47"/>
        <v/>
      </c>
      <c r="AU875" s="436"/>
      <c r="AV875" s="436" t="str">
        <f t="shared" si="50"/>
        <v>Yes</v>
      </c>
      <c r="AW875" s="436"/>
      <c r="AX875" s="155" t="s">
        <v>908</v>
      </c>
      <c r="AY875" s="48"/>
      <c r="AZ875" s="48"/>
      <c r="BA875" s="48"/>
      <c r="BB875" s="436" t="b">
        <f t="shared" si="51"/>
        <v>0</v>
      </c>
      <c r="BC875" s="436"/>
      <c r="BD875" s="48"/>
      <c r="BE875" s="48"/>
      <c r="BF875" s="48"/>
      <c r="BG875" s="48"/>
      <c r="BH875" s="48"/>
      <c r="BI875" s="48"/>
      <c r="BJ875" s="48"/>
      <c r="BK875" s="48"/>
      <c r="BL875" s="48"/>
      <c r="BM875" s="48"/>
      <c r="BN875" s="48"/>
      <c r="BO875" s="48"/>
      <c r="BP875" s="48"/>
      <c r="BQ875" s="48"/>
      <c r="BR875" s="48"/>
      <c r="BS875" s="48"/>
      <c r="BT875" s="48"/>
      <c r="BU875" s="48"/>
    </row>
    <row r="876" spans="1:73" hidden="1">
      <c r="A876" s="48"/>
      <c r="B876" s="48"/>
      <c r="C876" s="70" t="s">
        <v>2465</v>
      </c>
      <c r="D876" s="48"/>
      <c r="E876" s="76"/>
      <c r="F876" s="48"/>
      <c r="G876" s="70"/>
      <c r="H876" s="48"/>
      <c r="I876" s="48"/>
      <c r="J876" s="48"/>
      <c r="K876" s="48"/>
      <c r="L876" s="464">
        <f t="shared" si="52"/>
        <v>489</v>
      </c>
      <c r="M876" s="464"/>
      <c r="N876" s="152" t="s">
        <v>2466</v>
      </c>
      <c r="O876" s="48"/>
      <c r="P876" s="48"/>
      <c r="Q876" s="48"/>
      <c r="R876" s="48"/>
      <c r="S876" s="48"/>
      <c r="T876" s="48"/>
      <c r="U876" s="436" t="str">
        <f t="shared" si="48"/>
        <v/>
      </c>
      <c r="V876" s="436"/>
      <c r="W876" s="436" t="str">
        <f t="shared" si="49"/>
        <v/>
      </c>
      <c r="X876" s="436"/>
      <c r="Y876" s="48"/>
      <c r="Z876" s="48"/>
      <c r="AA876" s="48"/>
      <c r="AB876" s="48"/>
      <c r="AC876" s="48"/>
      <c r="AD876" s="48"/>
      <c r="AE876" s="48"/>
      <c r="AF876" s="48"/>
      <c r="AG876" s="48"/>
      <c r="AH876" s="48"/>
      <c r="AI876" s="48"/>
      <c r="AJ876" s="48"/>
      <c r="AK876" s="48"/>
      <c r="AL876" s="151" t="s">
        <v>2064</v>
      </c>
      <c r="AM876" s="48"/>
      <c r="AN876" s="48"/>
      <c r="AO876" s="48"/>
      <c r="AP876" s="48"/>
      <c r="AQ876" s="48"/>
      <c r="AR876" s="48"/>
      <c r="AS876" s="48"/>
      <c r="AT876" s="436" t="str">
        <f t="shared" si="47"/>
        <v/>
      </c>
      <c r="AU876" s="436"/>
      <c r="AV876" s="436" t="str">
        <f t="shared" si="50"/>
        <v>Yes</v>
      </c>
      <c r="AW876" s="436"/>
      <c r="AX876" s="156" t="s">
        <v>918</v>
      </c>
      <c r="AY876" s="48"/>
      <c r="AZ876" s="48"/>
      <c r="BA876" s="48"/>
      <c r="BB876" s="436" t="b">
        <f t="shared" si="51"/>
        <v>0</v>
      </c>
      <c r="BC876" s="436"/>
      <c r="BD876" s="48"/>
      <c r="BE876" s="48"/>
      <c r="BF876" s="48"/>
      <c r="BG876" s="48"/>
      <c r="BH876" s="48"/>
      <c r="BI876" s="48"/>
      <c r="BJ876" s="48"/>
      <c r="BK876" s="48"/>
      <c r="BL876" s="48"/>
      <c r="BM876" s="48"/>
      <c r="BN876" s="48"/>
      <c r="BO876" s="48"/>
      <c r="BP876" s="48"/>
      <c r="BQ876" s="48"/>
      <c r="BR876" s="48"/>
      <c r="BS876" s="48"/>
      <c r="BT876" s="48"/>
      <c r="BU876" s="48"/>
    </row>
    <row r="877" spans="1:73" hidden="1">
      <c r="A877" s="48"/>
      <c r="B877" s="48"/>
      <c r="C877" s="70" t="s">
        <v>2467</v>
      </c>
      <c r="D877" s="48"/>
      <c r="E877" s="76"/>
      <c r="F877" s="48"/>
      <c r="G877" s="70"/>
      <c r="H877" s="48"/>
      <c r="I877" s="48"/>
      <c r="J877" s="48"/>
      <c r="K877" s="48"/>
      <c r="L877" s="464">
        <f t="shared" si="52"/>
        <v>490</v>
      </c>
      <c r="M877" s="464"/>
      <c r="N877" s="152" t="s">
        <v>2468</v>
      </c>
      <c r="O877" s="48"/>
      <c r="P877" s="48"/>
      <c r="Q877" s="48"/>
      <c r="R877" s="48"/>
      <c r="S877" s="48"/>
      <c r="T877" s="48"/>
      <c r="U877" s="436" t="str">
        <f t="shared" si="48"/>
        <v/>
      </c>
      <c r="V877" s="436"/>
      <c r="W877" s="436" t="str">
        <f t="shared" si="49"/>
        <v/>
      </c>
      <c r="X877" s="436"/>
      <c r="Y877" s="48"/>
      <c r="Z877" s="48"/>
      <c r="AA877" s="48"/>
      <c r="AB877" s="48"/>
      <c r="AC877" s="48"/>
      <c r="AD877" s="48"/>
      <c r="AE877" s="48"/>
      <c r="AF877" s="48"/>
      <c r="AG877" s="48"/>
      <c r="AH877" s="48"/>
      <c r="AI877" s="48"/>
      <c r="AJ877" s="48"/>
      <c r="AK877" s="48"/>
      <c r="AL877" s="154" t="s">
        <v>2322</v>
      </c>
      <c r="AM877" s="48"/>
      <c r="AN877" s="48"/>
      <c r="AO877" s="48"/>
      <c r="AP877" s="48"/>
      <c r="AQ877" s="48"/>
      <c r="AR877" s="48"/>
      <c r="AS877" s="48"/>
      <c r="AT877" s="436" t="str">
        <f t="shared" si="47"/>
        <v/>
      </c>
      <c r="AU877" s="436"/>
      <c r="AV877" s="436" t="str">
        <f t="shared" si="50"/>
        <v>Yes</v>
      </c>
      <c r="AW877" s="436"/>
      <c r="AX877" s="155" t="s">
        <v>908</v>
      </c>
      <c r="AY877" s="48"/>
      <c r="AZ877" s="48"/>
      <c r="BA877" s="48"/>
      <c r="BB877" s="436" t="b">
        <f t="shared" si="51"/>
        <v>0</v>
      </c>
      <c r="BC877" s="436"/>
      <c r="BD877" s="48"/>
      <c r="BE877" s="48"/>
      <c r="BF877" s="48"/>
      <c r="BG877" s="48"/>
      <c r="BH877" s="48"/>
      <c r="BI877" s="48"/>
      <c r="BJ877" s="48"/>
      <c r="BK877" s="48"/>
      <c r="BL877" s="48"/>
      <c r="BM877" s="48"/>
      <c r="BN877" s="48"/>
      <c r="BO877" s="48"/>
      <c r="BP877" s="48"/>
      <c r="BQ877" s="48"/>
      <c r="BR877" s="48"/>
      <c r="BS877" s="48"/>
      <c r="BT877" s="48"/>
      <c r="BU877" s="48"/>
    </row>
    <row r="878" spans="1:73" hidden="1">
      <c r="A878" s="48"/>
      <c r="B878" s="48"/>
      <c r="C878" s="70" t="s">
        <v>2469</v>
      </c>
      <c r="D878" s="48"/>
      <c r="E878" s="76"/>
      <c r="F878" s="48"/>
      <c r="G878" s="70"/>
      <c r="H878" s="48"/>
      <c r="I878" s="48"/>
      <c r="J878" s="48"/>
      <c r="K878" s="48"/>
      <c r="L878" s="464">
        <f t="shared" si="52"/>
        <v>491</v>
      </c>
      <c r="M878" s="464"/>
      <c r="N878" s="152" t="s">
        <v>1927</v>
      </c>
      <c r="O878" s="48"/>
      <c r="P878" s="48"/>
      <c r="Q878" s="48"/>
      <c r="R878" s="48"/>
      <c r="S878" s="48"/>
      <c r="T878" s="48"/>
      <c r="U878" s="436" t="str">
        <f t="shared" si="48"/>
        <v/>
      </c>
      <c r="V878" s="436"/>
      <c r="W878" s="436" t="str">
        <f t="shared" si="49"/>
        <v/>
      </c>
      <c r="X878" s="436"/>
      <c r="Y878" s="48"/>
      <c r="Z878" s="48"/>
      <c r="AA878" s="48"/>
      <c r="AB878" s="48"/>
      <c r="AC878" s="48"/>
      <c r="AD878" s="48"/>
      <c r="AE878" s="48"/>
      <c r="AF878" s="48"/>
      <c r="AG878" s="48"/>
      <c r="AH878" s="48"/>
      <c r="AI878" s="48"/>
      <c r="AJ878" s="48"/>
      <c r="AK878" s="48"/>
      <c r="AL878" s="151" t="s">
        <v>2470</v>
      </c>
      <c r="AM878" s="48"/>
      <c r="AN878" s="48"/>
      <c r="AO878" s="48"/>
      <c r="AP878" s="48"/>
      <c r="AQ878" s="48"/>
      <c r="AR878" s="48"/>
      <c r="AS878" s="48"/>
      <c r="AT878" s="436" t="str">
        <f t="shared" si="47"/>
        <v/>
      </c>
      <c r="AU878" s="436"/>
      <c r="AV878" s="436" t="str">
        <f t="shared" si="50"/>
        <v>Yes</v>
      </c>
      <c r="AW878" s="436"/>
      <c r="AX878" s="69" t="s">
        <v>931</v>
      </c>
      <c r="AY878" s="48"/>
      <c r="AZ878" s="48"/>
      <c r="BA878" s="48"/>
      <c r="BB878" s="436" t="b">
        <f t="shared" si="51"/>
        <v>0</v>
      </c>
      <c r="BC878" s="436"/>
      <c r="BD878" s="48"/>
      <c r="BE878" s="48"/>
      <c r="BF878" s="48"/>
      <c r="BG878" s="48"/>
      <c r="BH878" s="48"/>
      <c r="BI878" s="48"/>
      <c r="BJ878" s="48"/>
      <c r="BK878" s="48"/>
      <c r="BL878" s="48"/>
      <c r="BM878" s="48"/>
      <c r="BN878" s="48"/>
      <c r="BO878" s="48"/>
      <c r="BP878" s="48"/>
      <c r="BQ878" s="48"/>
      <c r="BR878" s="48"/>
      <c r="BS878" s="48"/>
      <c r="BT878" s="48"/>
      <c r="BU878" s="48"/>
    </row>
    <row r="879" spans="1:73" hidden="1">
      <c r="A879" s="48"/>
      <c r="B879" s="48"/>
      <c r="C879" s="70" t="s">
        <v>2471</v>
      </c>
      <c r="D879" s="48"/>
      <c r="E879" s="76"/>
      <c r="F879" s="48"/>
      <c r="G879" s="70"/>
      <c r="H879" s="48"/>
      <c r="I879" s="48"/>
      <c r="J879" s="48"/>
      <c r="K879" s="48"/>
      <c r="L879" s="464">
        <f t="shared" si="52"/>
        <v>492</v>
      </c>
      <c r="M879" s="464"/>
      <c r="N879" s="152" t="s">
        <v>1930</v>
      </c>
      <c r="O879" s="48"/>
      <c r="P879" s="48"/>
      <c r="Q879" s="48"/>
      <c r="R879" s="48"/>
      <c r="S879" s="48"/>
      <c r="T879" s="48"/>
      <c r="U879" s="436" t="str">
        <f t="shared" si="48"/>
        <v/>
      </c>
      <c r="V879" s="436"/>
      <c r="W879" s="436" t="str">
        <f t="shared" si="49"/>
        <v/>
      </c>
      <c r="X879" s="436"/>
      <c r="Y879" s="48"/>
      <c r="Z879" s="48"/>
      <c r="AA879" s="48"/>
      <c r="AB879" s="48"/>
      <c r="AC879" s="48"/>
      <c r="AD879" s="48"/>
      <c r="AE879" s="48"/>
      <c r="AF879" s="48"/>
      <c r="AG879" s="48"/>
      <c r="AH879" s="48"/>
      <c r="AI879" s="48"/>
      <c r="AJ879" s="48"/>
      <c r="AK879" s="48"/>
      <c r="AL879" s="151" t="s">
        <v>2472</v>
      </c>
      <c r="AM879" s="48"/>
      <c r="AN879" s="48"/>
      <c r="AO879" s="48"/>
      <c r="AP879" s="48"/>
      <c r="AQ879" s="48"/>
      <c r="AR879" s="48"/>
      <c r="AS879" s="48"/>
      <c r="AT879" s="436" t="str">
        <f t="shared" si="47"/>
        <v/>
      </c>
      <c r="AU879" s="436"/>
      <c r="AV879" s="436" t="str">
        <f t="shared" si="50"/>
        <v>Yes</v>
      </c>
      <c r="AW879" s="436"/>
      <c r="AX879" s="156" t="s">
        <v>908</v>
      </c>
      <c r="AY879" s="48"/>
      <c r="AZ879" s="48"/>
      <c r="BA879" s="48"/>
      <c r="BB879" s="436" t="b">
        <f t="shared" si="51"/>
        <v>0</v>
      </c>
      <c r="BC879" s="436"/>
      <c r="BD879" s="48"/>
      <c r="BE879" s="48"/>
      <c r="BF879" s="48"/>
      <c r="BG879" s="48"/>
      <c r="BH879" s="48"/>
      <c r="BI879" s="48"/>
      <c r="BJ879" s="48"/>
      <c r="BK879" s="48"/>
      <c r="BL879" s="48"/>
      <c r="BM879" s="48"/>
      <c r="BN879" s="48"/>
      <c r="BO879" s="48"/>
      <c r="BP879" s="48"/>
      <c r="BQ879" s="48"/>
      <c r="BR879" s="48"/>
      <c r="BS879" s="48"/>
      <c r="BT879" s="48"/>
      <c r="BU879" s="48"/>
    </row>
    <row r="880" spans="1:73" hidden="1">
      <c r="A880" s="48"/>
      <c r="B880" s="48"/>
      <c r="C880" s="70" t="s">
        <v>2473</v>
      </c>
      <c r="D880" s="48"/>
      <c r="E880" s="76"/>
      <c r="F880" s="48"/>
      <c r="G880" s="70"/>
      <c r="H880" s="48"/>
      <c r="I880" s="48"/>
      <c r="J880" s="48"/>
      <c r="K880" s="48"/>
      <c r="L880" s="464">
        <f t="shared" si="52"/>
        <v>493</v>
      </c>
      <c r="M880" s="464"/>
      <c r="N880" s="152" t="s">
        <v>2004</v>
      </c>
      <c r="O880" s="48"/>
      <c r="P880" s="48"/>
      <c r="Q880" s="48"/>
      <c r="R880" s="48"/>
      <c r="S880" s="48"/>
      <c r="T880" s="48"/>
      <c r="U880" s="436" t="str">
        <f t="shared" si="48"/>
        <v/>
      </c>
      <c r="V880" s="436"/>
      <c r="W880" s="436" t="str">
        <f t="shared" si="49"/>
        <v/>
      </c>
      <c r="X880" s="436"/>
      <c r="Y880" s="48"/>
      <c r="Z880" s="48"/>
      <c r="AA880" s="48"/>
      <c r="AB880" s="48"/>
      <c r="AC880" s="48"/>
      <c r="AD880" s="48"/>
      <c r="AE880" s="48"/>
      <c r="AF880" s="48"/>
      <c r="AG880" s="48"/>
      <c r="AH880" s="48"/>
      <c r="AI880" s="48"/>
      <c r="AJ880" s="48"/>
      <c r="AK880" s="48"/>
      <c r="AL880" s="151" t="s">
        <v>2474</v>
      </c>
      <c r="AM880" s="48"/>
      <c r="AN880" s="48"/>
      <c r="AO880" s="48"/>
      <c r="AP880" s="48"/>
      <c r="AQ880" s="48"/>
      <c r="AR880" s="48"/>
      <c r="AS880" s="48"/>
      <c r="AT880" s="436" t="str">
        <f t="shared" si="47"/>
        <v/>
      </c>
      <c r="AU880" s="436"/>
      <c r="AV880" s="436" t="str">
        <f t="shared" si="50"/>
        <v>Yes</v>
      </c>
      <c r="AW880" s="436"/>
      <c r="AX880" s="156" t="s">
        <v>918</v>
      </c>
      <c r="AY880" s="48"/>
      <c r="AZ880" s="48"/>
      <c r="BA880" s="48"/>
      <c r="BB880" s="436" t="b">
        <f t="shared" si="51"/>
        <v>0</v>
      </c>
      <c r="BC880" s="436"/>
      <c r="BD880" s="48"/>
      <c r="BE880" s="48"/>
      <c r="BF880" s="48"/>
      <c r="BG880" s="48"/>
      <c r="BH880" s="48"/>
      <c r="BI880" s="48"/>
      <c r="BJ880" s="48"/>
      <c r="BK880" s="48"/>
      <c r="BL880" s="48"/>
      <c r="BM880" s="48"/>
      <c r="BN880" s="48"/>
      <c r="BO880" s="48"/>
      <c r="BP880" s="48"/>
      <c r="BQ880" s="48"/>
      <c r="BR880" s="48"/>
      <c r="BS880" s="48"/>
      <c r="BT880" s="48"/>
      <c r="BU880" s="48"/>
    </row>
    <row r="881" spans="1:73" hidden="1">
      <c r="A881" s="48"/>
      <c r="B881" s="48"/>
      <c r="C881" s="70" t="s">
        <v>2475</v>
      </c>
      <c r="D881" s="48"/>
      <c r="E881" s="76"/>
      <c r="F881" s="48"/>
      <c r="G881" s="70"/>
      <c r="H881" s="48"/>
      <c r="I881" s="48"/>
      <c r="J881" s="48"/>
      <c r="K881" s="48"/>
      <c r="L881" s="464">
        <f t="shared" si="52"/>
        <v>494</v>
      </c>
      <c r="M881" s="464"/>
      <c r="N881" s="152" t="s">
        <v>2476</v>
      </c>
      <c r="O881" s="48"/>
      <c r="P881" s="48"/>
      <c r="Q881" s="48"/>
      <c r="R881" s="48"/>
      <c r="S881" s="48"/>
      <c r="T881" s="48"/>
      <c r="U881" s="436" t="str">
        <f t="shared" si="48"/>
        <v/>
      </c>
      <c r="V881" s="436"/>
      <c r="W881" s="436" t="str">
        <f t="shared" si="49"/>
        <v/>
      </c>
      <c r="X881" s="436"/>
      <c r="Y881" s="48"/>
      <c r="Z881" s="48"/>
      <c r="AA881" s="48"/>
      <c r="AB881" s="48"/>
      <c r="AC881" s="48"/>
      <c r="AD881" s="48"/>
      <c r="AE881" s="48"/>
      <c r="AF881" s="48"/>
      <c r="AG881" s="48"/>
      <c r="AH881" s="48"/>
      <c r="AI881" s="48"/>
      <c r="AJ881" s="48"/>
      <c r="AK881" s="48"/>
      <c r="AL881" s="151" t="s">
        <v>2477</v>
      </c>
      <c r="AM881" s="48"/>
      <c r="AN881" s="48"/>
      <c r="AO881" s="48"/>
      <c r="AP881" s="48"/>
      <c r="AQ881" s="48"/>
      <c r="AR881" s="48"/>
      <c r="AS881" s="48"/>
      <c r="AT881" s="436" t="str">
        <f t="shared" si="47"/>
        <v/>
      </c>
      <c r="AU881" s="436"/>
      <c r="AV881" s="436" t="str">
        <f t="shared" si="50"/>
        <v>Yes</v>
      </c>
      <c r="AW881" s="436"/>
      <c r="AX881" s="156" t="s">
        <v>918</v>
      </c>
      <c r="AY881" s="48"/>
      <c r="AZ881" s="48"/>
      <c r="BA881" s="48"/>
      <c r="BB881" s="436" t="b">
        <f t="shared" si="51"/>
        <v>0</v>
      </c>
      <c r="BC881" s="436"/>
      <c r="BD881" s="48"/>
      <c r="BE881" s="48"/>
      <c r="BF881" s="48"/>
      <c r="BG881" s="48"/>
      <c r="BH881" s="48"/>
      <c r="BI881" s="48"/>
      <c r="BJ881" s="48"/>
      <c r="BK881" s="48"/>
      <c r="BL881" s="48"/>
      <c r="BM881" s="48"/>
      <c r="BN881" s="48"/>
      <c r="BO881" s="48"/>
      <c r="BP881" s="48"/>
      <c r="BQ881" s="48"/>
      <c r="BR881" s="48"/>
      <c r="BS881" s="48"/>
      <c r="BT881" s="48"/>
      <c r="BU881" s="48"/>
    </row>
    <row r="882" spans="1:73" hidden="1">
      <c r="A882" s="48"/>
      <c r="B882" s="48"/>
      <c r="C882" s="70" t="s">
        <v>2478</v>
      </c>
      <c r="D882" s="48"/>
      <c r="E882" s="76"/>
      <c r="F882" s="48"/>
      <c r="G882" s="70"/>
      <c r="H882" s="48"/>
      <c r="I882" s="48"/>
      <c r="J882" s="48"/>
      <c r="K882" s="48"/>
      <c r="L882" s="464">
        <f t="shared" si="52"/>
        <v>495</v>
      </c>
      <c r="M882" s="464"/>
      <c r="N882" s="152" t="s">
        <v>2479</v>
      </c>
      <c r="O882" s="48"/>
      <c r="P882" s="48"/>
      <c r="Q882" s="48"/>
      <c r="R882" s="48"/>
      <c r="S882" s="48"/>
      <c r="T882" s="48"/>
      <c r="U882" s="436" t="str">
        <f t="shared" si="48"/>
        <v/>
      </c>
      <c r="V882" s="436"/>
      <c r="W882" s="436" t="str">
        <f t="shared" si="49"/>
        <v/>
      </c>
      <c r="X882" s="436"/>
      <c r="Y882" s="48"/>
      <c r="Z882" s="48"/>
      <c r="AA882" s="48"/>
      <c r="AB882" s="48"/>
      <c r="AC882" s="48"/>
      <c r="AD882" s="48"/>
      <c r="AE882" s="48"/>
      <c r="AF882" s="48"/>
      <c r="AG882" s="48"/>
      <c r="AH882" s="48"/>
      <c r="AI882" s="48"/>
      <c r="AJ882" s="48"/>
      <c r="AK882" s="48"/>
      <c r="AL882" s="157" t="s">
        <v>2480</v>
      </c>
      <c r="AM882" s="48"/>
      <c r="AN882" s="48"/>
      <c r="AO882" s="48"/>
      <c r="AP882" s="48"/>
      <c r="AQ882" s="48"/>
      <c r="AR882" s="48"/>
      <c r="AS882" s="48"/>
      <c r="AT882" s="436" t="str">
        <f t="shared" si="47"/>
        <v/>
      </c>
      <c r="AU882" s="436"/>
      <c r="AV882" s="436" t="str">
        <f t="shared" si="50"/>
        <v>Yes</v>
      </c>
      <c r="AW882" s="436"/>
      <c r="AX882" s="155" t="s">
        <v>908</v>
      </c>
      <c r="AY882" s="48"/>
      <c r="AZ882" s="48"/>
      <c r="BA882" s="48"/>
      <c r="BB882" s="436" t="b">
        <f t="shared" si="51"/>
        <v>0</v>
      </c>
      <c r="BC882" s="436"/>
      <c r="BD882" s="48"/>
      <c r="BE882" s="48"/>
      <c r="BF882" s="48"/>
      <c r="BG882" s="48"/>
      <c r="BH882" s="48"/>
      <c r="BI882" s="48"/>
      <c r="BJ882" s="48"/>
      <c r="BK882" s="48"/>
      <c r="BL882" s="48"/>
      <c r="BM882" s="48"/>
      <c r="BN882" s="48"/>
      <c r="BO882" s="48"/>
      <c r="BP882" s="48"/>
      <c r="BQ882" s="48"/>
      <c r="BR882" s="48"/>
      <c r="BS882" s="48"/>
      <c r="BT882" s="48"/>
      <c r="BU882" s="48"/>
    </row>
    <row r="883" spans="1:73" hidden="1">
      <c r="A883" s="48"/>
      <c r="B883" s="48"/>
      <c r="C883" s="70" t="s">
        <v>2481</v>
      </c>
      <c r="D883" s="48"/>
      <c r="E883" s="76"/>
      <c r="F883" s="48"/>
      <c r="G883" s="70"/>
      <c r="H883" s="48"/>
      <c r="I883" s="48"/>
      <c r="J883" s="48"/>
      <c r="K883" s="48"/>
      <c r="L883" s="464">
        <f t="shared" si="52"/>
        <v>496</v>
      </c>
      <c r="M883" s="464"/>
      <c r="N883" s="152" t="s">
        <v>2482</v>
      </c>
      <c r="O883" s="48"/>
      <c r="P883" s="48"/>
      <c r="Q883" s="48"/>
      <c r="R883" s="48"/>
      <c r="S883" s="48"/>
      <c r="T883" s="48"/>
      <c r="U883" s="436" t="str">
        <f t="shared" si="48"/>
        <v/>
      </c>
      <c r="V883" s="436"/>
      <c r="W883" s="436" t="str">
        <f t="shared" si="49"/>
        <v/>
      </c>
      <c r="X883" s="436"/>
      <c r="Y883" s="48"/>
      <c r="Z883" s="48"/>
      <c r="AA883" s="48"/>
      <c r="AB883" s="48"/>
      <c r="AC883" s="48"/>
      <c r="AD883" s="48"/>
      <c r="AE883" s="48"/>
      <c r="AF883" s="48"/>
      <c r="AG883" s="48"/>
      <c r="AH883" s="48"/>
      <c r="AI883" s="48"/>
      <c r="AJ883" s="48"/>
      <c r="AK883" s="48"/>
      <c r="AL883" s="151" t="s">
        <v>2483</v>
      </c>
      <c r="AM883" s="48"/>
      <c r="AN883" s="48"/>
      <c r="AO883" s="48"/>
      <c r="AP883" s="48"/>
      <c r="AQ883" s="48"/>
      <c r="AR883" s="48"/>
      <c r="AS883" s="48"/>
      <c r="AT883" s="436" t="str">
        <f t="shared" si="47"/>
        <v/>
      </c>
      <c r="AU883" s="436"/>
      <c r="AV883" s="436" t="str">
        <f t="shared" si="50"/>
        <v>Yes</v>
      </c>
      <c r="AW883" s="436"/>
      <c r="AX883" s="156" t="s">
        <v>918</v>
      </c>
      <c r="AY883" s="48"/>
      <c r="AZ883" s="48"/>
      <c r="BA883" s="48"/>
      <c r="BB883" s="436" t="b">
        <f t="shared" si="51"/>
        <v>0</v>
      </c>
      <c r="BC883" s="436"/>
      <c r="BD883" s="48"/>
      <c r="BE883" s="48"/>
      <c r="BF883" s="48"/>
      <c r="BG883" s="48"/>
      <c r="BH883" s="48"/>
      <c r="BI883" s="48"/>
      <c r="BJ883" s="48"/>
      <c r="BK883" s="48"/>
      <c r="BL883" s="48"/>
      <c r="BM883" s="48"/>
      <c r="BN883" s="48"/>
      <c r="BO883" s="48"/>
      <c r="BP883" s="48"/>
      <c r="BQ883" s="48"/>
      <c r="BR883" s="48"/>
      <c r="BS883" s="48"/>
      <c r="BT883" s="48"/>
      <c r="BU883" s="48"/>
    </row>
    <row r="884" spans="1:73" hidden="1">
      <c r="A884" s="48"/>
      <c r="B884" s="48"/>
      <c r="C884" s="70" t="s">
        <v>2484</v>
      </c>
      <c r="D884" s="48"/>
      <c r="E884" s="76"/>
      <c r="F884" s="48"/>
      <c r="G884" s="70"/>
      <c r="H884" s="48"/>
      <c r="I884" s="48"/>
      <c r="J884" s="48"/>
      <c r="K884" s="48"/>
      <c r="L884" s="464">
        <f t="shared" si="52"/>
        <v>497</v>
      </c>
      <c r="M884" s="464"/>
      <c r="N884" s="152" t="s">
        <v>2485</v>
      </c>
      <c r="O884" s="48"/>
      <c r="P884" s="48"/>
      <c r="Q884" s="48"/>
      <c r="R884" s="48"/>
      <c r="S884" s="48"/>
      <c r="T884" s="48"/>
      <c r="U884" s="436" t="str">
        <f t="shared" si="48"/>
        <v/>
      </c>
      <c r="V884" s="436"/>
      <c r="W884" s="436" t="str">
        <f t="shared" si="49"/>
        <v/>
      </c>
      <c r="X884" s="436"/>
      <c r="Y884" s="48"/>
      <c r="Z884" s="48"/>
      <c r="AA884" s="48"/>
      <c r="AB884" s="48"/>
      <c r="AC884" s="48"/>
      <c r="AD884" s="48"/>
      <c r="AE884" s="48"/>
      <c r="AF884" s="48"/>
      <c r="AG884" s="48"/>
      <c r="AH884" s="48"/>
      <c r="AI884" s="48"/>
      <c r="AJ884" s="48"/>
      <c r="AK884" s="48"/>
      <c r="AL884" s="151" t="s">
        <v>2486</v>
      </c>
      <c r="AM884" s="48"/>
      <c r="AN884" s="48"/>
      <c r="AO884" s="48"/>
      <c r="AP884" s="48"/>
      <c r="AQ884" s="48"/>
      <c r="AR884" s="48"/>
      <c r="AS884" s="48"/>
      <c r="AT884" s="436" t="str">
        <f t="shared" si="47"/>
        <v/>
      </c>
      <c r="AU884" s="436"/>
      <c r="AV884" s="436" t="str">
        <f t="shared" si="50"/>
        <v>Yes</v>
      </c>
      <c r="AW884" s="436"/>
      <c r="AX884" s="156" t="s">
        <v>918</v>
      </c>
      <c r="AY884" s="48"/>
      <c r="AZ884" s="48"/>
      <c r="BA884" s="48"/>
      <c r="BB884" s="436" t="b">
        <f t="shared" si="51"/>
        <v>0</v>
      </c>
      <c r="BC884" s="436"/>
      <c r="BD884" s="48"/>
      <c r="BE884" s="48"/>
      <c r="BF884" s="48"/>
      <c r="BG884" s="48"/>
      <c r="BH884" s="48"/>
      <c r="BI884" s="48"/>
      <c r="BJ884" s="48"/>
      <c r="BK884" s="48"/>
      <c r="BL884" s="48"/>
      <c r="BM884" s="48"/>
      <c r="BN884" s="48"/>
      <c r="BO884" s="48"/>
      <c r="BP884" s="48"/>
      <c r="BQ884" s="48"/>
      <c r="BR884" s="48"/>
      <c r="BS884" s="48"/>
      <c r="BT884" s="48"/>
      <c r="BU884" s="48"/>
    </row>
    <row r="885" spans="1:73" hidden="1">
      <c r="A885" s="48"/>
      <c r="B885" s="48"/>
      <c r="C885" s="70" t="s">
        <v>2487</v>
      </c>
      <c r="D885" s="48"/>
      <c r="E885" s="76"/>
      <c r="F885" s="48"/>
      <c r="G885" s="70"/>
      <c r="H885" s="48"/>
      <c r="I885" s="48"/>
      <c r="J885" s="48"/>
      <c r="K885" s="48"/>
      <c r="L885" s="464">
        <f t="shared" si="52"/>
        <v>498</v>
      </c>
      <c r="M885" s="464"/>
      <c r="N885" s="152" t="s">
        <v>2488</v>
      </c>
      <c r="O885" s="48"/>
      <c r="P885" s="48"/>
      <c r="Q885" s="48"/>
      <c r="R885" s="48"/>
      <c r="S885" s="48"/>
      <c r="T885" s="48"/>
      <c r="U885" s="436" t="str">
        <f t="shared" si="48"/>
        <v/>
      </c>
      <c r="V885" s="436"/>
      <c r="W885" s="436" t="str">
        <f t="shared" si="49"/>
        <v/>
      </c>
      <c r="X885" s="436"/>
      <c r="Y885" s="48"/>
      <c r="Z885" s="48"/>
      <c r="AA885" s="48"/>
      <c r="AB885" s="48"/>
      <c r="AC885" s="48"/>
      <c r="AD885" s="48"/>
      <c r="AE885" s="48"/>
      <c r="AF885" s="48"/>
      <c r="AG885" s="48"/>
      <c r="AH885" s="48"/>
      <c r="AI885" s="48"/>
      <c r="AJ885" s="48"/>
      <c r="AK885" s="48"/>
      <c r="AL885" s="151" t="s">
        <v>2489</v>
      </c>
      <c r="AM885" s="48"/>
      <c r="AN885" s="48"/>
      <c r="AO885" s="48"/>
      <c r="AP885" s="48"/>
      <c r="AQ885" s="48"/>
      <c r="AR885" s="48"/>
      <c r="AS885" s="48"/>
      <c r="AT885" s="436" t="str">
        <f t="shared" si="47"/>
        <v/>
      </c>
      <c r="AU885" s="436"/>
      <c r="AV885" s="436" t="str">
        <f t="shared" si="50"/>
        <v>Yes</v>
      </c>
      <c r="AW885" s="436"/>
      <c r="AX885" s="156" t="s">
        <v>918</v>
      </c>
      <c r="AY885" s="48"/>
      <c r="AZ885" s="48"/>
      <c r="BA885" s="48"/>
      <c r="BB885" s="436" t="b">
        <f t="shared" si="51"/>
        <v>0</v>
      </c>
      <c r="BC885" s="436"/>
      <c r="BD885" s="48"/>
      <c r="BE885" s="48"/>
      <c r="BF885" s="48"/>
      <c r="BG885" s="48"/>
      <c r="BH885" s="48"/>
      <c r="BI885" s="48"/>
      <c r="BJ885" s="48"/>
      <c r="BK885" s="48"/>
      <c r="BL885" s="48"/>
      <c r="BM885" s="48"/>
      <c r="BN885" s="48"/>
      <c r="BO885" s="48"/>
      <c r="BP885" s="48"/>
      <c r="BQ885" s="48"/>
      <c r="BR885" s="48"/>
      <c r="BS885" s="48"/>
      <c r="BT885" s="48"/>
      <c r="BU885" s="48"/>
    </row>
    <row r="886" spans="1:73" hidden="1">
      <c r="A886" s="48"/>
      <c r="B886" s="48"/>
      <c r="C886" s="70" t="s">
        <v>2490</v>
      </c>
      <c r="D886" s="48"/>
      <c r="E886" s="76"/>
      <c r="F886" s="48"/>
      <c r="G886" s="70"/>
      <c r="H886" s="48"/>
      <c r="I886" s="48"/>
      <c r="J886" s="48"/>
      <c r="K886" s="48"/>
      <c r="L886" s="464">
        <f t="shared" si="52"/>
        <v>499</v>
      </c>
      <c r="M886" s="464"/>
      <c r="N886" s="152" t="s">
        <v>2491</v>
      </c>
      <c r="O886" s="48"/>
      <c r="P886" s="48"/>
      <c r="Q886" s="48"/>
      <c r="R886" s="48"/>
      <c r="S886" s="48"/>
      <c r="T886" s="48"/>
      <c r="U886" s="436" t="str">
        <f t="shared" si="48"/>
        <v/>
      </c>
      <c r="V886" s="436"/>
      <c r="W886" s="436" t="str">
        <f t="shared" si="49"/>
        <v/>
      </c>
      <c r="X886" s="436"/>
      <c r="Y886" s="48"/>
      <c r="Z886" s="48"/>
      <c r="AA886" s="48"/>
      <c r="AB886" s="48"/>
      <c r="AC886" s="48"/>
      <c r="AD886" s="48"/>
      <c r="AE886" s="48"/>
      <c r="AF886" s="48"/>
      <c r="AG886" s="48"/>
      <c r="AH886" s="48"/>
      <c r="AI886" s="48"/>
      <c r="AJ886" s="48"/>
      <c r="AK886" s="48"/>
      <c r="AL886" s="151" t="s">
        <v>2492</v>
      </c>
      <c r="AM886" s="48"/>
      <c r="AN886" s="48"/>
      <c r="AO886" s="48"/>
      <c r="AP886" s="48"/>
      <c r="AQ886" s="48"/>
      <c r="AR886" s="48"/>
      <c r="AS886" s="48"/>
      <c r="AT886" s="436" t="str">
        <f t="shared" si="47"/>
        <v/>
      </c>
      <c r="AU886" s="436"/>
      <c r="AV886" s="436" t="str">
        <f t="shared" si="50"/>
        <v>Yes</v>
      </c>
      <c r="AW886" s="436"/>
      <c r="AX886" s="69" t="s">
        <v>1000</v>
      </c>
      <c r="AY886" s="48"/>
      <c r="AZ886" s="48"/>
      <c r="BA886" s="48"/>
      <c r="BB886" s="436" t="b">
        <f t="shared" si="51"/>
        <v>0</v>
      </c>
      <c r="BC886" s="436"/>
      <c r="BD886" s="48"/>
      <c r="BE886" s="48"/>
      <c r="BF886" s="48"/>
      <c r="BG886" s="48"/>
      <c r="BH886" s="48"/>
      <c r="BI886" s="48"/>
      <c r="BJ886" s="48"/>
      <c r="BK886" s="48"/>
      <c r="BL886" s="48"/>
      <c r="BM886" s="48"/>
      <c r="BN886" s="48"/>
      <c r="BO886" s="48"/>
      <c r="BP886" s="48"/>
      <c r="BQ886" s="48"/>
      <c r="BR886" s="48"/>
      <c r="BS886" s="48"/>
      <c r="BT886" s="48"/>
      <c r="BU886" s="48"/>
    </row>
    <row r="887" spans="1:73" hidden="1">
      <c r="A887" s="48"/>
      <c r="B887" s="48"/>
      <c r="C887" s="70" t="s">
        <v>2493</v>
      </c>
      <c r="D887" s="48"/>
      <c r="E887" s="76"/>
      <c r="F887" s="48"/>
      <c r="G887" s="70"/>
      <c r="H887" s="48"/>
      <c r="I887" s="48"/>
      <c r="J887" s="48"/>
      <c r="K887" s="48"/>
      <c r="L887" s="464">
        <f t="shared" si="52"/>
        <v>500</v>
      </c>
      <c r="M887" s="464"/>
      <c r="N887" s="152" t="s">
        <v>2494</v>
      </c>
      <c r="O887" s="48"/>
      <c r="P887" s="48"/>
      <c r="Q887" s="48"/>
      <c r="R887" s="48"/>
      <c r="S887" s="48"/>
      <c r="T887" s="48"/>
      <c r="U887" s="436" t="str">
        <f t="shared" si="48"/>
        <v/>
      </c>
      <c r="V887" s="436"/>
      <c r="W887" s="436" t="str">
        <f t="shared" si="49"/>
        <v/>
      </c>
      <c r="X887" s="436"/>
      <c r="Y887" s="48"/>
      <c r="Z887" s="48"/>
      <c r="AA887" s="48"/>
      <c r="AB887" s="48"/>
      <c r="AC887" s="48"/>
      <c r="AD887" s="48"/>
      <c r="AE887" s="48"/>
      <c r="AF887" s="48"/>
      <c r="AG887" s="48"/>
      <c r="AH887" s="48"/>
      <c r="AI887" s="48"/>
      <c r="AJ887" s="48"/>
      <c r="AK887" s="48"/>
      <c r="AL887" s="151" t="s">
        <v>2495</v>
      </c>
      <c r="AM887" s="48"/>
      <c r="AN887" s="48"/>
      <c r="AO887" s="48"/>
      <c r="AP887" s="48"/>
      <c r="AQ887" s="48"/>
      <c r="AR887" s="48"/>
      <c r="AS887" s="48"/>
      <c r="AT887" s="436" t="str">
        <f t="shared" si="47"/>
        <v/>
      </c>
      <c r="AU887" s="436"/>
      <c r="AV887" s="436" t="str">
        <f t="shared" si="50"/>
        <v>Yes</v>
      </c>
      <c r="AW887" s="436"/>
      <c r="AX887" s="156" t="s">
        <v>918</v>
      </c>
      <c r="AY887" s="48"/>
      <c r="AZ887" s="48"/>
      <c r="BA887" s="48"/>
      <c r="BB887" s="436" t="b">
        <f t="shared" si="51"/>
        <v>0</v>
      </c>
      <c r="BC887" s="436"/>
      <c r="BD887" s="48"/>
      <c r="BE887" s="48"/>
      <c r="BF887" s="48"/>
      <c r="BG887" s="48"/>
      <c r="BH887" s="48"/>
      <c r="BI887" s="48"/>
      <c r="BJ887" s="48"/>
      <c r="BK887" s="48"/>
      <c r="BL887" s="48"/>
      <c r="BM887" s="48"/>
      <c r="BN887" s="48"/>
      <c r="BO887" s="48"/>
      <c r="BP887" s="48"/>
      <c r="BQ887" s="48"/>
      <c r="BR887" s="48"/>
      <c r="BS887" s="48"/>
      <c r="BT887" s="48"/>
      <c r="BU887" s="48"/>
    </row>
    <row r="888" spans="1:73" hidden="1">
      <c r="A888" s="48"/>
      <c r="B888" s="48"/>
      <c r="C888" s="70" t="s">
        <v>2496</v>
      </c>
      <c r="D888" s="48"/>
      <c r="E888" s="76"/>
      <c r="F888" s="48"/>
      <c r="G888" s="70"/>
      <c r="H888" s="48"/>
      <c r="I888" s="48"/>
      <c r="J888" s="48"/>
      <c r="K888" s="48"/>
      <c r="L888" s="464">
        <f t="shared" si="52"/>
        <v>501</v>
      </c>
      <c r="M888" s="464"/>
      <c r="N888" s="152" t="s">
        <v>2497</v>
      </c>
      <c r="O888" s="48"/>
      <c r="P888" s="48"/>
      <c r="Q888" s="48"/>
      <c r="R888" s="48"/>
      <c r="S888" s="48"/>
      <c r="T888" s="48"/>
      <c r="U888" s="436" t="str">
        <f t="shared" si="48"/>
        <v/>
      </c>
      <c r="V888" s="436"/>
      <c r="W888" s="436" t="str">
        <f t="shared" si="49"/>
        <v/>
      </c>
      <c r="X888" s="436"/>
      <c r="Y888" s="48"/>
      <c r="Z888" s="48"/>
      <c r="AA888" s="48"/>
      <c r="AB888" s="48"/>
      <c r="AC888" s="48"/>
      <c r="AD888" s="48"/>
      <c r="AE888" s="48"/>
      <c r="AF888" s="48"/>
      <c r="AG888" s="48"/>
      <c r="AH888" s="48"/>
      <c r="AI888" s="48"/>
      <c r="AJ888" s="48"/>
      <c r="AK888" s="48"/>
      <c r="AL888" s="157" t="s">
        <v>2498</v>
      </c>
      <c r="AM888" s="48"/>
      <c r="AN888" s="48"/>
      <c r="AO888" s="48"/>
      <c r="AP888" s="48"/>
      <c r="AQ888" s="48"/>
      <c r="AR888" s="48"/>
      <c r="AS888" s="48"/>
      <c r="AT888" s="436" t="str">
        <f t="shared" si="47"/>
        <v/>
      </c>
      <c r="AU888" s="436"/>
      <c r="AV888" s="436" t="str">
        <f t="shared" si="50"/>
        <v>Yes</v>
      </c>
      <c r="AW888" s="436"/>
      <c r="AX888" s="155" t="s">
        <v>908</v>
      </c>
      <c r="AY888" s="48"/>
      <c r="AZ888" s="48"/>
      <c r="BA888" s="48"/>
      <c r="BB888" s="436" t="b">
        <f t="shared" si="51"/>
        <v>0</v>
      </c>
      <c r="BC888" s="436"/>
      <c r="BD888" s="48"/>
      <c r="BE888" s="48"/>
      <c r="BF888" s="48"/>
      <c r="BG888" s="48"/>
      <c r="BH888" s="48"/>
      <c r="BI888" s="48"/>
      <c r="BJ888" s="48"/>
      <c r="BK888" s="48"/>
      <c r="BL888" s="48"/>
      <c r="BM888" s="48"/>
      <c r="BN888" s="48"/>
      <c r="BO888" s="48"/>
      <c r="BP888" s="48"/>
      <c r="BQ888" s="48"/>
      <c r="BR888" s="48"/>
      <c r="BS888" s="48"/>
      <c r="BT888" s="48"/>
      <c r="BU888" s="48"/>
    </row>
    <row r="889" spans="1:73" hidden="1">
      <c r="A889" s="48"/>
      <c r="B889" s="48"/>
      <c r="C889" s="70" t="s">
        <v>2499</v>
      </c>
      <c r="D889" s="48"/>
      <c r="E889" s="76"/>
      <c r="F889" s="48"/>
      <c r="G889" s="70"/>
      <c r="H889" s="48"/>
      <c r="I889" s="48"/>
      <c r="J889" s="48"/>
      <c r="K889" s="48"/>
      <c r="L889" s="464">
        <f t="shared" si="52"/>
        <v>502</v>
      </c>
      <c r="M889" s="464"/>
      <c r="N889" s="152" t="s">
        <v>2500</v>
      </c>
      <c r="O889" s="48"/>
      <c r="P889" s="48"/>
      <c r="Q889" s="48"/>
      <c r="R889" s="48"/>
      <c r="S889" s="48"/>
      <c r="T889" s="48"/>
      <c r="U889" s="436" t="str">
        <f t="shared" si="48"/>
        <v/>
      </c>
      <c r="V889" s="436"/>
      <c r="W889" s="436" t="str">
        <f t="shared" si="49"/>
        <v/>
      </c>
      <c r="X889" s="436"/>
      <c r="Y889" s="48"/>
      <c r="Z889" s="48"/>
      <c r="AA889" s="48"/>
      <c r="AB889" s="48"/>
      <c r="AC889" s="48"/>
      <c r="AD889" s="48"/>
      <c r="AE889" s="48"/>
      <c r="AF889" s="48"/>
      <c r="AG889" s="48"/>
      <c r="AH889" s="48"/>
      <c r="AI889" s="48"/>
      <c r="AJ889" s="48"/>
      <c r="AK889" s="48"/>
      <c r="AL889" s="151" t="s">
        <v>2501</v>
      </c>
      <c r="AM889" s="48"/>
      <c r="AN889" s="48"/>
      <c r="AO889" s="48"/>
      <c r="AP889" s="48"/>
      <c r="AQ889" s="48"/>
      <c r="AR889" s="48"/>
      <c r="AS889" s="48"/>
      <c r="AT889" s="436" t="str">
        <f t="shared" si="47"/>
        <v/>
      </c>
      <c r="AU889" s="436"/>
      <c r="AV889" s="436" t="str">
        <f t="shared" si="50"/>
        <v>Yes</v>
      </c>
      <c r="AW889" s="436"/>
      <c r="AX889" s="156" t="s">
        <v>918</v>
      </c>
      <c r="AY889" s="48"/>
      <c r="AZ889" s="48"/>
      <c r="BA889" s="48"/>
      <c r="BB889" s="436" t="b">
        <f t="shared" si="51"/>
        <v>0</v>
      </c>
      <c r="BC889" s="436"/>
      <c r="BD889" s="48"/>
      <c r="BE889" s="48"/>
      <c r="BF889" s="48"/>
      <c r="BG889" s="48"/>
      <c r="BH889" s="48"/>
      <c r="BI889" s="48"/>
      <c r="BJ889" s="48"/>
      <c r="BK889" s="48"/>
      <c r="BL889" s="48"/>
      <c r="BM889" s="48"/>
      <c r="BN889" s="48"/>
      <c r="BO889" s="48"/>
      <c r="BP889" s="48"/>
      <c r="BQ889" s="48"/>
      <c r="BR889" s="48"/>
      <c r="BS889" s="48"/>
      <c r="BT889" s="48"/>
      <c r="BU889" s="48"/>
    </row>
    <row r="890" spans="1:73" hidden="1">
      <c r="A890" s="48"/>
      <c r="B890" s="48"/>
      <c r="C890" s="70" t="s">
        <v>2502</v>
      </c>
      <c r="D890" s="48"/>
      <c r="E890" s="76"/>
      <c r="F890" s="48"/>
      <c r="G890" s="70"/>
      <c r="H890" s="48"/>
      <c r="I890" s="48"/>
      <c r="J890" s="48"/>
      <c r="K890" s="48"/>
      <c r="L890" s="464">
        <f t="shared" si="52"/>
        <v>503</v>
      </c>
      <c r="M890" s="464"/>
      <c r="N890" s="152" t="s">
        <v>2503</v>
      </c>
      <c r="O890" s="48"/>
      <c r="P890" s="48"/>
      <c r="Q890" s="48"/>
      <c r="R890" s="48"/>
      <c r="S890" s="48"/>
      <c r="T890" s="48"/>
      <c r="U890" s="436" t="str">
        <f t="shared" si="48"/>
        <v/>
      </c>
      <c r="V890" s="436"/>
      <c r="W890" s="436" t="str">
        <f t="shared" si="49"/>
        <v/>
      </c>
      <c r="X890" s="436"/>
      <c r="Y890" s="48"/>
      <c r="Z890" s="48"/>
      <c r="AA890" s="48"/>
      <c r="AB890" s="48"/>
      <c r="AC890" s="48"/>
      <c r="AD890" s="48"/>
      <c r="AE890" s="48"/>
      <c r="AF890" s="48"/>
      <c r="AG890" s="48"/>
      <c r="AH890" s="48"/>
      <c r="AI890" s="48"/>
      <c r="AJ890" s="48"/>
      <c r="AK890" s="48"/>
      <c r="AL890" s="157" t="s">
        <v>2504</v>
      </c>
      <c r="AM890" s="48"/>
      <c r="AN890" s="48"/>
      <c r="AO890" s="48"/>
      <c r="AP890" s="48"/>
      <c r="AQ890" s="48"/>
      <c r="AR890" s="48"/>
      <c r="AS890" s="48"/>
      <c r="AT890" s="436" t="str">
        <f t="shared" si="47"/>
        <v/>
      </c>
      <c r="AU890" s="436"/>
      <c r="AV890" s="436" t="str">
        <f t="shared" si="50"/>
        <v>Yes</v>
      </c>
      <c r="AW890" s="436"/>
      <c r="AX890" s="155" t="s">
        <v>908</v>
      </c>
      <c r="AY890" s="48"/>
      <c r="AZ890" s="48"/>
      <c r="BA890" s="48"/>
      <c r="BB890" s="436" t="b">
        <f t="shared" si="51"/>
        <v>0</v>
      </c>
      <c r="BC890" s="436"/>
      <c r="BD890" s="48"/>
      <c r="BE890" s="48"/>
      <c r="BF890" s="48"/>
      <c r="BG890" s="48"/>
      <c r="BH890" s="48"/>
      <c r="BI890" s="48"/>
      <c r="BJ890" s="48"/>
      <c r="BK890" s="48"/>
      <c r="BL890" s="48"/>
      <c r="BM890" s="48"/>
      <c r="BN890" s="48"/>
      <c r="BO890" s="48"/>
      <c r="BP890" s="48"/>
      <c r="BQ890" s="48"/>
      <c r="BR890" s="48"/>
      <c r="BS890" s="48"/>
      <c r="BT890" s="48"/>
      <c r="BU890" s="48"/>
    </row>
    <row r="891" spans="1:73" hidden="1">
      <c r="A891" s="48"/>
      <c r="B891" s="48"/>
      <c r="C891" s="70" t="s">
        <v>2505</v>
      </c>
      <c r="D891" s="48"/>
      <c r="E891" s="76"/>
      <c r="F891" s="48"/>
      <c r="G891" s="70"/>
      <c r="H891" s="48"/>
      <c r="I891" s="48"/>
      <c r="J891" s="48"/>
      <c r="K891" s="48"/>
      <c r="L891" s="464">
        <f t="shared" si="52"/>
        <v>504</v>
      </c>
      <c r="M891" s="464"/>
      <c r="N891" s="152" t="s">
        <v>999</v>
      </c>
      <c r="O891" s="48"/>
      <c r="P891" s="48"/>
      <c r="Q891" s="48"/>
      <c r="R891" s="48"/>
      <c r="S891" s="48"/>
      <c r="T891" s="48"/>
      <c r="U891" s="436" t="str">
        <f t="shared" si="48"/>
        <v/>
      </c>
      <c r="V891" s="436"/>
      <c r="W891" s="436" t="str">
        <f t="shared" si="49"/>
        <v/>
      </c>
      <c r="X891" s="436"/>
      <c r="Y891" s="48"/>
      <c r="Z891" s="48"/>
      <c r="AA891" s="48"/>
      <c r="AB891" s="48"/>
      <c r="AC891" s="48"/>
      <c r="AD891" s="48"/>
      <c r="AE891" s="48"/>
      <c r="AF891" s="48"/>
      <c r="AG891" s="48"/>
      <c r="AH891" s="48"/>
      <c r="AI891" s="48"/>
      <c r="AJ891" s="48"/>
      <c r="AK891" s="48"/>
      <c r="AL891" s="151" t="s">
        <v>2506</v>
      </c>
      <c r="AM891" s="48"/>
      <c r="AN891" s="48"/>
      <c r="AO891" s="48"/>
      <c r="AP891" s="48"/>
      <c r="AQ891" s="48"/>
      <c r="AR891" s="48"/>
      <c r="AS891" s="48"/>
      <c r="AT891" s="436" t="str">
        <f t="shared" si="47"/>
        <v/>
      </c>
      <c r="AU891" s="436"/>
      <c r="AV891" s="436" t="str">
        <f t="shared" si="50"/>
        <v>Yes</v>
      </c>
      <c r="AW891" s="436"/>
      <c r="AX891" s="156" t="s">
        <v>908</v>
      </c>
      <c r="AY891" s="48"/>
      <c r="AZ891" s="48"/>
      <c r="BA891" s="48"/>
      <c r="BB891" s="436" t="b">
        <f t="shared" si="51"/>
        <v>0</v>
      </c>
      <c r="BC891" s="436"/>
      <c r="BD891" s="48"/>
      <c r="BE891" s="48"/>
      <c r="BF891" s="48"/>
      <c r="BG891" s="48"/>
      <c r="BH891" s="48"/>
      <c r="BI891" s="48"/>
      <c r="BJ891" s="48"/>
      <c r="BK891" s="48"/>
      <c r="BL891" s="48"/>
      <c r="BM891" s="48"/>
      <c r="BN891" s="48"/>
      <c r="BO891" s="48"/>
      <c r="BP891" s="48"/>
      <c r="BQ891" s="48"/>
      <c r="BR891" s="48"/>
      <c r="BS891" s="48"/>
      <c r="BT891" s="48"/>
      <c r="BU891" s="48"/>
    </row>
    <row r="892" spans="1:73" hidden="1">
      <c r="A892" s="48"/>
      <c r="B892" s="48"/>
      <c r="C892" s="70" t="s">
        <v>2507</v>
      </c>
      <c r="D892" s="48"/>
      <c r="E892" s="76"/>
      <c r="F892" s="48"/>
      <c r="G892" s="70"/>
      <c r="H892" s="48"/>
      <c r="I892" s="48"/>
      <c r="J892" s="48"/>
      <c r="K892" s="48"/>
      <c r="L892" s="464">
        <f t="shared" si="52"/>
        <v>505</v>
      </c>
      <c r="M892" s="464"/>
      <c r="N892" s="152" t="s">
        <v>2508</v>
      </c>
      <c r="O892" s="48"/>
      <c r="P892" s="48"/>
      <c r="Q892" s="48"/>
      <c r="R892" s="48"/>
      <c r="S892" s="48"/>
      <c r="T892" s="48"/>
      <c r="U892" s="436" t="str">
        <f t="shared" si="48"/>
        <v/>
      </c>
      <c r="V892" s="436"/>
      <c r="W892" s="436" t="str">
        <f t="shared" si="49"/>
        <v/>
      </c>
      <c r="X892" s="436"/>
      <c r="Y892" s="48"/>
      <c r="Z892" s="48"/>
      <c r="AA892" s="48"/>
      <c r="AB892" s="48"/>
      <c r="AC892" s="48"/>
      <c r="AD892" s="48"/>
      <c r="AE892" s="48"/>
      <c r="AF892" s="48"/>
      <c r="AG892" s="48"/>
      <c r="AH892" s="48"/>
      <c r="AI892" s="48"/>
      <c r="AJ892" s="48"/>
      <c r="AK892" s="48"/>
      <c r="AL892" s="157" t="s">
        <v>2509</v>
      </c>
      <c r="AM892" s="48"/>
      <c r="AN892" s="48"/>
      <c r="AO892" s="48"/>
      <c r="AP892" s="48"/>
      <c r="AQ892" s="48"/>
      <c r="AR892" s="48"/>
      <c r="AS892" s="48"/>
      <c r="AT892" s="436" t="str">
        <f t="shared" si="47"/>
        <v/>
      </c>
      <c r="AU892" s="436"/>
      <c r="AV892" s="436" t="str">
        <f t="shared" si="50"/>
        <v>Yes</v>
      </c>
      <c r="AW892" s="436"/>
      <c r="AX892" s="155" t="s">
        <v>908</v>
      </c>
      <c r="AY892" s="48"/>
      <c r="AZ892" s="48"/>
      <c r="BA892" s="48"/>
      <c r="BB892" s="436" t="b">
        <f t="shared" si="51"/>
        <v>0</v>
      </c>
      <c r="BC892" s="436"/>
      <c r="BD892" s="48"/>
      <c r="BE892" s="48"/>
      <c r="BF892" s="48"/>
      <c r="BG892" s="48"/>
      <c r="BH892" s="48"/>
      <c r="BI892" s="48"/>
      <c r="BJ892" s="48"/>
      <c r="BK892" s="48"/>
      <c r="BL892" s="48"/>
      <c r="BM892" s="48"/>
      <c r="BN892" s="48"/>
      <c r="BO892" s="48"/>
      <c r="BP892" s="48"/>
      <c r="BQ892" s="48"/>
      <c r="BR892" s="48"/>
      <c r="BS892" s="48"/>
      <c r="BT892" s="48"/>
      <c r="BU892" s="48"/>
    </row>
    <row r="893" spans="1:73" hidden="1">
      <c r="A893" s="48"/>
      <c r="B893" s="48"/>
      <c r="C893" s="70" t="s">
        <v>2510</v>
      </c>
      <c r="D893" s="48"/>
      <c r="E893" s="76"/>
      <c r="F893" s="48"/>
      <c r="G893" s="70"/>
      <c r="H893" s="48"/>
      <c r="I893" s="48"/>
      <c r="J893" s="48"/>
      <c r="K893" s="48"/>
      <c r="L893" s="464">
        <f t="shared" si="52"/>
        <v>506</v>
      </c>
      <c r="M893" s="464"/>
      <c r="N893" s="152" t="s">
        <v>2511</v>
      </c>
      <c r="O893" s="48"/>
      <c r="P893" s="48"/>
      <c r="Q893" s="48"/>
      <c r="R893" s="48"/>
      <c r="S893" s="48"/>
      <c r="T893" s="48"/>
      <c r="U893" s="436" t="str">
        <f t="shared" si="48"/>
        <v/>
      </c>
      <c r="V893" s="436"/>
      <c r="W893" s="436" t="str">
        <f t="shared" si="49"/>
        <v/>
      </c>
      <c r="X893" s="436"/>
      <c r="Y893" s="48"/>
      <c r="Z893" s="48"/>
      <c r="AA893" s="48"/>
      <c r="AB893" s="48"/>
      <c r="AC893" s="48"/>
      <c r="AD893" s="48"/>
      <c r="AE893" s="48"/>
      <c r="AF893" s="48"/>
      <c r="AG893" s="48"/>
      <c r="AH893" s="48"/>
      <c r="AI893" s="48"/>
      <c r="AJ893" s="48"/>
      <c r="AK893" s="48"/>
      <c r="AL893" s="157" t="s">
        <v>2512</v>
      </c>
      <c r="AM893" s="48"/>
      <c r="AN893" s="48"/>
      <c r="AO893" s="48"/>
      <c r="AP893" s="48"/>
      <c r="AQ893" s="48"/>
      <c r="AR893" s="48"/>
      <c r="AS893" s="48"/>
      <c r="AT893" s="436" t="str">
        <f t="shared" si="47"/>
        <v/>
      </c>
      <c r="AU893" s="436"/>
      <c r="AV893" s="436" t="str">
        <f t="shared" si="50"/>
        <v>Yes</v>
      </c>
      <c r="AW893" s="436"/>
      <c r="AX893" s="155" t="s">
        <v>908</v>
      </c>
      <c r="AY893" s="48"/>
      <c r="AZ893" s="48"/>
      <c r="BA893" s="48"/>
      <c r="BB893" s="436" t="b">
        <f t="shared" si="51"/>
        <v>0</v>
      </c>
      <c r="BC893" s="436"/>
      <c r="BD893" s="48"/>
      <c r="BE893" s="48"/>
      <c r="BF893" s="48"/>
      <c r="BG893" s="48"/>
      <c r="BH893" s="48"/>
      <c r="BI893" s="48"/>
      <c r="BJ893" s="48"/>
      <c r="BK893" s="48"/>
      <c r="BL893" s="48"/>
      <c r="BM893" s="48"/>
      <c r="BN893" s="48"/>
      <c r="BO893" s="48"/>
      <c r="BP893" s="48"/>
      <c r="BQ893" s="48"/>
      <c r="BR893" s="48"/>
      <c r="BS893" s="48"/>
      <c r="BT893" s="48"/>
      <c r="BU893" s="48"/>
    </row>
    <row r="894" spans="1:73" hidden="1">
      <c r="A894" s="48"/>
      <c r="B894" s="48"/>
      <c r="C894" s="70" t="s">
        <v>2513</v>
      </c>
      <c r="D894" s="48"/>
      <c r="E894" s="76"/>
      <c r="F894" s="48"/>
      <c r="G894" s="70"/>
      <c r="H894" s="48"/>
      <c r="I894" s="48"/>
      <c r="J894" s="48"/>
      <c r="K894" s="48"/>
      <c r="L894" s="464">
        <f t="shared" si="52"/>
        <v>507</v>
      </c>
      <c r="M894" s="464"/>
      <c r="N894" s="152" t="s">
        <v>2514</v>
      </c>
      <c r="O894" s="48"/>
      <c r="P894" s="48"/>
      <c r="Q894" s="48"/>
      <c r="R894" s="48"/>
      <c r="S894" s="48"/>
      <c r="T894" s="48"/>
      <c r="U894" s="436" t="str">
        <f t="shared" si="48"/>
        <v/>
      </c>
      <c r="V894" s="436"/>
      <c r="W894" s="436" t="str">
        <f t="shared" si="49"/>
        <v/>
      </c>
      <c r="X894" s="436"/>
      <c r="Y894" s="48"/>
      <c r="Z894" s="48"/>
      <c r="AA894" s="48"/>
      <c r="AB894" s="48"/>
      <c r="AC894" s="48"/>
      <c r="AD894" s="48"/>
      <c r="AE894" s="48"/>
      <c r="AF894" s="48"/>
      <c r="AG894" s="48"/>
      <c r="AH894" s="48"/>
      <c r="AI894" s="48"/>
      <c r="AJ894" s="48"/>
      <c r="AK894" s="48"/>
      <c r="AL894" s="151" t="s">
        <v>2515</v>
      </c>
      <c r="AM894" s="48"/>
      <c r="AN894" s="48"/>
      <c r="AO894" s="48"/>
      <c r="AP894" s="48"/>
      <c r="AQ894" s="48"/>
      <c r="AR894" s="48"/>
      <c r="AS894" s="48"/>
      <c r="AT894" s="436" t="str">
        <f t="shared" si="47"/>
        <v/>
      </c>
      <c r="AU894" s="436"/>
      <c r="AV894" s="436" t="str">
        <f t="shared" si="50"/>
        <v>Yes</v>
      </c>
      <c r="AW894" s="436"/>
      <c r="AX894" s="156" t="s">
        <v>908</v>
      </c>
      <c r="AY894" s="48"/>
      <c r="AZ894" s="48"/>
      <c r="BA894" s="48"/>
      <c r="BB894" s="436" t="b">
        <f t="shared" si="51"/>
        <v>0</v>
      </c>
      <c r="BC894" s="436"/>
      <c r="BD894" s="48"/>
      <c r="BE894" s="48"/>
      <c r="BF894" s="48"/>
      <c r="BG894" s="48"/>
      <c r="BH894" s="48"/>
      <c r="BI894" s="48"/>
      <c r="BJ894" s="48"/>
      <c r="BK894" s="48"/>
      <c r="BL894" s="48"/>
      <c r="BM894" s="48"/>
      <c r="BN894" s="48"/>
      <c r="BO894" s="48"/>
      <c r="BP894" s="48"/>
      <c r="BQ894" s="48"/>
      <c r="BR894" s="48"/>
      <c r="BS894" s="48"/>
      <c r="BT894" s="48"/>
      <c r="BU894" s="48"/>
    </row>
    <row r="895" spans="1:73" hidden="1">
      <c r="A895" s="48"/>
      <c r="B895" s="48"/>
      <c r="C895" s="70" t="s">
        <v>2516</v>
      </c>
      <c r="D895" s="48"/>
      <c r="E895" s="76"/>
      <c r="F895" s="48"/>
      <c r="G895" s="70"/>
      <c r="H895" s="48"/>
      <c r="I895" s="48"/>
      <c r="J895" s="48"/>
      <c r="K895" s="48"/>
      <c r="L895" s="464">
        <f t="shared" si="52"/>
        <v>508</v>
      </c>
      <c r="M895" s="464"/>
      <c r="N895" s="152" t="s">
        <v>2517</v>
      </c>
      <c r="O895" s="48"/>
      <c r="P895" s="48"/>
      <c r="Q895" s="48"/>
      <c r="R895" s="48"/>
      <c r="S895" s="48"/>
      <c r="T895" s="48"/>
      <c r="U895" s="436" t="str">
        <f t="shared" si="48"/>
        <v/>
      </c>
      <c r="V895" s="436"/>
      <c r="W895" s="436" t="str">
        <f t="shared" si="49"/>
        <v/>
      </c>
      <c r="X895" s="436"/>
      <c r="Y895" s="48"/>
      <c r="Z895" s="48"/>
      <c r="AA895" s="48"/>
      <c r="AB895" s="48"/>
      <c r="AC895" s="48"/>
      <c r="AD895" s="48"/>
      <c r="AE895" s="48"/>
      <c r="AF895" s="48"/>
      <c r="AG895" s="48"/>
      <c r="AH895" s="48"/>
      <c r="AI895" s="48"/>
      <c r="AJ895" s="48"/>
      <c r="AK895" s="48"/>
      <c r="AL895" s="157" t="s">
        <v>2518</v>
      </c>
      <c r="AM895" s="48"/>
      <c r="AN895" s="48"/>
      <c r="AO895" s="48"/>
      <c r="AP895" s="48"/>
      <c r="AQ895" s="48"/>
      <c r="AR895" s="48"/>
      <c r="AS895" s="48"/>
      <c r="AT895" s="436" t="str">
        <f t="shared" si="47"/>
        <v/>
      </c>
      <c r="AU895" s="436"/>
      <c r="AV895" s="436" t="str">
        <f t="shared" si="50"/>
        <v>Yes</v>
      </c>
      <c r="AW895" s="436"/>
      <c r="AX895" s="155" t="s">
        <v>908</v>
      </c>
      <c r="AY895" s="48"/>
      <c r="AZ895" s="48"/>
      <c r="BA895" s="48"/>
      <c r="BB895" s="436" t="b">
        <f t="shared" si="51"/>
        <v>0</v>
      </c>
      <c r="BC895" s="436"/>
      <c r="BD895" s="48"/>
      <c r="BE895" s="48"/>
      <c r="BF895" s="48"/>
      <c r="BG895" s="48"/>
      <c r="BH895" s="48"/>
      <c r="BI895" s="48"/>
      <c r="BJ895" s="48"/>
      <c r="BK895" s="48"/>
      <c r="BL895" s="48"/>
      <c r="BM895" s="48"/>
      <c r="BN895" s="48"/>
      <c r="BO895" s="48"/>
      <c r="BP895" s="48"/>
      <c r="BQ895" s="48"/>
      <c r="BR895" s="48"/>
      <c r="BS895" s="48"/>
      <c r="BT895" s="48"/>
      <c r="BU895" s="48"/>
    </row>
    <row r="896" spans="1:73" hidden="1">
      <c r="A896" s="48"/>
      <c r="B896" s="48"/>
      <c r="C896" s="70" t="s">
        <v>2519</v>
      </c>
      <c r="D896" s="48"/>
      <c r="E896" s="76"/>
      <c r="F896" s="48"/>
      <c r="G896" s="70"/>
      <c r="H896" s="48"/>
      <c r="I896" s="48"/>
      <c r="J896" s="48"/>
      <c r="K896" s="48"/>
      <c r="L896" s="464">
        <f t="shared" si="52"/>
        <v>509</v>
      </c>
      <c r="M896" s="464"/>
      <c r="N896" s="152" t="s">
        <v>2452</v>
      </c>
      <c r="O896" s="48"/>
      <c r="P896" s="48"/>
      <c r="Q896" s="48"/>
      <c r="R896" s="48"/>
      <c r="S896" s="48"/>
      <c r="T896" s="48"/>
      <c r="U896" s="436" t="str">
        <f t="shared" si="48"/>
        <v/>
      </c>
      <c r="V896" s="436"/>
      <c r="W896" s="436" t="str">
        <f t="shared" si="49"/>
        <v/>
      </c>
      <c r="X896" s="436"/>
      <c r="Y896" s="48"/>
      <c r="Z896" s="48"/>
      <c r="AA896" s="48"/>
      <c r="AB896" s="48"/>
      <c r="AC896" s="48"/>
      <c r="AD896" s="48"/>
      <c r="AE896" s="48"/>
      <c r="AF896" s="48"/>
      <c r="AG896" s="48"/>
      <c r="AH896" s="48"/>
      <c r="AI896" s="48"/>
      <c r="AJ896" s="48"/>
      <c r="AK896" s="48"/>
      <c r="AL896" s="157" t="s">
        <v>2520</v>
      </c>
      <c r="AM896" s="48"/>
      <c r="AN896" s="48"/>
      <c r="AO896" s="48"/>
      <c r="AP896" s="48"/>
      <c r="AQ896" s="48"/>
      <c r="AR896" s="48"/>
      <c r="AS896" s="48"/>
      <c r="AT896" s="436" t="str">
        <f t="shared" si="47"/>
        <v/>
      </c>
      <c r="AU896" s="436"/>
      <c r="AV896" s="436" t="str">
        <f t="shared" si="50"/>
        <v>Yes</v>
      </c>
      <c r="AW896" s="436"/>
      <c r="AX896" s="155" t="s">
        <v>908</v>
      </c>
      <c r="AY896" s="48"/>
      <c r="AZ896" s="48"/>
      <c r="BA896" s="48"/>
      <c r="BB896" s="436" t="b">
        <f t="shared" si="51"/>
        <v>0</v>
      </c>
      <c r="BC896" s="436"/>
      <c r="BD896" s="48"/>
      <c r="BE896" s="48"/>
      <c r="BF896" s="48"/>
      <c r="BG896" s="48"/>
      <c r="BH896" s="48"/>
      <c r="BI896" s="48"/>
      <c r="BJ896" s="48"/>
      <c r="BK896" s="48"/>
      <c r="BL896" s="48"/>
      <c r="BM896" s="48"/>
      <c r="BN896" s="48"/>
      <c r="BO896" s="48"/>
      <c r="BP896" s="48"/>
      <c r="BQ896" s="48"/>
      <c r="BR896" s="48"/>
      <c r="BS896" s="48"/>
      <c r="BT896" s="48"/>
      <c r="BU896" s="48"/>
    </row>
    <row r="897" spans="1:73" hidden="1">
      <c r="A897" s="48"/>
      <c r="B897" s="48"/>
      <c r="C897" s="70" t="s">
        <v>2521</v>
      </c>
      <c r="D897" s="48"/>
      <c r="E897" s="76"/>
      <c r="F897" s="48"/>
      <c r="G897" s="70"/>
      <c r="H897" s="48"/>
      <c r="I897" s="48"/>
      <c r="J897" s="48"/>
      <c r="K897" s="48"/>
      <c r="L897" s="464">
        <f t="shared" si="52"/>
        <v>510</v>
      </c>
      <c r="M897" s="464"/>
      <c r="N897" s="152" t="s">
        <v>2522</v>
      </c>
      <c r="O897" s="48"/>
      <c r="P897" s="48"/>
      <c r="Q897" s="48"/>
      <c r="R897" s="48"/>
      <c r="S897" s="48"/>
      <c r="T897" s="48"/>
      <c r="U897" s="436" t="str">
        <f t="shared" si="48"/>
        <v/>
      </c>
      <c r="V897" s="436"/>
      <c r="W897" s="436" t="str">
        <f t="shared" si="49"/>
        <v/>
      </c>
      <c r="X897" s="436"/>
      <c r="Y897" s="48"/>
      <c r="Z897" s="48"/>
      <c r="AA897" s="48"/>
      <c r="AB897" s="48"/>
      <c r="AC897" s="48"/>
      <c r="AD897" s="48"/>
      <c r="AE897" s="48"/>
      <c r="AF897" s="48"/>
      <c r="AG897" s="48"/>
      <c r="AH897" s="48"/>
      <c r="AI897" s="48"/>
      <c r="AJ897" s="48"/>
      <c r="AK897" s="48"/>
      <c r="AL897" s="157" t="s">
        <v>2523</v>
      </c>
      <c r="AM897" s="48"/>
      <c r="AN897" s="48"/>
      <c r="AO897" s="48"/>
      <c r="AP897" s="48"/>
      <c r="AQ897" s="48"/>
      <c r="AR897" s="48"/>
      <c r="AS897" s="48"/>
      <c r="AT897" s="436" t="str">
        <f t="shared" si="47"/>
        <v/>
      </c>
      <c r="AU897" s="436"/>
      <c r="AV897" s="436" t="str">
        <f t="shared" si="50"/>
        <v>Yes</v>
      </c>
      <c r="AW897" s="436"/>
      <c r="AX897" s="155" t="s">
        <v>908</v>
      </c>
      <c r="AY897" s="48"/>
      <c r="AZ897" s="48"/>
      <c r="BA897" s="48"/>
      <c r="BB897" s="436" t="b">
        <f t="shared" si="51"/>
        <v>0</v>
      </c>
      <c r="BC897" s="436"/>
      <c r="BD897" s="48"/>
      <c r="BE897" s="48"/>
      <c r="BF897" s="48"/>
      <c r="BG897" s="48"/>
      <c r="BH897" s="48"/>
      <c r="BI897" s="48"/>
      <c r="BJ897" s="48"/>
      <c r="BK897" s="48"/>
      <c r="BL897" s="48"/>
      <c r="BM897" s="48"/>
      <c r="BN897" s="48"/>
      <c r="BO897" s="48"/>
      <c r="BP897" s="48"/>
      <c r="BQ897" s="48"/>
      <c r="BR897" s="48"/>
      <c r="BS897" s="48"/>
      <c r="BT897" s="48"/>
      <c r="BU897" s="48"/>
    </row>
    <row r="898" spans="1:73" hidden="1">
      <c r="A898" s="48"/>
      <c r="B898" s="48"/>
      <c r="C898" s="70" t="s">
        <v>2524</v>
      </c>
      <c r="D898" s="48"/>
      <c r="E898" s="76"/>
      <c r="F898" s="48"/>
      <c r="G898" s="70"/>
      <c r="H898" s="48"/>
      <c r="I898" s="48"/>
      <c r="J898" s="48"/>
      <c r="K898" s="48"/>
      <c r="L898" s="464">
        <f t="shared" si="52"/>
        <v>511</v>
      </c>
      <c r="M898" s="464"/>
      <c r="N898" s="152" t="s">
        <v>2525</v>
      </c>
      <c r="O898" s="48"/>
      <c r="P898" s="48"/>
      <c r="Q898" s="48"/>
      <c r="R898" s="48"/>
      <c r="S898" s="48"/>
      <c r="T898" s="48"/>
      <c r="U898" s="436" t="str">
        <f t="shared" si="48"/>
        <v/>
      </c>
      <c r="V898" s="436"/>
      <c r="W898" s="436" t="str">
        <f t="shared" si="49"/>
        <v/>
      </c>
      <c r="X898" s="436"/>
      <c r="Y898" s="48"/>
      <c r="Z898" s="48"/>
      <c r="AA898" s="48"/>
      <c r="AB898" s="48"/>
      <c r="AC898" s="48"/>
      <c r="AD898" s="48"/>
      <c r="AE898" s="48"/>
      <c r="AF898" s="48"/>
      <c r="AG898" s="48"/>
      <c r="AH898" s="48"/>
      <c r="AI898" s="48"/>
      <c r="AJ898" s="48"/>
      <c r="AK898" s="48"/>
      <c r="AL898" s="154" t="s">
        <v>2526</v>
      </c>
      <c r="AM898" s="48"/>
      <c r="AN898" s="48"/>
      <c r="AO898" s="48"/>
      <c r="AP898" s="48"/>
      <c r="AQ898" s="48"/>
      <c r="AR898" s="48"/>
      <c r="AS898" s="48"/>
      <c r="AT898" s="436" t="str">
        <f t="shared" si="47"/>
        <v/>
      </c>
      <c r="AU898" s="436"/>
      <c r="AV898" s="436" t="str">
        <f t="shared" si="50"/>
        <v>Yes</v>
      </c>
      <c r="AW898" s="436"/>
      <c r="AX898" s="155" t="s">
        <v>908</v>
      </c>
      <c r="AY898" s="48"/>
      <c r="AZ898" s="48"/>
      <c r="BA898" s="48"/>
      <c r="BB898" s="436" t="b">
        <f t="shared" si="51"/>
        <v>0</v>
      </c>
      <c r="BC898" s="436"/>
      <c r="BD898" s="48"/>
      <c r="BE898" s="48"/>
      <c r="BF898" s="48"/>
      <c r="BG898" s="48"/>
      <c r="BH898" s="48"/>
      <c r="BI898" s="48"/>
      <c r="BJ898" s="48"/>
      <c r="BK898" s="48"/>
      <c r="BL898" s="48"/>
      <c r="BM898" s="48"/>
      <c r="BN898" s="48"/>
      <c r="BO898" s="48"/>
      <c r="BP898" s="48"/>
      <c r="BQ898" s="48"/>
      <c r="BR898" s="48"/>
      <c r="BS898" s="48"/>
      <c r="BT898" s="48"/>
      <c r="BU898" s="48"/>
    </row>
    <row r="899" spans="1:73" hidden="1">
      <c r="A899" s="48"/>
      <c r="B899" s="48"/>
      <c r="C899" s="70" t="s">
        <v>2527</v>
      </c>
      <c r="D899" s="48"/>
      <c r="E899" s="76"/>
      <c r="F899" s="48"/>
      <c r="G899" s="70"/>
      <c r="H899" s="48"/>
      <c r="I899" s="48"/>
      <c r="J899" s="48"/>
      <c r="K899" s="48"/>
      <c r="L899" s="464">
        <f t="shared" si="52"/>
        <v>512</v>
      </c>
      <c r="M899" s="464"/>
      <c r="N899" s="152" t="s">
        <v>2528</v>
      </c>
      <c r="O899" s="48"/>
      <c r="P899" s="48"/>
      <c r="Q899" s="48"/>
      <c r="R899" s="48"/>
      <c r="S899" s="48"/>
      <c r="T899" s="48"/>
      <c r="U899" s="436" t="str">
        <f t="shared" si="48"/>
        <v/>
      </c>
      <c r="V899" s="436"/>
      <c r="W899" s="436" t="str">
        <f t="shared" si="49"/>
        <v/>
      </c>
      <c r="X899" s="436"/>
      <c r="Y899" s="48"/>
      <c r="Z899" s="48"/>
      <c r="AA899" s="48"/>
      <c r="AB899" s="48"/>
      <c r="AC899" s="48"/>
      <c r="AD899" s="48"/>
      <c r="AE899" s="48"/>
      <c r="AF899" s="48"/>
      <c r="AG899" s="48"/>
      <c r="AH899" s="48"/>
      <c r="AI899" s="48"/>
      <c r="AJ899" s="48"/>
      <c r="AK899" s="48"/>
      <c r="AL899" s="157" t="s">
        <v>2529</v>
      </c>
      <c r="AM899" s="48"/>
      <c r="AN899" s="48"/>
      <c r="AO899" s="48"/>
      <c r="AP899" s="48"/>
      <c r="AQ899" s="48"/>
      <c r="AR899" s="48"/>
      <c r="AS899" s="48"/>
      <c r="AT899" s="436" t="str">
        <f t="shared" si="47"/>
        <v/>
      </c>
      <c r="AU899" s="436"/>
      <c r="AV899" s="436" t="str">
        <f t="shared" si="50"/>
        <v>Yes</v>
      </c>
      <c r="AW899" s="436"/>
      <c r="AX899" s="155" t="s">
        <v>908</v>
      </c>
      <c r="AY899" s="48"/>
      <c r="AZ899" s="48"/>
      <c r="BA899" s="48"/>
      <c r="BB899" s="436" t="b">
        <f t="shared" si="51"/>
        <v>0</v>
      </c>
      <c r="BC899" s="436"/>
      <c r="BD899" s="48"/>
      <c r="BE899" s="48"/>
      <c r="BF899" s="48"/>
      <c r="BG899" s="48"/>
      <c r="BH899" s="48"/>
      <c r="BI899" s="48"/>
      <c r="BJ899" s="48"/>
      <c r="BK899" s="48"/>
      <c r="BL899" s="48"/>
      <c r="BM899" s="48"/>
      <c r="BN899" s="48"/>
      <c r="BO899" s="48"/>
      <c r="BP899" s="48"/>
      <c r="BQ899" s="48"/>
      <c r="BR899" s="48"/>
      <c r="BS899" s="48"/>
      <c r="BT899" s="48"/>
      <c r="BU899" s="48"/>
    </row>
    <row r="900" spans="1:73" hidden="1">
      <c r="A900" s="48"/>
      <c r="B900" s="48"/>
      <c r="C900" s="70" t="s">
        <v>2530</v>
      </c>
      <c r="D900" s="48"/>
      <c r="E900" s="76"/>
      <c r="F900" s="48"/>
      <c r="G900" s="70"/>
      <c r="H900" s="48"/>
      <c r="I900" s="48"/>
      <c r="J900" s="48"/>
      <c r="K900" s="48"/>
      <c r="L900" s="464">
        <f t="shared" si="52"/>
        <v>513</v>
      </c>
      <c r="M900" s="464"/>
      <c r="N900" s="152" t="s">
        <v>2531</v>
      </c>
      <c r="O900" s="48"/>
      <c r="P900" s="48"/>
      <c r="Q900" s="48"/>
      <c r="R900" s="48"/>
      <c r="S900" s="48"/>
      <c r="T900" s="48"/>
      <c r="U900" s="436" t="str">
        <f t="shared" si="48"/>
        <v/>
      </c>
      <c r="V900" s="436"/>
      <c r="W900" s="436" t="str">
        <f t="shared" si="49"/>
        <v/>
      </c>
      <c r="X900" s="436"/>
      <c r="Y900" s="48"/>
      <c r="Z900" s="48"/>
      <c r="AA900" s="48"/>
      <c r="AB900" s="48"/>
      <c r="AC900" s="48"/>
      <c r="AD900" s="48"/>
      <c r="AE900" s="48"/>
      <c r="AF900" s="48"/>
      <c r="AG900" s="48"/>
      <c r="AH900" s="48"/>
      <c r="AI900" s="48"/>
      <c r="AJ900" s="48"/>
      <c r="AK900" s="48"/>
      <c r="AL900" s="151" t="s">
        <v>2532</v>
      </c>
      <c r="AM900" s="48"/>
      <c r="AN900" s="48"/>
      <c r="AO900" s="48"/>
      <c r="AP900" s="48"/>
      <c r="AQ900" s="48"/>
      <c r="AR900" s="48"/>
      <c r="AS900" s="48"/>
      <c r="AT900" s="436" t="str">
        <f t="shared" ref="AT900:AT963" si="53">IF($AL900=$Q$380,"Yes","")</f>
        <v/>
      </c>
      <c r="AU900" s="436"/>
      <c r="AV900" s="436" t="str">
        <f t="shared" si="50"/>
        <v>Yes</v>
      </c>
      <c r="AW900" s="436"/>
      <c r="AX900" s="69" t="s">
        <v>931</v>
      </c>
      <c r="AY900" s="48"/>
      <c r="AZ900" s="48"/>
      <c r="BA900" s="48"/>
      <c r="BB900" s="436" t="b">
        <f t="shared" si="51"/>
        <v>0</v>
      </c>
      <c r="BC900" s="436"/>
      <c r="BD900" s="48"/>
      <c r="BE900" s="48"/>
      <c r="BF900" s="48"/>
      <c r="BG900" s="48"/>
      <c r="BH900" s="48"/>
      <c r="BI900" s="48"/>
      <c r="BJ900" s="48"/>
      <c r="BK900" s="48"/>
      <c r="BL900" s="48"/>
      <c r="BM900" s="48"/>
      <c r="BN900" s="48"/>
      <c r="BO900" s="48"/>
      <c r="BP900" s="48"/>
      <c r="BQ900" s="48"/>
      <c r="BR900" s="48"/>
      <c r="BS900" s="48"/>
      <c r="BT900" s="48"/>
      <c r="BU900" s="48"/>
    </row>
    <row r="901" spans="1:73" hidden="1">
      <c r="A901" s="48"/>
      <c r="B901" s="48"/>
      <c r="C901" s="70" t="s">
        <v>2533</v>
      </c>
      <c r="D901" s="48"/>
      <c r="E901" s="76"/>
      <c r="F901" s="48"/>
      <c r="G901" s="70"/>
      <c r="H901" s="48"/>
      <c r="I901" s="48"/>
      <c r="J901" s="48"/>
      <c r="K901" s="48"/>
      <c r="L901" s="464">
        <f t="shared" si="52"/>
        <v>514</v>
      </c>
      <c r="M901" s="464"/>
      <c r="N901" s="152" t="s">
        <v>2534</v>
      </c>
      <c r="O901" s="48"/>
      <c r="P901" s="48"/>
      <c r="Q901" s="48"/>
      <c r="R901" s="48"/>
      <c r="S901" s="48"/>
      <c r="T901" s="48"/>
      <c r="U901" s="436" t="str">
        <f t="shared" ref="U901:U964" si="54">IF(N901=Q$380,"Yes","")</f>
        <v/>
      </c>
      <c r="V901" s="436"/>
      <c r="W901" s="436" t="str">
        <f t="shared" ref="W901:W964" si="55">IF(N901=Q$382,"Yes","")</f>
        <v/>
      </c>
      <c r="X901" s="436"/>
      <c r="Y901" s="48"/>
      <c r="Z901" s="48"/>
      <c r="AA901" s="48"/>
      <c r="AB901" s="48"/>
      <c r="AC901" s="48"/>
      <c r="AD901" s="48"/>
      <c r="AE901" s="48"/>
      <c r="AF901" s="48"/>
      <c r="AG901" s="48"/>
      <c r="AH901" s="48"/>
      <c r="AI901" s="48"/>
      <c r="AJ901" s="48"/>
      <c r="AK901" s="48"/>
      <c r="AL901" s="157" t="s">
        <v>2535</v>
      </c>
      <c r="AM901" s="48"/>
      <c r="AN901" s="48"/>
      <c r="AO901" s="48"/>
      <c r="AP901" s="48"/>
      <c r="AQ901" s="48"/>
      <c r="AR901" s="48"/>
      <c r="AS901" s="48"/>
      <c r="AT901" s="436" t="str">
        <f t="shared" si="53"/>
        <v/>
      </c>
      <c r="AU901" s="436"/>
      <c r="AV901" s="436" t="str">
        <f t="shared" ref="AV901:AV964" si="56">IF(AX901="90.1-2001","No","Yes")</f>
        <v>Yes</v>
      </c>
      <c r="AW901" s="436"/>
      <c r="AX901" s="155" t="s">
        <v>908</v>
      </c>
      <c r="AY901" s="48"/>
      <c r="AZ901" s="48"/>
      <c r="BA901" s="48"/>
      <c r="BB901" s="436" t="b">
        <f t="shared" ref="BB901:BB964" si="57">AND(AT901="Yes",AV901="Yes")</f>
        <v>0</v>
      </c>
      <c r="BC901" s="436"/>
      <c r="BD901" s="48"/>
      <c r="BE901" s="48"/>
      <c r="BF901" s="48"/>
      <c r="BG901" s="48"/>
      <c r="BH901" s="48"/>
      <c r="BI901" s="48"/>
      <c r="BJ901" s="48"/>
      <c r="BK901" s="48"/>
      <c r="BL901" s="48"/>
      <c r="BM901" s="48"/>
      <c r="BN901" s="48"/>
      <c r="BO901" s="48"/>
      <c r="BP901" s="48"/>
      <c r="BQ901" s="48"/>
      <c r="BR901" s="48"/>
      <c r="BS901" s="48"/>
      <c r="BT901" s="48"/>
      <c r="BU901" s="48"/>
    </row>
    <row r="902" spans="1:73" hidden="1">
      <c r="A902" s="48"/>
      <c r="B902" s="48"/>
      <c r="C902" s="70" t="s">
        <v>2536</v>
      </c>
      <c r="D902" s="48"/>
      <c r="E902" s="76"/>
      <c r="F902" s="48"/>
      <c r="G902" s="70"/>
      <c r="H902" s="48"/>
      <c r="I902" s="48"/>
      <c r="J902" s="48"/>
      <c r="K902" s="48"/>
      <c r="L902" s="464">
        <f t="shared" ref="L902:L965" si="58">L901+1</f>
        <v>515</v>
      </c>
      <c r="M902" s="464"/>
      <c r="N902" s="152" t="s">
        <v>2537</v>
      </c>
      <c r="O902" s="48"/>
      <c r="P902" s="48"/>
      <c r="Q902" s="48"/>
      <c r="R902" s="48"/>
      <c r="S902" s="48"/>
      <c r="T902" s="48"/>
      <c r="U902" s="436" t="str">
        <f t="shared" si="54"/>
        <v/>
      </c>
      <c r="V902" s="436"/>
      <c r="W902" s="436" t="str">
        <f t="shared" si="55"/>
        <v/>
      </c>
      <c r="X902" s="436"/>
      <c r="Y902" s="48"/>
      <c r="Z902" s="48"/>
      <c r="AA902" s="48"/>
      <c r="AB902" s="48"/>
      <c r="AC902" s="48"/>
      <c r="AD902" s="48"/>
      <c r="AE902" s="48"/>
      <c r="AF902" s="48"/>
      <c r="AG902" s="48"/>
      <c r="AH902" s="48"/>
      <c r="AI902" s="48"/>
      <c r="AJ902" s="48"/>
      <c r="AK902" s="48"/>
      <c r="AL902" s="157" t="s">
        <v>2538</v>
      </c>
      <c r="AM902" s="48"/>
      <c r="AN902" s="48"/>
      <c r="AO902" s="48"/>
      <c r="AP902" s="48"/>
      <c r="AQ902" s="48"/>
      <c r="AR902" s="48"/>
      <c r="AS902" s="48"/>
      <c r="AT902" s="436" t="str">
        <f t="shared" si="53"/>
        <v/>
      </c>
      <c r="AU902" s="436"/>
      <c r="AV902" s="436" t="str">
        <f t="shared" si="56"/>
        <v>Yes</v>
      </c>
      <c r="AW902" s="436"/>
      <c r="AX902" s="155" t="s">
        <v>908</v>
      </c>
      <c r="AY902" s="48"/>
      <c r="AZ902" s="48"/>
      <c r="BA902" s="48"/>
      <c r="BB902" s="436" t="b">
        <f t="shared" si="57"/>
        <v>0</v>
      </c>
      <c r="BC902" s="436"/>
      <c r="BD902" s="48"/>
      <c r="BE902" s="48"/>
      <c r="BF902" s="48"/>
      <c r="BG902" s="48"/>
      <c r="BH902" s="48"/>
      <c r="BI902" s="48"/>
      <c r="BJ902" s="48"/>
      <c r="BK902" s="48"/>
      <c r="BL902" s="48"/>
      <c r="BM902" s="48"/>
      <c r="BN902" s="48"/>
      <c r="BO902" s="48"/>
      <c r="BP902" s="48"/>
      <c r="BQ902" s="48"/>
      <c r="BR902" s="48"/>
      <c r="BS902" s="48"/>
      <c r="BT902" s="48"/>
      <c r="BU902" s="48"/>
    </row>
    <row r="903" spans="1:73" hidden="1">
      <c r="A903" s="48"/>
      <c r="B903" s="48"/>
      <c r="C903" s="70" t="s">
        <v>2539</v>
      </c>
      <c r="D903" s="48"/>
      <c r="E903" s="76"/>
      <c r="F903" s="48"/>
      <c r="G903" s="70"/>
      <c r="H903" s="48"/>
      <c r="I903" s="48"/>
      <c r="J903" s="48"/>
      <c r="K903" s="48"/>
      <c r="L903" s="464">
        <f t="shared" si="58"/>
        <v>516</v>
      </c>
      <c r="M903" s="464"/>
      <c r="N903" s="152" t="s">
        <v>2540</v>
      </c>
      <c r="O903" s="48"/>
      <c r="P903" s="48"/>
      <c r="Q903" s="48"/>
      <c r="R903" s="48"/>
      <c r="S903" s="48"/>
      <c r="T903" s="48"/>
      <c r="U903" s="436" t="str">
        <f t="shared" si="54"/>
        <v/>
      </c>
      <c r="V903" s="436"/>
      <c r="W903" s="436" t="str">
        <f t="shared" si="55"/>
        <v/>
      </c>
      <c r="X903" s="436"/>
      <c r="Y903" s="48"/>
      <c r="Z903" s="48"/>
      <c r="AA903" s="48"/>
      <c r="AB903" s="48"/>
      <c r="AC903" s="48"/>
      <c r="AD903" s="48"/>
      <c r="AE903" s="48"/>
      <c r="AF903" s="48"/>
      <c r="AG903" s="48"/>
      <c r="AH903" s="48"/>
      <c r="AI903" s="48"/>
      <c r="AJ903" s="48"/>
      <c r="AK903" s="48"/>
      <c r="AL903" s="151" t="s">
        <v>2541</v>
      </c>
      <c r="AM903" s="48"/>
      <c r="AN903" s="48"/>
      <c r="AO903" s="48"/>
      <c r="AP903" s="48"/>
      <c r="AQ903" s="48"/>
      <c r="AR903" s="48"/>
      <c r="AS903" s="48"/>
      <c r="AT903" s="436" t="str">
        <f t="shared" si="53"/>
        <v/>
      </c>
      <c r="AU903" s="436"/>
      <c r="AV903" s="436" t="str">
        <f t="shared" si="56"/>
        <v>Yes</v>
      </c>
      <c r="AW903" s="436"/>
      <c r="AX903" s="69" t="s">
        <v>1000</v>
      </c>
      <c r="AY903" s="48"/>
      <c r="AZ903" s="48"/>
      <c r="BA903" s="48"/>
      <c r="BB903" s="436" t="b">
        <f t="shared" si="57"/>
        <v>0</v>
      </c>
      <c r="BC903" s="436"/>
      <c r="BD903" s="48"/>
      <c r="BE903" s="48"/>
      <c r="BF903" s="48"/>
      <c r="BG903" s="48"/>
      <c r="BH903" s="48"/>
      <c r="BI903" s="48"/>
      <c r="BJ903" s="48"/>
      <c r="BK903" s="48"/>
      <c r="BL903" s="48"/>
      <c r="BM903" s="48"/>
      <c r="BN903" s="48"/>
      <c r="BO903" s="48"/>
      <c r="BP903" s="48"/>
      <c r="BQ903" s="48"/>
      <c r="BR903" s="48"/>
      <c r="BS903" s="48"/>
      <c r="BT903" s="48"/>
      <c r="BU903" s="48"/>
    </row>
    <row r="904" spans="1:73" hidden="1">
      <c r="A904" s="48"/>
      <c r="B904" s="48"/>
      <c r="C904" s="70" t="s">
        <v>2542</v>
      </c>
      <c r="D904" s="48"/>
      <c r="E904" s="76"/>
      <c r="F904" s="48"/>
      <c r="G904" s="70"/>
      <c r="H904" s="48"/>
      <c r="I904" s="48"/>
      <c r="J904" s="48"/>
      <c r="K904" s="48"/>
      <c r="L904" s="464">
        <f t="shared" si="58"/>
        <v>517</v>
      </c>
      <c r="M904" s="464"/>
      <c r="N904" s="152" t="s">
        <v>2543</v>
      </c>
      <c r="O904" s="48"/>
      <c r="P904" s="48"/>
      <c r="Q904" s="48"/>
      <c r="R904" s="48"/>
      <c r="S904" s="48"/>
      <c r="T904" s="48"/>
      <c r="U904" s="436" t="str">
        <f t="shared" si="54"/>
        <v/>
      </c>
      <c r="V904" s="436"/>
      <c r="W904" s="436" t="str">
        <f t="shared" si="55"/>
        <v/>
      </c>
      <c r="X904" s="436"/>
      <c r="Y904" s="48"/>
      <c r="Z904" s="48"/>
      <c r="AA904" s="48"/>
      <c r="AB904" s="48"/>
      <c r="AC904" s="48"/>
      <c r="AD904" s="48"/>
      <c r="AE904" s="48"/>
      <c r="AF904" s="48"/>
      <c r="AG904" s="48"/>
      <c r="AH904" s="48"/>
      <c r="AI904" s="48"/>
      <c r="AJ904" s="48"/>
      <c r="AK904" s="48"/>
      <c r="AL904" s="157" t="s">
        <v>2544</v>
      </c>
      <c r="AM904" s="48"/>
      <c r="AN904" s="48"/>
      <c r="AO904" s="48"/>
      <c r="AP904" s="48"/>
      <c r="AQ904" s="48"/>
      <c r="AR904" s="48"/>
      <c r="AS904" s="48"/>
      <c r="AT904" s="436" t="str">
        <f t="shared" si="53"/>
        <v/>
      </c>
      <c r="AU904" s="436"/>
      <c r="AV904" s="436" t="str">
        <f t="shared" si="56"/>
        <v>Yes</v>
      </c>
      <c r="AW904" s="436"/>
      <c r="AX904" s="155" t="s">
        <v>908</v>
      </c>
      <c r="AY904" s="48"/>
      <c r="AZ904" s="48"/>
      <c r="BA904" s="48"/>
      <c r="BB904" s="436" t="b">
        <f t="shared" si="57"/>
        <v>0</v>
      </c>
      <c r="BC904" s="436"/>
      <c r="BD904" s="48"/>
      <c r="BE904" s="48"/>
      <c r="BF904" s="48"/>
      <c r="BG904" s="48"/>
      <c r="BH904" s="48"/>
      <c r="BI904" s="48"/>
      <c r="BJ904" s="48"/>
      <c r="BK904" s="48"/>
      <c r="BL904" s="48"/>
      <c r="BM904" s="48"/>
      <c r="BN904" s="48"/>
      <c r="BO904" s="48"/>
      <c r="BP904" s="48"/>
      <c r="BQ904" s="48"/>
      <c r="BR904" s="48"/>
      <c r="BS904" s="48"/>
      <c r="BT904" s="48"/>
      <c r="BU904" s="48"/>
    </row>
    <row r="905" spans="1:73" hidden="1">
      <c r="A905" s="48"/>
      <c r="B905" s="48"/>
      <c r="C905" s="70" t="s">
        <v>2545</v>
      </c>
      <c r="D905" s="48"/>
      <c r="E905" s="76"/>
      <c r="F905" s="48"/>
      <c r="G905" s="70"/>
      <c r="H905" s="48"/>
      <c r="I905" s="48"/>
      <c r="J905" s="48"/>
      <c r="K905" s="48"/>
      <c r="L905" s="464">
        <f t="shared" si="58"/>
        <v>518</v>
      </c>
      <c r="M905" s="464"/>
      <c r="N905" s="152" t="s">
        <v>2546</v>
      </c>
      <c r="O905" s="48"/>
      <c r="P905" s="48"/>
      <c r="Q905" s="48"/>
      <c r="R905" s="48"/>
      <c r="S905" s="48"/>
      <c r="T905" s="48"/>
      <c r="U905" s="436" t="str">
        <f t="shared" si="54"/>
        <v/>
      </c>
      <c r="V905" s="436"/>
      <c r="W905" s="436" t="str">
        <f t="shared" si="55"/>
        <v/>
      </c>
      <c r="X905" s="436"/>
      <c r="Y905" s="48"/>
      <c r="Z905" s="48"/>
      <c r="AA905" s="48"/>
      <c r="AB905" s="48"/>
      <c r="AC905" s="48"/>
      <c r="AD905" s="48"/>
      <c r="AE905" s="48"/>
      <c r="AF905" s="48"/>
      <c r="AG905" s="48"/>
      <c r="AH905" s="48"/>
      <c r="AI905" s="48"/>
      <c r="AJ905" s="48"/>
      <c r="AK905" s="48"/>
      <c r="AL905" s="157" t="s">
        <v>2547</v>
      </c>
      <c r="AM905" s="48"/>
      <c r="AN905" s="48"/>
      <c r="AO905" s="48"/>
      <c r="AP905" s="48"/>
      <c r="AQ905" s="48"/>
      <c r="AR905" s="48"/>
      <c r="AS905" s="48"/>
      <c r="AT905" s="436" t="str">
        <f t="shared" si="53"/>
        <v/>
      </c>
      <c r="AU905" s="436"/>
      <c r="AV905" s="436" t="str">
        <f t="shared" si="56"/>
        <v>Yes</v>
      </c>
      <c r="AW905" s="436"/>
      <c r="AX905" s="155" t="s">
        <v>908</v>
      </c>
      <c r="AY905" s="48"/>
      <c r="AZ905" s="48"/>
      <c r="BA905" s="48"/>
      <c r="BB905" s="436" t="b">
        <f t="shared" si="57"/>
        <v>0</v>
      </c>
      <c r="BC905" s="436"/>
      <c r="BD905" s="48"/>
      <c r="BE905" s="48"/>
      <c r="BF905" s="48"/>
      <c r="BG905" s="48"/>
      <c r="BH905" s="48"/>
      <c r="BI905" s="48"/>
      <c r="BJ905" s="48"/>
      <c r="BK905" s="48"/>
      <c r="BL905" s="48"/>
      <c r="BM905" s="48"/>
      <c r="BN905" s="48"/>
      <c r="BO905" s="48"/>
      <c r="BP905" s="48"/>
      <c r="BQ905" s="48"/>
      <c r="BR905" s="48"/>
      <c r="BS905" s="48"/>
      <c r="BT905" s="48"/>
      <c r="BU905" s="48"/>
    </row>
    <row r="906" spans="1:73" hidden="1">
      <c r="A906" s="48"/>
      <c r="B906" s="48"/>
      <c r="C906" s="70" t="s">
        <v>2548</v>
      </c>
      <c r="D906" s="48"/>
      <c r="E906" s="76"/>
      <c r="F906" s="48"/>
      <c r="G906" s="70"/>
      <c r="H906" s="48"/>
      <c r="I906" s="48"/>
      <c r="J906" s="48"/>
      <c r="K906" s="48"/>
      <c r="L906" s="464">
        <f t="shared" si="58"/>
        <v>519</v>
      </c>
      <c r="M906" s="464"/>
      <c r="N906" s="152" t="s">
        <v>2549</v>
      </c>
      <c r="O906" s="48"/>
      <c r="P906" s="48"/>
      <c r="Q906" s="48"/>
      <c r="R906" s="48"/>
      <c r="S906" s="48"/>
      <c r="T906" s="48"/>
      <c r="U906" s="436" t="str">
        <f t="shared" si="54"/>
        <v/>
      </c>
      <c r="V906" s="436"/>
      <c r="W906" s="436" t="str">
        <f t="shared" si="55"/>
        <v/>
      </c>
      <c r="X906" s="436"/>
      <c r="Y906" s="48"/>
      <c r="Z906" s="48"/>
      <c r="AA906" s="48"/>
      <c r="AB906" s="48"/>
      <c r="AC906" s="48"/>
      <c r="AD906" s="48"/>
      <c r="AE906" s="48"/>
      <c r="AF906" s="48"/>
      <c r="AG906" s="48"/>
      <c r="AH906" s="48"/>
      <c r="AI906" s="48"/>
      <c r="AJ906" s="48"/>
      <c r="AK906" s="48"/>
      <c r="AL906" s="154" t="s">
        <v>2550</v>
      </c>
      <c r="AM906" s="48"/>
      <c r="AN906" s="48"/>
      <c r="AO906" s="48"/>
      <c r="AP906" s="48"/>
      <c r="AQ906" s="48"/>
      <c r="AR906" s="48"/>
      <c r="AS906" s="48"/>
      <c r="AT906" s="436" t="str">
        <f t="shared" si="53"/>
        <v/>
      </c>
      <c r="AU906" s="436"/>
      <c r="AV906" s="436" t="str">
        <f t="shared" si="56"/>
        <v>Yes</v>
      </c>
      <c r="AW906" s="436"/>
      <c r="AX906" s="155" t="s">
        <v>908</v>
      </c>
      <c r="AY906" s="48"/>
      <c r="AZ906" s="48"/>
      <c r="BA906" s="48"/>
      <c r="BB906" s="436" t="b">
        <f t="shared" si="57"/>
        <v>0</v>
      </c>
      <c r="BC906" s="436"/>
      <c r="BD906" s="48"/>
      <c r="BE906" s="48"/>
      <c r="BF906" s="48"/>
      <c r="BG906" s="48"/>
      <c r="BH906" s="48"/>
      <c r="BI906" s="48"/>
      <c r="BJ906" s="48"/>
      <c r="BK906" s="48"/>
      <c r="BL906" s="48"/>
      <c r="BM906" s="48"/>
      <c r="BN906" s="48"/>
      <c r="BO906" s="48"/>
      <c r="BP906" s="48"/>
      <c r="BQ906" s="48"/>
      <c r="BR906" s="48"/>
      <c r="BS906" s="48"/>
      <c r="BT906" s="48"/>
      <c r="BU906" s="48"/>
    </row>
    <row r="907" spans="1:73" hidden="1">
      <c r="A907" s="48"/>
      <c r="B907" s="48"/>
      <c r="C907" s="70" t="s">
        <v>2551</v>
      </c>
      <c r="D907" s="48"/>
      <c r="E907" s="76"/>
      <c r="F907" s="48"/>
      <c r="G907" s="70"/>
      <c r="H907" s="48"/>
      <c r="I907" s="48"/>
      <c r="J907" s="48"/>
      <c r="K907" s="48"/>
      <c r="L907" s="464">
        <f t="shared" si="58"/>
        <v>520</v>
      </c>
      <c r="M907" s="464"/>
      <c r="N907" s="152" t="s">
        <v>2552</v>
      </c>
      <c r="O907" s="48"/>
      <c r="P907" s="48"/>
      <c r="Q907" s="48"/>
      <c r="R907" s="48"/>
      <c r="S907" s="48"/>
      <c r="T907" s="48"/>
      <c r="U907" s="436" t="str">
        <f t="shared" si="54"/>
        <v/>
      </c>
      <c r="V907" s="436"/>
      <c r="W907" s="436" t="str">
        <f t="shared" si="55"/>
        <v/>
      </c>
      <c r="X907" s="436"/>
      <c r="Y907" s="48"/>
      <c r="Z907" s="48"/>
      <c r="AA907" s="48"/>
      <c r="AB907" s="48"/>
      <c r="AC907" s="48"/>
      <c r="AD907" s="48"/>
      <c r="AE907" s="48"/>
      <c r="AF907" s="48"/>
      <c r="AG907" s="48"/>
      <c r="AH907" s="48"/>
      <c r="AI907" s="48"/>
      <c r="AJ907" s="48"/>
      <c r="AK907" s="48"/>
      <c r="AL907" s="151" t="s">
        <v>2553</v>
      </c>
      <c r="AM907" s="48"/>
      <c r="AN907" s="48"/>
      <c r="AO907" s="48"/>
      <c r="AP907" s="48"/>
      <c r="AQ907" s="48"/>
      <c r="AR907" s="48"/>
      <c r="AS907" s="48"/>
      <c r="AT907" s="436" t="str">
        <f t="shared" si="53"/>
        <v/>
      </c>
      <c r="AU907" s="436"/>
      <c r="AV907" s="436" t="str">
        <f t="shared" si="56"/>
        <v>Yes</v>
      </c>
      <c r="AW907" s="436"/>
      <c r="AX907" s="156" t="s">
        <v>908</v>
      </c>
      <c r="AY907" s="48"/>
      <c r="AZ907" s="48"/>
      <c r="BA907" s="48"/>
      <c r="BB907" s="436" t="b">
        <f t="shared" si="57"/>
        <v>0</v>
      </c>
      <c r="BC907" s="436"/>
      <c r="BD907" s="48"/>
      <c r="BE907" s="48"/>
      <c r="BF907" s="48"/>
      <c r="BG907" s="48"/>
      <c r="BH907" s="48"/>
      <c r="BI907" s="48"/>
      <c r="BJ907" s="48"/>
      <c r="BK907" s="48"/>
      <c r="BL907" s="48"/>
      <c r="BM907" s="48"/>
      <c r="BN907" s="48"/>
      <c r="BO907" s="48"/>
      <c r="BP907" s="48"/>
      <c r="BQ907" s="48"/>
      <c r="BR907" s="48"/>
      <c r="BS907" s="48"/>
      <c r="BT907" s="48"/>
      <c r="BU907" s="48"/>
    </row>
    <row r="908" spans="1:73" hidden="1">
      <c r="A908" s="48"/>
      <c r="B908" s="48"/>
      <c r="C908" s="70" t="s">
        <v>2554</v>
      </c>
      <c r="D908" s="48"/>
      <c r="E908" s="76"/>
      <c r="F908" s="48"/>
      <c r="G908" s="70"/>
      <c r="H908" s="48"/>
      <c r="I908" s="48"/>
      <c r="J908" s="48"/>
      <c r="K908" s="48"/>
      <c r="L908" s="464">
        <f t="shared" si="58"/>
        <v>521</v>
      </c>
      <c r="M908" s="464"/>
      <c r="N908" s="152" t="s">
        <v>2555</v>
      </c>
      <c r="O908" s="48"/>
      <c r="P908" s="48"/>
      <c r="Q908" s="48"/>
      <c r="R908" s="48"/>
      <c r="S908" s="48"/>
      <c r="T908" s="48"/>
      <c r="U908" s="436" t="str">
        <f t="shared" si="54"/>
        <v/>
      </c>
      <c r="V908" s="436"/>
      <c r="W908" s="436" t="str">
        <f t="shared" si="55"/>
        <v/>
      </c>
      <c r="X908" s="436"/>
      <c r="Y908" s="48"/>
      <c r="Z908" s="48"/>
      <c r="AA908" s="48"/>
      <c r="AB908" s="48"/>
      <c r="AC908" s="48"/>
      <c r="AD908" s="48"/>
      <c r="AE908" s="48"/>
      <c r="AF908" s="48"/>
      <c r="AG908" s="48"/>
      <c r="AH908" s="48"/>
      <c r="AI908" s="48"/>
      <c r="AJ908" s="48"/>
      <c r="AK908" s="48"/>
      <c r="AL908" s="151" t="s">
        <v>2556</v>
      </c>
      <c r="AM908" s="48"/>
      <c r="AN908" s="48"/>
      <c r="AO908" s="48"/>
      <c r="AP908" s="48"/>
      <c r="AQ908" s="48"/>
      <c r="AR908" s="48"/>
      <c r="AS908" s="48"/>
      <c r="AT908" s="436" t="str">
        <f t="shared" si="53"/>
        <v/>
      </c>
      <c r="AU908" s="436"/>
      <c r="AV908" s="436" t="str">
        <f t="shared" si="56"/>
        <v>Yes</v>
      </c>
      <c r="AW908" s="436"/>
      <c r="AX908" s="156" t="s">
        <v>918</v>
      </c>
      <c r="AY908" s="48"/>
      <c r="AZ908" s="48"/>
      <c r="BA908" s="48"/>
      <c r="BB908" s="436" t="b">
        <f t="shared" si="57"/>
        <v>0</v>
      </c>
      <c r="BC908" s="436"/>
      <c r="BD908" s="48"/>
      <c r="BE908" s="48"/>
      <c r="BF908" s="48"/>
      <c r="BG908" s="48"/>
      <c r="BH908" s="48"/>
      <c r="BI908" s="48"/>
      <c r="BJ908" s="48"/>
      <c r="BK908" s="48"/>
      <c r="BL908" s="48"/>
      <c r="BM908" s="48"/>
      <c r="BN908" s="48"/>
      <c r="BO908" s="48"/>
      <c r="BP908" s="48"/>
      <c r="BQ908" s="48"/>
      <c r="BR908" s="48"/>
      <c r="BS908" s="48"/>
      <c r="BT908" s="48"/>
      <c r="BU908" s="48"/>
    </row>
    <row r="909" spans="1:73" hidden="1">
      <c r="A909" s="48"/>
      <c r="B909" s="48"/>
      <c r="C909" s="70" t="s">
        <v>2557</v>
      </c>
      <c r="D909" s="48"/>
      <c r="E909" s="76"/>
      <c r="F909" s="48"/>
      <c r="G909" s="70"/>
      <c r="H909" s="48"/>
      <c r="I909" s="48"/>
      <c r="J909" s="48"/>
      <c r="K909" s="48"/>
      <c r="L909" s="464">
        <f t="shared" si="58"/>
        <v>522</v>
      </c>
      <c r="M909" s="464"/>
      <c r="N909" s="152" t="s">
        <v>2558</v>
      </c>
      <c r="O909" s="48"/>
      <c r="P909" s="48"/>
      <c r="Q909" s="48"/>
      <c r="R909" s="48"/>
      <c r="S909" s="48"/>
      <c r="T909" s="48"/>
      <c r="U909" s="436" t="str">
        <f t="shared" si="54"/>
        <v/>
      </c>
      <c r="V909" s="436"/>
      <c r="W909" s="436" t="str">
        <f t="shared" si="55"/>
        <v/>
      </c>
      <c r="X909" s="436"/>
      <c r="Y909" s="48"/>
      <c r="Z909" s="48"/>
      <c r="AA909" s="48"/>
      <c r="AB909" s="48"/>
      <c r="AC909" s="48"/>
      <c r="AD909" s="48"/>
      <c r="AE909" s="48"/>
      <c r="AF909" s="48"/>
      <c r="AG909" s="48"/>
      <c r="AH909" s="48"/>
      <c r="AI909" s="48"/>
      <c r="AJ909" s="48"/>
      <c r="AK909" s="48"/>
      <c r="AL909" s="157" t="s">
        <v>2559</v>
      </c>
      <c r="AM909" s="48"/>
      <c r="AN909" s="48"/>
      <c r="AO909" s="48"/>
      <c r="AP909" s="48"/>
      <c r="AQ909" s="48"/>
      <c r="AR909" s="48"/>
      <c r="AS909" s="48"/>
      <c r="AT909" s="436" t="str">
        <f t="shared" si="53"/>
        <v/>
      </c>
      <c r="AU909" s="436"/>
      <c r="AV909" s="436" t="str">
        <f t="shared" si="56"/>
        <v>Yes</v>
      </c>
      <c r="AW909" s="436"/>
      <c r="AX909" s="155" t="s">
        <v>908</v>
      </c>
      <c r="AY909" s="48"/>
      <c r="AZ909" s="48"/>
      <c r="BA909" s="48"/>
      <c r="BB909" s="436" t="b">
        <f t="shared" si="57"/>
        <v>0</v>
      </c>
      <c r="BC909" s="436"/>
      <c r="BD909" s="48"/>
      <c r="BE909" s="48"/>
      <c r="BF909" s="48"/>
      <c r="BG909" s="48"/>
      <c r="BH909" s="48"/>
      <c r="BI909" s="48"/>
      <c r="BJ909" s="48"/>
      <c r="BK909" s="48"/>
      <c r="BL909" s="48"/>
      <c r="BM909" s="48"/>
      <c r="BN909" s="48"/>
      <c r="BO909" s="48"/>
      <c r="BP909" s="48"/>
      <c r="BQ909" s="48"/>
      <c r="BR909" s="48"/>
      <c r="BS909" s="48"/>
      <c r="BT909" s="48"/>
      <c r="BU909" s="48"/>
    </row>
    <row r="910" spans="1:73" hidden="1">
      <c r="A910" s="48"/>
      <c r="B910" s="48"/>
      <c r="C910" s="70" t="s">
        <v>2560</v>
      </c>
      <c r="D910" s="48"/>
      <c r="E910" s="76"/>
      <c r="F910" s="48"/>
      <c r="G910" s="70"/>
      <c r="H910" s="48"/>
      <c r="I910" s="48"/>
      <c r="J910" s="48"/>
      <c r="K910" s="48"/>
      <c r="L910" s="464">
        <f t="shared" si="58"/>
        <v>523</v>
      </c>
      <c r="M910" s="464"/>
      <c r="N910" s="152" t="s">
        <v>2561</v>
      </c>
      <c r="O910" s="48"/>
      <c r="P910" s="48"/>
      <c r="Q910" s="48"/>
      <c r="R910" s="48"/>
      <c r="S910" s="48"/>
      <c r="T910" s="48"/>
      <c r="U910" s="436" t="str">
        <f t="shared" si="54"/>
        <v/>
      </c>
      <c r="V910" s="436"/>
      <c r="W910" s="436" t="str">
        <f t="shared" si="55"/>
        <v/>
      </c>
      <c r="X910" s="436"/>
      <c r="Y910" s="48"/>
      <c r="Z910" s="48"/>
      <c r="AA910" s="48"/>
      <c r="AB910" s="48"/>
      <c r="AC910" s="48"/>
      <c r="AD910" s="48"/>
      <c r="AE910" s="48"/>
      <c r="AF910" s="48"/>
      <c r="AG910" s="48"/>
      <c r="AH910" s="48"/>
      <c r="AI910" s="48"/>
      <c r="AJ910" s="48"/>
      <c r="AK910" s="48"/>
      <c r="AL910" s="157" t="s">
        <v>2562</v>
      </c>
      <c r="AM910" s="48"/>
      <c r="AN910" s="48"/>
      <c r="AO910" s="48"/>
      <c r="AP910" s="48"/>
      <c r="AQ910" s="48"/>
      <c r="AR910" s="48"/>
      <c r="AS910" s="48"/>
      <c r="AT910" s="436" t="str">
        <f t="shared" si="53"/>
        <v/>
      </c>
      <c r="AU910" s="436"/>
      <c r="AV910" s="436" t="str">
        <f t="shared" si="56"/>
        <v>Yes</v>
      </c>
      <c r="AW910" s="436"/>
      <c r="AX910" s="155" t="s">
        <v>908</v>
      </c>
      <c r="AY910" s="48"/>
      <c r="AZ910" s="48"/>
      <c r="BA910" s="48"/>
      <c r="BB910" s="436" t="b">
        <f t="shared" si="57"/>
        <v>0</v>
      </c>
      <c r="BC910" s="436"/>
      <c r="BD910" s="48"/>
      <c r="BE910" s="48"/>
      <c r="BF910" s="48"/>
      <c r="BG910" s="48"/>
      <c r="BH910" s="48"/>
      <c r="BI910" s="48"/>
      <c r="BJ910" s="48"/>
      <c r="BK910" s="48"/>
      <c r="BL910" s="48"/>
      <c r="BM910" s="48"/>
      <c r="BN910" s="48"/>
      <c r="BO910" s="48"/>
      <c r="BP910" s="48"/>
      <c r="BQ910" s="48"/>
      <c r="BR910" s="48"/>
      <c r="BS910" s="48"/>
      <c r="BT910" s="48"/>
      <c r="BU910" s="48"/>
    </row>
    <row r="911" spans="1:73" hidden="1">
      <c r="A911" s="48"/>
      <c r="B911" s="48"/>
      <c r="C911" s="70" t="s">
        <v>2563</v>
      </c>
      <c r="D911" s="48"/>
      <c r="E911" s="76"/>
      <c r="F911" s="48"/>
      <c r="G911" s="70"/>
      <c r="H911" s="48"/>
      <c r="I911" s="48"/>
      <c r="J911" s="48"/>
      <c r="K911" s="48"/>
      <c r="L911" s="464">
        <f t="shared" si="58"/>
        <v>524</v>
      </c>
      <c r="M911" s="464"/>
      <c r="N911" s="152" t="s">
        <v>2564</v>
      </c>
      <c r="O911" s="48"/>
      <c r="P911" s="48"/>
      <c r="Q911" s="48"/>
      <c r="R911" s="48"/>
      <c r="S911" s="48"/>
      <c r="T911" s="48"/>
      <c r="U911" s="436" t="str">
        <f t="shared" si="54"/>
        <v/>
      </c>
      <c r="V911" s="436"/>
      <c r="W911" s="436" t="str">
        <f t="shared" si="55"/>
        <v/>
      </c>
      <c r="X911" s="436"/>
      <c r="Y911" s="48"/>
      <c r="Z911" s="48"/>
      <c r="AA911" s="48"/>
      <c r="AB911" s="48"/>
      <c r="AC911" s="48"/>
      <c r="AD911" s="48"/>
      <c r="AE911" s="48"/>
      <c r="AF911" s="48"/>
      <c r="AG911" s="48"/>
      <c r="AH911" s="48"/>
      <c r="AI911" s="48"/>
      <c r="AJ911" s="48"/>
      <c r="AK911" s="48"/>
      <c r="AL911" s="157" t="s">
        <v>2565</v>
      </c>
      <c r="AM911" s="48"/>
      <c r="AN911" s="48"/>
      <c r="AO911" s="48"/>
      <c r="AP911" s="48"/>
      <c r="AQ911" s="48"/>
      <c r="AR911" s="48"/>
      <c r="AS911" s="48"/>
      <c r="AT911" s="436" t="str">
        <f t="shared" si="53"/>
        <v/>
      </c>
      <c r="AU911" s="436"/>
      <c r="AV911" s="436" t="str">
        <f t="shared" si="56"/>
        <v>Yes</v>
      </c>
      <c r="AW911" s="436"/>
      <c r="AX911" s="155" t="s">
        <v>908</v>
      </c>
      <c r="AY911" s="48"/>
      <c r="AZ911" s="48"/>
      <c r="BA911" s="48"/>
      <c r="BB911" s="436" t="b">
        <f t="shared" si="57"/>
        <v>0</v>
      </c>
      <c r="BC911" s="436"/>
      <c r="BD911" s="48"/>
      <c r="BE911" s="48"/>
      <c r="BF911" s="48"/>
      <c r="BG911" s="48"/>
      <c r="BH911" s="48"/>
      <c r="BI911" s="48"/>
      <c r="BJ911" s="48"/>
      <c r="BK911" s="48"/>
      <c r="BL911" s="48"/>
      <c r="BM911" s="48"/>
      <c r="BN911" s="48"/>
      <c r="BO911" s="48"/>
      <c r="BP911" s="48"/>
      <c r="BQ911" s="48"/>
      <c r="BR911" s="48"/>
      <c r="BS911" s="48"/>
      <c r="BT911" s="48"/>
      <c r="BU911" s="48"/>
    </row>
    <row r="912" spans="1:73" hidden="1">
      <c r="A912" s="48"/>
      <c r="B912" s="48"/>
      <c r="C912" s="70" t="s">
        <v>2566</v>
      </c>
      <c r="D912" s="48"/>
      <c r="E912" s="76"/>
      <c r="F912" s="48"/>
      <c r="G912" s="70"/>
      <c r="H912" s="48"/>
      <c r="I912" s="48"/>
      <c r="J912" s="48"/>
      <c r="K912" s="48"/>
      <c r="L912" s="464">
        <f t="shared" si="58"/>
        <v>525</v>
      </c>
      <c r="M912" s="464"/>
      <c r="N912" s="152" t="s">
        <v>2567</v>
      </c>
      <c r="O912" s="48"/>
      <c r="P912" s="48"/>
      <c r="Q912" s="48"/>
      <c r="R912" s="48"/>
      <c r="S912" s="48"/>
      <c r="T912" s="48"/>
      <c r="U912" s="436" t="str">
        <f t="shared" si="54"/>
        <v/>
      </c>
      <c r="V912" s="436"/>
      <c r="W912" s="436" t="str">
        <f t="shared" si="55"/>
        <v/>
      </c>
      <c r="X912" s="436"/>
      <c r="Y912" s="48"/>
      <c r="Z912" s="48"/>
      <c r="AA912" s="48"/>
      <c r="AB912" s="48"/>
      <c r="AC912" s="48"/>
      <c r="AD912" s="48"/>
      <c r="AE912" s="48"/>
      <c r="AF912" s="48"/>
      <c r="AG912" s="48"/>
      <c r="AH912" s="48"/>
      <c r="AI912" s="48"/>
      <c r="AJ912" s="48"/>
      <c r="AK912" s="48"/>
      <c r="AL912" s="157" t="s">
        <v>2568</v>
      </c>
      <c r="AM912" s="48"/>
      <c r="AN912" s="48"/>
      <c r="AO912" s="48"/>
      <c r="AP912" s="48"/>
      <c r="AQ912" s="48"/>
      <c r="AR912" s="48"/>
      <c r="AS912" s="48"/>
      <c r="AT912" s="436" t="str">
        <f t="shared" si="53"/>
        <v/>
      </c>
      <c r="AU912" s="436"/>
      <c r="AV912" s="436" t="str">
        <f t="shared" si="56"/>
        <v>Yes</v>
      </c>
      <c r="AW912" s="436"/>
      <c r="AX912" s="155" t="s">
        <v>908</v>
      </c>
      <c r="AY912" s="48"/>
      <c r="AZ912" s="48"/>
      <c r="BA912" s="48"/>
      <c r="BB912" s="436" t="b">
        <f t="shared" si="57"/>
        <v>0</v>
      </c>
      <c r="BC912" s="436"/>
      <c r="BD912" s="48"/>
      <c r="BE912" s="48"/>
      <c r="BF912" s="48"/>
      <c r="BG912" s="48"/>
      <c r="BH912" s="48"/>
      <c r="BI912" s="48"/>
      <c r="BJ912" s="48"/>
      <c r="BK912" s="48"/>
      <c r="BL912" s="48"/>
      <c r="BM912" s="48"/>
      <c r="BN912" s="48"/>
      <c r="BO912" s="48"/>
      <c r="BP912" s="48"/>
      <c r="BQ912" s="48"/>
      <c r="BR912" s="48"/>
      <c r="BS912" s="48"/>
      <c r="BT912" s="48"/>
      <c r="BU912" s="48"/>
    </row>
    <row r="913" spans="1:73" hidden="1">
      <c r="A913" s="48"/>
      <c r="B913" s="48"/>
      <c r="C913" s="70" t="s">
        <v>2569</v>
      </c>
      <c r="D913" s="48"/>
      <c r="E913" s="76"/>
      <c r="F913" s="48"/>
      <c r="G913" s="70"/>
      <c r="H913" s="48"/>
      <c r="I913" s="48"/>
      <c r="J913" s="48"/>
      <c r="K913" s="48"/>
      <c r="L913" s="464">
        <f t="shared" si="58"/>
        <v>526</v>
      </c>
      <c r="M913" s="464"/>
      <c r="N913" s="152" t="s">
        <v>2570</v>
      </c>
      <c r="O913" s="48"/>
      <c r="P913" s="48"/>
      <c r="Q913" s="48"/>
      <c r="R913" s="48"/>
      <c r="S913" s="48"/>
      <c r="T913" s="48"/>
      <c r="U913" s="436" t="str">
        <f t="shared" si="54"/>
        <v/>
      </c>
      <c r="V913" s="436"/>
      <c r="W913" s="436" t="str">
        <f t="shared" si="55"/>
        <v/>
      </c>
      <c r="X913" s="436"/>
      <c r="Y913" s="48"/>
      <c r="Z913" s="48"/>
      <c r="AA913" s="48"/>
      <c r="AB913" s="48"/>
      <c r="AC913" s="48"/>
      <c r="AD913" s="48"/>
      <c r="AE913" s="48"/>
      <c r="AF913" s="48"/>
      <c r="AG913" s="48"/>
      <c r="AH913" s="48"/>
      <c r="AI913" s="48"/>
      <c r="AJ913" s="48"/>
      <c r="AK913" s="48"/>
      <c r="AL913" s="151" t="s">
        <v>2571</v>
      </c>
      <c r="AM913" s="48"/>
      <c r="AN913" s="48"/>
      <c r="AO913" s="48"/>
      <c r="AP913" s="48"/>
      <c r="AQ913" s="48"/>
      <c r="AR913" s="48"/>
      <c r="AS913" s="48"/>
      <c r="AT913" s="436" t="str">
        <f t="shared" si="53"/>
        <v/>
      </c>
      <c r="AU913" s="436"/>
      <c r="AV913" s="436" t="str">
        <f t="shared" si="56"/>
        <v>Yes</v>
      </c>
      <c r="AW913" s="436"/>
      <c r="AX913" s="156" t="s">
        <v>908</v>
      </c>
      <c r="AY913" s="48"/>
      <c r="AZ913" s="48"/>
      <c r="BA913" s="48"/>
      <c r="BB913" s="436" t="b">
        <f t="shared" si="57"/>
        <v>0</v>
      </c>
      <c r="BC913" s="436"/>
      <c r="BD913" s="48"/>
      <c r="BE913" s="48"/>
      <c r="BF913" s="48"/>
      <c r="BG913" s="48"/>
      <c r="BH913" s="48"/>
      <c r="BI913" s="48"/>
      <c r="BJ913" s="48"/>
      <c r="BK913" s="48"/>
      <c r="BL913" s="48"/>
      <c r="BM913" s="48"/>
      <c r="BN913" s="48"/>
      <c r="BO913" s="48"/>
      <c r="BP913" s="48"/>
      <c r="BQ913" s="48"/>
      <c r="BR913" s="48"/>
      <c r="BS913" s="48"/>
      <c r="BT913" s="48"/>
      <c r="BU913" s="48"/>
    </row>
    <row r="914" spans="1:73" hidden="1">
      <c r="A914" s="48"/>
      <c r="B914" s="48"/>
      <c r="C914" s="70" t="s">
        <v>2572</v>
      </c>
      <c r="D914" s="48"/>
      <c r="E914" s="76"/>
      <c r="F914" s="48"/>
      <c r="G914" s="70"/>
      <c r="H914" s="48"/>
      <c r="I914" s="48"/>
      <c r="J914" s="48"/>
      <c r="K914" s="48"/>
      <c r="L914" s="464">
        <f t="shared" si="58"/>
        <v>527</v>
      </c>
      <c r="M914" s="464"/>
      <c r="N914" s="152" t="s">
        <v>2573</v>
      </c>
      <c r="O914" s="48"/>
      <c r="P914" s="48"/>
      <c r="Q914" s="48"/>
      <c r="R914" s="48"/>
      <c r="S914" s="48"/>
      <c r="T914" s="48"/>
      <c r="U914" s="436" t="str">
        <f t="shared" si="54"/>
        <v/>
      </c>
      <c r="V914" s="436"/>
      <c r="W914" s="436" t="str">
        <f t="shared" si="55"/>
        <v/>
      </c>
      <c r="X914" s="436"/>
      <c r="Y914" s="48"/>
      <c r="Z914" s="48"/>
      <c r="AA914" s="48"/>
      <c r="AB914" s="48"/>
      <c r="AC914" s="48"/>
      <c r="AD914" s="48"/>
      <c r="AE914" s="48"/>
      <c r="AF914" s="48"/>
      <c r="AG914" s="48"/>
      <c r="AH914" s="48"/>
      <c r="AI914" s="48"/>
      <c r="AJ914" s="48"/>
      <c r="AK914" s="48"/>
      <c r="AL914" s="157" t="s">
        <v>2574</v>
      </c>
      <c r="AM914" s="48"/>
      <c r="AN914" s="48"/>
      <c r="AO914" s="48"/>
      <c r="AP914" s="48"/>
      <c r="AQ914" s="48"/>
      <c r="AR914" s="48"/>
      <c r="AS914" s="48"/>
      <c r="AT914" s="436" t="str">
        <f t="shared" si="53"/>
        <v/>
      </c>
      <c r="AU914" s="436"/>
      <c r="AV914" s="436" t="str">
        <f t="shared" si="56"/>
        <v>Yes</v>
      </c>
      <c r="AW914" s="436"/>
      <c r="AX914" s="155" t="s">
        <v>908</v>
      </c>
      <c r="AY914" s="48"/>
      <c r="AZ914" s="48"/>
      <c r="BA914" s="48"/>
      <c r="BB914" s="436" t="b">
        <f t="shared" si="57"/>
        <v>0</v>
      </c>
      <c r="BC914" s="436"/>
      <c r="BD914" s="48"/>
      <c r="BE914" s="48"/>
      <c r="BF914" s="48"/>
      <c r="BG914" s="48"/>
      <c r="BH914" s="48"/>
      <c r="BI914" s="48"/>
      <c r="BJ914" s="48"/>
      <c r="BK914" s="48"/>
      <c r="BL914" s="48"/>
      <c r="BM914" s="48"/>
      <c r="BN914" s="48"/>
      <c r="BO914" s="48"/>
      <c r="BP914" s="48"/>
      <c r="BQ914" s="48"/>
      <c r="BR914" s="48"/>
      <c r="BS914" s="48"/>
      <c r="BT914" s="48"/>
      <c r="BU914" s="48"/>
    </row>
    <row r="915" spans="1:73" hidden="1">
      <c r="A915" s="48"/>
      <c r="B915" s="48"/>
      <c r="C915" s="70" t="s">
        <v>2575</v>
      </c>
      <c r="D915" s="48"/>
      <c r="E915" s="76"/>
      <c r="F915" s="48"/>
      <c r="G915" s="70"/>
      <c r="H915" s="48"/>
      <c r="I915" s="48"/>
      <c r="J915" s="48"/>
      <c r="K915" s="48"/>
      <c r="L915" s="464">
        <f t="shared" si="58"/>
        <v>528</v>
      </c>
      <c r="M915" s="464"/>
      <c r="N915" s="152" t="s">
        <v>2576</v>
      </c>
      <c r="O915" s="48"/>
      <c r="P915" s="48"/>
      <c r="Q915" s="48"/>
      <c r="R915" s="48"/>
      <c r="S915" s="48"/>
      <c r="T915" s="48"/>
      <c r="U915" s="436" t="str">
        <f t="shared" si="54"/>
        <v/>
      </c>
      <c r="V915" s="436"/>
      <c r="W915" s="436" t="str">
        <f t="shared" si="55"/>
        <v/>
      </c>
      <c r="X915" s="436"/>
      <c r="Y915" s="48"/>
      <c r="Z915" s="48"/>
      <c r="AA915" s="48"/>
      <c r="AB915" s="48"/>
      <c r="AC915" s="48"/>
      <c r="AD915" s="48"/>
      <c r="AE915" s="48"/>
      <c r="AF915" s="48"/>
      <c r="AG915" s="48"/>
      <c r="AH915" s="48"/>
      <c r="AI915" s="48"/>
      <c r="AJ915" s="48"/>
      <c r="AK915" s="48"/>
      <c r="AL915" s="157" t="s">
        <v>2577</v>
      </c>
      <c r="AM915" s="48"/>
      <c r="AN915" s="48"/>
      <c r="AO915" s="48"/>
      <c r="AP915" s="48"/>
      <c r="AQ915" s="48"/>
      <c r="AR915" s="48"/>
      <c r="AS915" s="48"/>
      <c r="AT915" s="436" t="str">
        <f t="shared" si="53"/>
        <v/>
      </c>
      <c r="AU915" s="436"/>
      <c r="AV915" s="436" t="str">
        <f t="shared" si="56"/>
        <v>Yes</v>
      </c>
      <c r="AW915" s="436"/>
      <c r="AX915" s="155" t="s">
        <v>908</v>
      </c>
      <c r="AY915" s="48"/>
      <c r="AZ915" s="48"/>
      <c r="BA915" s="48"/>
      <c r="BB915" s="436" t="b">
        <f t="shared" si="57"/>
        <v>0</v>
      </c>
      <c r="BC915" s="436"/>
      <c r="BD915" s="48"/>
      <c r="BE915" s="48"/>
      <c r="BF915" s="48"/>
      <c r="BG915" s="48"/>
      <c r="BH915" s="48"/>
      <c r="BI915" s="48"/>
      <c r="BJ915" s="48"/>
      <c r="BK915" s="48"/>
      <c r="BL915" s="48"/>
      <c r="BM915" s="48"/>
      <c r="BN915" s="48"/>
      <c r="BO915" s="48"/>
      <c r="BP915" s="48"/>
      <c r="BQ915" s="48"/>
      <c r="BR915" s="48"/>
      <c r="BS915" s="48"/>
      <c r="BT915" s="48"/>
      <c r="BU915" s="48"/>
    </row>
    <row r="916" spans="1:73" hidden="1">
      <c r="A916" s="48"/>
      <c r="B916" s="48"/>
      <c r="C916" s="70" t="s">
        <v>2578</v>
      </c>
      <c r="D916" s="48"/>
      <c r="E916" s="76"/>
      <c r="F916" s="48"/>
      <c r="G916" s="70"/>
      <c r="H916" s="48"/>
      <c r="I916" s="48"/>
      <c r="J916" s="48"/>
      <c r="K916" s="48"/>
      <c r="L916" s="464">
        <f t="shared" si="58"/>
        <v>529</v>
      </c>
      <c r="M916" s="464"/>
      <c r="N916" s="152" t="s">
        <v>2579</v>
      </c>
      <c r="O916" s="48"/>
      <c r="P916" s="48"/>
      <c r="Q916" s="48"/>
      <c r="R916" s="48"/>
      <c r="S916" s="48"/>
      <c r="T916" s="48"/>
      <c r="U916" s="436" t="str">
        <f t="shared" si="54"/>
        <v/>
      </c>
      <c r="V916" s="436"/>
      <c r="W916" s="436" t="str">
        <f t="shared" si="55"/>
        <v/>
      </c>
      <c r="X916" s="436"/>
      <c r="Y916" s="48"/>
      <c r="Z916" s="48"/>
      <c r="AA916" s="48"/>
      <c r="AB916" s="48"/>
      <c r="AC916" s="48"/>
      <c r="AD916" s="48"/>
      <c r="AE916" s="48"/>
      <c r="AF916" s="48"/>
      <c r="AG916" s="48"/>
      <c r="AH916" s="48"/>
      <c r="AI916" s="48"/>
      <c r="AJ916" s="48"/>
      <c r="AK916" s="48"/>
      <c r="AL916" s="151" t="s">
        <v>2580</v>
      </c>
      <c r="AM916" s="48"/>
      <c r="AN916" s="48"/>
      <c r="AO916" s="48"/>
      <c r="AP916" s="48"/>
      <c r="AQ916" s="48"/>
      <c r="AR916" s="48"/>
      <c r="AS916" s="48"/>
      <c r="AT916" s="436" t="str">
        <f t="shared" si="53"/>
        <v/>
      </c>
      <c r="AU916" s="436"/>
      <c r="AV916" s="436" t="str">
        <f t="shared" si="56"/>
        <v>Yes</v>
      </c>
      <c r="AW916" s="436"/>
      <c r="AX916" s="156" t="s">
        <v>918</v>
      </c>
      <c r="AY916" s="48"/>
      <c r="AZ916" s="48"/>
      <c r="BA916" s="48"/>
      <c r="BB916" s="436" t="b">
        <f t="shared" si="57"/>
        <v>0</v>
      </c>
      <c r="BC916" s="436"/>
      <c r="BD916" s="48"/>
      <c r="BE916" s="48"/>
      <c r="BF916" s="48"/>
      <c r="BG916" s="48"/>
      <c r="BH916" s="48"/>
      <c r="BI916" s="48"/>
      <c r="BJ916" s="48"/>
      <c r="BK916" s="48"/>
      <c r="BL916" s="48"/>
      <c r="BM916" s="48"/>
      <c r="BN916" s="48"/>
      <c r="BO916" s="48"/>
      <c r="BP916" s="48"/>
      <c r="BQ916" s="48"/>
      <c r="BR916" s="48"/>
      <c r="BS916" s="48"/>
      <c r="BT916" s="48"/>
      <c r="BU916" s="48"/>
    </row>
    <row r="917" spans="1:73" hidden="1">
      <c r="A917" s="48"/>
      <c r="B917" s="48"/>
      <c r="C917" s="70" t="s">
        <v>2581</v>
      </c>
      <c r="D917" s="48"/>
      <c r="E917" s="76"/>
      <c r="F917" s="48"/>
      <c r="G917" s="70"/>
      <c r="H917" s="48"/>
      <c r="I917" s="48"/>
      <c r="J917" s="48"/>
      <c r="K917" s="48"/>
      <c r="L917" s="464">
        <f t="shared" si="58"/>
        <v>530</v>
      </c>
      <c r="M917" s="464"/>
      <c r="N917" s="152" t="s">
        <v>2582</v>
      </c>
      <c r="O917" s="48"/>
      <c r="P917" s="48"/>
      <c r="Q917" s="48"/>
      <c r="R917" s="48"/>
      <c r="S917" s="48"/>
      <c r="T917" s="48"/>
      <c r="U917" s="436" t="str">
        <f t="shared" si="54"/>
        <v/>
      </c>
      <c r="V917" s="436"/>
      <c r="W917" s="436" t="str">
        <f t="shared" si="55"/>
        <v/>
      </c>
      <c r="X917" s="436"/>
      <c r="Y917" s="48"/>
      <c r="Z917" s="48"/>
      <c r="AA917" s="48"/>
      <c r="AB917" s="48"/>
      <c r="AC917" s="48"/>
      <c r="AD917" s="48"/>
      <c r="AE917" s="48"/>
      <c r="AF917" s="48"/>
      <c r="AG917" s="48"/>
      <c r="AH917" s="48"/>
      <c r="AI917" s="48"/>
      <c r="AJ917" s="48"/>
      <c r="AK917" s="48"/>
      <c r="AL917" s="157" t="s">
        <v>2583</v>
      </c>
      <c r="AM917" s="48"/>
      <c r="AN917" s="48"/>
      <c r="AO917" s="48"/>
      <c r="AP917" s="48"/>
      <c r="AQ917" s="48"/>
      <c r="AR917" s="48"/>
      <c r="AS917" s="48"/>
      <c r="AT917" s="436" t="str">
        <f t="shared" si="53"/>
        <v/>
      </c>
      <c r="AU917" s="436"/>
      <c r="AV917" s="436" t="str">
        <f t="shared" si="56"/>
        <v>Yes</v>
      </c>
      <c r="AW917" s="436"/>
      <c r="AX917" s="155" t="s">
        <v>908</v>
      </c>
      <c r="AY917" s="48"/>
      <c r="AZ917" s="48"/>
      <c r="BA917" s="48"/>
      <c r="BB917" s="436" t="b">
        <f t="shared" si="57"/>
        <v>0</v>
      </c>
      <c r="BC917" s="436"/>
      <c r="BD917" s="48"/>
      <c r="BE917" s="48"/>
      <c r="BF917" s="48"/>
      <c r="BG917" s="48"/>
      <c r="BH917" s="48"/>
      <c r="BI917" s="48"/>
      <c r="BJ917" s="48"/>
      <c r="BK917" s="48"/>
      <c r="BL917" s="48"/>
      <c r="BM917" s="48"/>
      <c r="BN917" s="48"/>
      <c r="BO917" s="48"/>
      <c r="BP917" s="48"/>
      <c r="BQ917" s="48"/>
      <c r="BR917" s="48"/>
      <c r="BS917" s="48"/>
      <c r="BT917" s="48"/>
      <c r="BU917" s="48"/>
    </row>
    <row r="918" spans="1:73" hidden="1">
      <c r="A918" s="48"/>
      <c r="B918" s="48"/>
      <c r="C918" s="70" t="s">
        <v>2584</v>
      </c>
      <c r="D918" s="48"/>
      <c r="E918" s="76"/>
      <c r="F918" s="48"/>
      <c r="G918" s="70"/>
      <c r="H918" s="48"/>
      <c r="I918" s="48"/>
      <c r="J918" s="48"/>
      <c r="K918" s="48"/>
      <c r="L918" s="464">
        <f t="shared" si="58"/>
        <v>531</v>
      </c>
      <c r="M918" s="464"/>
      <c r="N918" s="152" t="s">
        <v>2585</v>
      </c>
      <c r="O918" s="48"/>
      <c r="P918" s="48"/>
      <c r="Q918" s="48"/>
      <c r="R918" s="48"/>
      <c r="S918" s="48"/>
      <c r="T918" s="48"/>
      <c r="U918" s="436" t="str">
        <f t="shared" si="54"/>
        <v/>
      </c>
      <c r="V918" s="436"/>
      <c r="W918" s="436" t="str">
        <f t="shared" si="55"/>
        <v/>
      </c>
      <c r="X918" s="436"/>
      <c r="Y918" s="48"/>
      <c r="Z918" s="48"/>
      <c r="AA918" s="48"/>
      <c r="AB918" s="48"/>
      <c r="AC918" s="48"/>
      <c r="AD918" s="48"/>
      <c r="AE918" s="48"/>
      <c r="AF918" s="48"/>
      <c r="AG918" s="48"/>
      <c r="AH918" s="48"/>
      <c r="AI918" s="48"/>
      <c r="AJ918" s="48"/>
      <c r="AK918" s="48"/>
      <c r="AL918" s="157" t="s">
        <v>2586</v>
      </c>
      <c r="AM918" s="48"/>
      <c r="AN918" s="48"/>
      <c r="AO918" s="48"/>
      <c r="AP918" s="48"/>
      <c r="AQ918" s="48"/>
      <c r="AR918" s="48"/>
      <c r="AS918" s="48"/>
      <c r="AT918" s="436" t="str">
        <f t="shared" si="53"/>
        <v/>
      </c>
      <c r="AU918" s="436"/>
      <c r="AV918" s="436" t="str">
        <f t="shared" si="56"/>
        <v>Yes</v>
      </c>
      <c r="AW918" s="436"/>
      <c r="AX918" s="155" t="s">
        <v>908</v>
      </c>
      <c r="AY918" s="48"/>
      <c r="AZ918" s="48"/>
      <c r="BA918" s="48"/>
      <c r="BB918" s="436" t="b">
        <f t="shared" si="57"/>
        <v>0</v>
      </c>
      <c r="BC918" s="436"/>
      <c r="BD918" s="48"/>
      <c r="BE918" s="48"/>
      <c r="BF918" s="48"/>
      <c r="BG918" s="48"/>
      <c r="BH918" s="48"/>
      <c r="BI918" s="48"/>
      <c r="BJ918" s="48"/>
      <c r="BK918" s="48"/>
      <c r="BL918" s="48"/>
      <c r="BM918" s="48"/>
      <c r="BN918" s="48"/>
      <c r="BO918" s="48"/>
      <c r="BP918" s="48"/>
      <c r="BQ918" s="48"/>
      <c r="BR918" s="48"/>
      <c r="BS918" s="48"/>
      <c r="BT918" s="48"/>
      <c r="BU918" s="48"/>
    </row>
    <row r="919" spans="1:73" hidden="1">
      <c r="A919" s="48"/>
      <c r="B919" s="48"/>
      <c r="C919" s="70" t="s">
        <v>2587</v>
      </c>
      <c r="D919" s="48"/>
      <c r="E919" s="76"/>
      <c r="F919" s="48"/>
      <c r="G919" s="70"/>
      <c r="H919" s="48"/>
      <c r="I919" s="48"/>
      <c r="J919" s="48"/>
      <c r="K919" s="48"/>
      <c r="L919" s="464">
        <f t="shared" si="58"/>
        <v>532</v>
      </c>
      <c r="M919" s="464"/>
      <c r="N919" s="152" t="s">
        <v>2588</v>
      </c>
      <c r="O919" s="48"/>
      <c r="P919" s="48"/>
      <c r="Q919" s="48"/>
      <c r="R919" s="48"/>
      <c r="S919" s="48"/>
      <c r="T919" s="48"/>
      <c r="U919" s="436" t="str">
        <f t="shared" si="54"/>
        <v/>
      </c>
      <c r="V919" s="436"/>
      <c r="W919" s="436" t="str">
        <f t="shared" si="55"/>
        <v/>
      </c>
      <c r="X919" s="436"/>
      <c r="Y919" s="48"/>
      <c r="Z919" s="48"/>
      <c r="AA919" s="48"/>
      <c r="AB919" s="48"/>
      <c r="AC919" s="48"/>
      <c r="AD919" s="48"/>
      <c r="AE919" s="48"/>
      <c r="AF919" s="48"/>
      <c r="AG919" s="48"/>
      <c r="AH919" s="48"/>
      <c r="AI919" s="48"/>
      <c r="AJ919" s="48"/>
      <c r="AK919" s="48"/>
      <c r="AL919" s="157" t="s">
        <v>2589</v>
      </c>
      <c r="AM919" s="48"/>
      <c r="AN919" s="48"/>
      <c r="AO919" s="48"/>
      <c r="AP919" s="48"/>
      <c r="AQ919" s="48"/>
      <c r="AR919" s="48"/>
      <c r="AS919" s="48"/>
      <c r="AT919" s="436" t="str">
        <f t="shared" si="53"/>
        <v/>
      </c>
      <c r="AU919" s="436"/>
      <c r="AV919" s="436" t="str">
        <f t="shared" si="56"/>
        <v>Yes</v>
      </c>
      <c r="AW919" s="436"/>
      <c r="AX919" s="155" t="s">
        <v>908</v>
      </c>
      <c r="AY919" s="48"/>
      <c r="AZ919" s="48"/>
      <c r="BA919" s="48"/>
      <c r="BB919" s="436" t="b">
        <f t="shared" si="57"/>
        <v>0</v>
      </c>
      <c r="BC919" s="436"/>
      <c r="BD919" s="48"/>
      <c r="BE919" s="48"/>
      <c r="BF919" s="48"/>
      <c r="BG919" s="48"/>
      <c r="BH919" s="48"/>
      <c r="BI919" s="48"/>
      <c r="BJ919" s="48"/>
      <c r="BK919" s="48"/>
      <c r="BL919" s="48"/>
      <c r="BM919" s="48"/>
      <c r="BN919" s="48"/>
      <c r="BO919" s="48"/>
      <c r="BP919" s="48"/>
      <c r="BQ919" s="48"/>
      <c r="BR919" s="48"/>
      <c r="BS919" s="48"/>
      <c r="BT919" s="48"/>
      <c r="BU919" s="48"/>
    </row>
    <row r="920" spans="1:73" hidden="1">
      <c r="A920" s="48"/>
      <c r="B920" s="48"/>
      <c r="C920" s="70" t="s">
        <v>2590</v>
      </c>
      <c r="D920" s="48"/>
      <c r="E920" s="76"/>
      <c r="F920" s="48"/>
      <c r="G920" s="70"/>
      <c r="H920" s="48"/>
      <c r="I920" s="48"/>
      <c r="J920" s="48"/>
      <c r="K920" s="48"/>
      <c r="L920" s="464">
        <f t="shared" si="58"/>
        <v>533</v>
      </c>
      <c r="M920" s="464"/>
      <c r="N920" s="152" t="s">
        <v>2591</v>
      </c>
      <c r="O920" s="48"/>
      <c r="P920" s="48"/>
      <c r="Q920" s="48"/>
      <c r="R920" s="48"/>
      <c r="S920" s="48"/>
      <c r="T920" s="48"/>
      <c r="U920" s="436" t="str">
        <f t="shared" si="54"/>
        <v/>
      </c>
      <c r="V920" s="436"/>
      <c r="W920" s="436" t="str">
        <f t="shared" si="55"/>
        <v/>
      </c>
      <c r="X920" s="436"/>
      <c r="Y920" s="48"/>
      <c r="Z920" s="48"/>
      <c r="AA920" s="48"/>
      <c r="AB920" s="48"/>
      <c r="AC920" s="48"/>
      <c r="AD920" s="48"/>
      <c r="AE920" s="48"/>
      <c r="AF920" s="48"/>
      <c r="AG920" s="48"/>
      <c r="AH920" s="48"/>
      <c r="AI920" s="48"/>
      <c r="AJ920" s="48"/>
      <c r="AK920" s="48"/>
      <c r="AL920" s="151" t="s">
        <v>2592</v>
      </c>
      <c r="AM920" s="48"/>
      <c r="AN920" s="48"/>
      <c r="AO920" s="48"/>
      <c r="AP920" s="48"/>
      <c r="AQ920" s="48"/>
      <c r="AR920" s="48"/>
      <c r="AS920" s="48"/>
      <c r="AT920" s="436" t="str">
        <f t="shared" si="53"/>
        <v/>
      </c>
      <c r="AU920" s="436"/>
      <c r="AV920" s="436" t="str">
        <f t="shared" si="56"/>
        <v>Yes</v>
      </c>
      <c r="AW920" s="436"/>
      <c r="AX920" s="156" t="s">
        <v>908</v>
      </c>
      <c r="AY920" s="48"/>
      <c r="AZ920" s="48"/>
      <c r="BA920" s="48"/>
      <c r="BB920" s="436" t="b">
        <f t="shared" si="57"/>
        <v>0</v>
      </c>
      <c r="BC920" s="436"/>
      <c r="BD920" s="48"/>
      <c r="BE920" s="48"/>
      <c r="BF920" s="48"/>
      <c r="BG920" s="48"/>
      <c r="BH920" s="48"/>
      <c r="BI920" s="48"/>
      <c r="BJ920" s="48"/>
      <c r="BK920" s="48"/>
      <c r="BL920" s="48"/>
      <c r="BM920" s="48"/>
      <c r="BN920" s="48"/>
      <c r="BO920" s="48"/>
      <c r="BP920" s="48"/>
      <c r="BQ920" s="48"/>
      <c r="BR920" s="48"/>
      <c r="BS920" s="48"/>
      <c r="BT920" s="48"/>
      <c r="BU920" s="48"/>
    </row>
    <row r="921" spans="1:73" hidden="1">
      <c r="A921" s="48"/>
      <c r="B921" s="48"/>
      <c r="C921" s="70" t="s">
        <v>2593</v>
      </c>
      <c r="D921" s="48"/>
      <c r="E921" s="76"/>
      <c r="F921" s="48"/>
      <c r="G921" s="70"/>
      <c r="H921" s="48"/>
      <c r="I921" s="48"/>
      <c r="J921" s="48"/>
      <c r="K921" s="48"/>
      <c r="L921" s="464">
        <f t="shared" si="58"/>
        <v>534</v>
      </c>
      <c r="M921" s="464"/>
      <c r="N921" s="152" t="s">
        <v>2594</v>
      </c>
      <c r="O921" s="48"/>
      <c r="P921" s="48"/>
      <c r="Q921" s="48"/>
      <c r="R921" s="48"/>
      <c r="S921" s="48"/>
      <c r="T921" s="48"/>
      <c r="U921" s="436" t="str">
        <f t="shared" si="54"/>
        <v/>
      </c>
      <c r="V921" s="436"/>
      <c r="W921" s="436" t="str">
        <f t="shared" si="55"/>
        <v/>
      </c>
      <c r="X921" s="436"/>
      <c r="Y921" s="48"/>
      <c r="Z921" s="48"/>
      <c r="AA921" s="48"/>
      <c r="AB921" s="48"/>
      <c r="AC921" s="48"/>
      <c r="AD921" s="48"/>
      <c r="AE921" s="48"/>
      <c r="AF921" s="48"/>
      <c r="AG921" s="48"/>
      <c r="AH921" s="48"/>
      <c r="AI921" s="48"/>
      <c r="AJ921" s="48"/>
      <c r="AK921" s="48"/>
      <c r="AL921" s="151" t="s">
        <v>2076</v>
      </c>
      <c r="AM921" s="48"/>
      <c r="AN921" s="48"/>
      <c r="AO921" s="48"/>
      <c r="AP921" s="48"/>
      <c r="AQ921" s="48"/>
      <c r="AR921" s="48"/>
      <c r="AS921" s="48"/>
      <c r="AT921" s="436" t="str">
        <f t="shared" si="53"/>
        <v/>
      </c>
      <c r="AU921" s="436"/>
      <c r="AV921" s="436" t="str">
        <f t="shared" si="56"/>
        <v>Yes</v>
      </c>
      <c r="AW921" s="436"/>
      <c r="AX921" s="156" t="s">
        <v>918</v>
      </c>
      <c r="AY921" s="48"/>
      <c r="AZ921" s="48"/>
      <c r="BA921" s="48"/>
      <c r="BB921" s="436" t="b">
        <f t="shared" si="57"/>
        <v>0</v>
      </c>
      <c r="BC921" s="436"/>
      <c r="BD921" s="48"/>
      <c r="BE921" s="48"/>
      <c r="BF921" s="48"/>
      <c r="BG921" s="48"/>
      <c r="BH921" s="48"/>
      <c r="BI921" s="48"/>
      <c r="BJ921" s="48"/>
      <c r="BK921" s="48"/>
      <c r="BL921" s="48"/>
      <c r="BM921" s="48"/>
      <c r="BN921" s="48"/>
      <c r="BO921" s="48"/>
      <c r="BP921" s="48"/>
      <c r="BQ921" s="48"/>
      <c r="BR921" s="48"/>
      <c r="BS921" s="48"/>
      <c r="BT921" s="48"/>
      <c r="BU921" s="48"/>
    </row>
    <row r="922" spans="1:73" hidden="1">
      <c r="A922" s="48"/>
      <c r="B922" s="48"/>
      <c r="C922" s="70" t="s">
        <v>2595</v>
      </c>
      <c r="D922" s="48"/>
      <c r="E922" s="76"/>
      <c r="F922" s="48"/>
      <c r="G922" s="70"/>
      <c r="H922" s="48"/>
      <c r="I922" s="48"/>
      <c r="J922" s="48"/>
      <c r="K922" s="48"/>
      <c r="L922" s="464">
        <f t="shared" si="58"/>
        <v>535</v>
      </c>
      <c r="M922" s="464"/>
      <c r="N922" s="152" t="s">
        <v>2596</v>
      </c>
      <c r="O922" s="48"/>
      <c r="P922" s="48"/>
      <c r="Q922" s="48"/>
      <c r="R922" s="48"/>
      <c r="S922" s="48"/>
      <c r="T922" s="48"/>
      <c r="U922" s="436" t="str">
        <f t="shared" si="54"/>
        <v/>
      </c>
      <c r="V922" s="436"/>
      <c r="W922" s="436" t="str">
        <f t="shared" si="55"/>
        <v/>
      </c>
      <c r="X922" s="436"/>
      <c r="Y922" s="48"/>
      <c r="Z922" s="48"/>
      <c r="AA922" s="48"/>
      <c r="AB922" s="48"/>
      <c r="AC922" s="48"/>
      <c r="AD922" s="48"/>
      <c r="AE922" s="48"/>
      <c r="AF922" s="48"/>
      <c r="AG922" s="48"/>
      <c r="AH922" s="48"/>
      <c r="AI922" s="48"/>
      <c r="AJ922" s="48"/>
      <c r="AK922" s="48"/>
      <c r="AL922" s="157" t="s">
        <v>2597</v>
      </c>
      <c r="AM922" s="48"/>
      <c r="AN922" s="48"/>
      <c r="AO922" s="48"/>
      <c r="AP922" s="48"/>
      <c r="AQ922" s="48"/>
      <c r="AR922" s="48"/>
      <c r="AS922" s="48"/>
      <c r="AT922" s="436" t="str">
        <f t="shared" si="53"/>
        <v/>
      </c>
      <c r="AU922" s="436"/>
      <c r="AV922" s="436" t="str">
        <f t="shared" si="56"/>
        <v>Yes</v>
      </c>
      <c r="AW922" s="436"/>
      <c r="AX922" s="155" t="s">
        <v>908</v>
      </c>
      <c r="AY922" s="48"/>
      <c r="AZ922" s="48"/>
      <c r="BA922" s="48"/>
      <c r="BB922" s="436" t="b">
        <f t="shared" si="57"/>
        <v>0</v>
      </c>
      <c r="BC922" s="436"/>
      <c r="BD922" s="48"/>
      <c r="BE922" s="48"/>
      <c r="BF922" s="48"/>
      <c r="BG922" s="48"/>
      <c r="BH922" s="48"/>
      <c r="BI922" s="48"/>
      <c r="BJ922" s="48"/>
      <c r="BK922" s="48"/>
      <c r="BL922" s="48"/>
      <c r="BM922" s="48"/>
      <c r="BN922" s="48"/>
      <c r="BO922" s="48"/>
      <c r="BP922" s="48"/>
      <c r="BQ922" s="48"/>
      <c r="BR922" s="48"/>
      <c r="BS922" s="48"/>
      <c r="BT922" s="48"/>
      <c r="BU922" s="48"/>
    </row>
    <row r="923" spans="1:73" hidden="1">
      <c r="A923" s="48"/>
      <c r="B923" s="48"/>
      <c r="C923" s="70" t="s">
        <v>2598</v>
      </c>
      <c r="D923" s="48"/>
      <c r="E923" s="76"/>
      <c r="F923" s="48"/>
      <c r="G923" s="70"/>
      <c r="H923" s="48"/>
      <c r="I923" s="48"/>
      <c r="J923" s="48"/>
      <c r="K923" s="48"/>
      <c r="L923" s="464">
        <f t="shared" si="58"/>
        <v>536</v>
      </c>
      <c r="M923" s="464"/>
      <c r="N923" s="152" t="s">
        <v>2599</v>
      </c>
      <c r="O923" s="48"/>
      <c r="P923" s="48"/>
      <c r="Q923" s="48"/>
      <c r="R923" s="48"/>
      <c r="S923" s="48"/>
      <c r="T923" s="48"/>
      <c r="U923" s="436" t="str">
        <f t="shared" si="54"/>
        <v/>
      </c>
      <c r="V923" s="436"/>
      <c r="W923" s="436" t="str">
        <f t="shared" si="55"/>
        <v/>
      </c>
      <c r="X923" s="436"/>
      <c r="Y923" s="48"/>
      <c r="Z923" s="48"/>
      <c r="AA923" s="48"/>
      <c r="AB923" s="48"/>
      <c r="AC923" s="48"/>
      <c r="AD923" s="48"/>
      <c r="AE923" s="48"/>
      <c r="AF923" s="48"/>
      <c r="AG923" s="48"/>
      <c r="AH923" s="48"/>
      <c r="AI923" s="48"/>
      <c r="AJ923" s="48"/>
      <c r="AK923" s="48"/>
      <c r="AL923" s="151" t="s">
        <v>2600</v>
      </c>
      <c r="AM923" s="48"/>
      <c r="AN923" s="48"/>
      <c r="AO923" s="48"/>
      <c r="AP923" s="48"/>
      <c r="AQ923" s="48"/>
      <c r="AR923" s="48"/>
      <c r="AS923" s="48"/>
      <c r="AT923" s="436" t="str">
        <f t="shared" si="53"/>
        <v/>
      </c>
      <c r="AU923" s="436"/>
      <c r="AV923" s="436" t="str">
        <f t="shared" si="56"/>
        <v>Yes</v>
      </c>
      <c r="AW923" s="436"/>
      <c r="AX923" s="156" t="s">
        <v>918</v>
      </c>
      <c r="AY923" s="48"/>
      <c r="AZ923" s="48"/>
      <c r="BA923" s="48"/>
      <c r="BB923" s="436" t="b">
        <f t="shared" si="57"/>
        <v>0</v>
      </c>
      <c r="BC923" s="436"/>
      <c r="BD923" s="48"/>
      <c r="BE923" s="48"/>
      <c r="BF923" s="48"/>
      <c r="BG923" s="48"/>
      <c r="BH923" s="48"/>
      <c r="BI923" s="48"/>
      <c r="BJ923" s="48"/>
      <c r="BK923" s="48"/>
      <c r="BL923" s="48"/>
      <c r="BM923" s="48"/>
      <c r="BN923" s="48"/>
      <c r="BO923" s="48"/>
      <c r="BP923" s="48"/>
      <c r="BQ923" s="48"/>
      <c r="BR923" s="48"/>
      <c r="BS923" s="48"/>
      <c r="BT923" s="48"/>
      <c r="BU923" s="48"/>
    </row>
    <row r="924" spans="1:73" hidden="1">
      <c r="A924" s="48"/>
      <c r="B924" s="48"/>
      <c r="C924" s="70" t="s">
        <v>2601</v>
      </c>
      <c r="D924" s="48"/>
      <c r="E924" s="76"/>
      <c r="F924" s="48"/>
      <c r="G924" s="70"/>
      <c r="H924" s="48"/>
      <c r="I924" s="48"/>
      <c r="J924" s="48"/>
      <c r="K924" s="48"/>
      <c r="L924" s="464">
        <f t="shared" si="58"/>
        <v>537</v>
      </c>
      <c r="M924" s="464"/>
      <c r="N924" s="152" t="s">
        <v>2602</v>
      </c>
      <c r="O924" s="48"/>
      <c r="P924" s="48"/>
      <c r="Q924" s="48"/>
      <c r="R924" s="48"/>
      <c r="S924" s="48"/>
      <c r="T924" s="48"/>
      <c r="U924" s="436" t="str">
        <f t="shared" si="54"/>
        <v/>
      </c>
      <c r="V924" s="436"/>
      <c r="W924" s="436" t="str">
        <f t="shared" si="55"/>
        <v/>
      </c>
      <c r="X924" s="436"/>
      <c r="Y924" s="48"/>
      <c r="Z924" s="48"/>
      <c r="AA924" s="48"/>
      <c r="AB924" s="48"/>
      <c r="AC924" s="48"/>
      <c r="AD924" s="48"/>
      <c r="AE924" s="48"/>
      <c r="AF924" s="48"/>
      <c r="AG924" s="48"/>
      <c r="AH924" s="48"/>
      <c r="AI924" s="48"/>
      <c r="AJ924" s="48"/>
      <c r="AK924" s="48"/>
      <c r="AL924" s="160" t="s">
        <v>2603</v>
      </c>
      <c r="AM924" s="48"/>
      <c r="AN924" s="48"/>
      <c r="AO924" s="48"/>
      <c r="AP924" s="48"/>
      <c r="AQ924" s="48"/>
      <c r="AR924" s="48"/>
      <c r="AS924" s="48"/>
      <c r="AT924" s="436" t="str">
        <f t="shared" si="53"/>
        <v/>
      </c>
      <c r="AU924" s="436"/>
      <c r="AV924" s="436" t="str">
        <f t="shared" si="56"/>
        <v>Yes</v>
      </c>
      <c r="AW924" s="436"/>
      <c r="AX924" s="155" t="s">
        <v>908</v>
      </c>
      <c r="AY924" s="48"/>
      <c r="AZ924" s="48"/>
      <c r="BA924" s="48"/>
      <c r="BB924" s="436" t="b">
        <f t="shared" si="57"/>
        <v>0</v>
      </c>
      <c r="BC924" s="436"/>
      <c r="BD924" s="48"/>
      <c r="BE924" s="48"/>
      <c r="BF924" s="48"/>
      <c r="BG924" s="48"/>
      <c r="BH924" s="48"/>
      <c r="BI924" s="48"/>
      <c r="BJ924" s="48"/>
      <c r="BK924" s="48"/>
      <c r="BL924" s="48"/>
      <c r="BM924" s="48"/>
      <c r="BN924" s="48"/>
      <c r="BO924" s="48"/>
      <c r="BP924" s="48"/>
      <c r="BQ924" s="48"/>
      <c r="BR924" s="48"/>
      <c r="BS924" s="48"/>
      <c r="BT924" s="48"/>
      <c r="BU924" s="48"/>
    </row>
    <row r="925" spans="1:73" hidden="1">
      <c r="A925" s="48"/>
      <c r="B925" s="48"/>
      <c r="C925" s="70" t="s">
        <v>2604</v>
      </c>
      <c r="D925" s="48"/>
      <c r="E925" s="76"/>
      <c r="F925" s="48"/>
      <c r="G925" s="70"/>
      <c r="H925" s="48"/>
      <c r="I925" s="48"/>
      <c r="J925" s="48"/>
      <c r="K925" s="48"/>
      <c r="L925" s="464">
        <f t="shared" si="58"/>
        <v>538</v>
      </c>
      <c r="M925" s="464"/>
      <c r="N925" s="152" t="s">
        <v>2605</v>
      </c>
      <c r="O925" s="48"/>
      <c r="P925" s="48"/>
      <c r="Q925" s="48"/>
      <c r="R925" s="48"/>
      <c r="S925" s="48"/>
      <c r="T925" s="48"/>
      <c r="U925" s="436" t="str">
        <f t="shared" si="54"/>
        <v/>
      </c>
      <c r="V925" s="436"/>
      <c r="W925" s="436" t="str">
        <f t="shared" si="55"/>
        <v/>
      </c>
      <c r="X925" s="436"/>
      <c r="Y925" s="48"/>
      <c r="Z925" s="48"/>
      <c r="AA925" s="48"/>
      <c r="AB925" s="48"/>
      <c r="AC925" s="48"/>
      <c r="AD925" s="48"/>
      <c r="AE925" s="48"/>
      <c r="AF925" s="48"/>
      <c r="AG925" s="48"/>
      <c r="AH925" s="48"/>
      <c r="AI925" s="48"/>
      <c r="AJ925" s="48"/>
      <c r="AK925" s="48"/>
      <c r="AL925" s="154" t="s">
        <v>2606</v>
      </c>
      <c r="AM925" s="48"/>
      <c r="AN925" s="48"/>
      <c r="AO925" s="48"/>
      <c r="AP925" s="48"/>
      <c r="AQ925" s="48"/>
      <c r="AR925" s="48"/>
      <c r="AS925" s="48"/>
      <c r="AT925" s="436" t="str">
        <f t="shared" si="53"/>
        <v/>
      </c>
      <c r="AU925" s="436"/>
      <c r="AV925" s="436" t="str">
        <f t="shared" si="56"/>
        <v>Yes</v>
      </c>
      <c r="AW925" s="436"/>
      <c r="AX925" s="155" t="s">
        <v>908</v>
      </c>
      <c r="AY925" s="48"/>
      <c r="AZ925" s="48"/>
      <c r="BA925" s="48"/>
      <c r="BB925" s="436" t="b">
        <f t="shared" si="57"/>
        <v>0</v>
      </c>
      <c r="BC925" s="436"/>
      <c r="BD925" s="48"/>
      <c r="BE925" s="48"/>
      <c r="BF925" s="48"/>
      <c r="BG925" s="48"/>
      <c r="BH925" s="48"/>
      <c r="BI925" s="48"/>
      <c r="BJ925" s="48"/>
      <c r="BK925" s="48"/>
      <c r="BL925" s="48"/>
      <c r="BM925" s="48"/>
      <c r="BN925" s="48"/>
      <c r="BO925" s="48"/>
      <c r="BP925" s="48"/>
      <c r="BQ925" s="48"/>
      <c r="BR925" s="48"/>
      <c r="BS925" s="48"/>
      <c r="BT925" s="48"/>
      <c r="BU925" s="48"/>
    </row>
    <row r="926" spans="1:73" hidden="1">
      <c r="A926" s="48"/>
      <c r="B926" s="48"/>
      <c r="C926" s="70" t="s">
        <v>2607</v>
      </c>
      <c r="D926" s="48"/>
      <c r="E926" s="76"/>
      <c r="F926" s="48"/>
      <c r="G926" s="70"/>
      <c r="H926" s="48"/>
      <c r="I926" s="48"/>
      <c r="J926" s="48"/>
      <c r="K926" s="48"/>
      <c r="L926" s="464">
        <f t="shared" si="58"/>
        <v>539</v>
      </c>
      <c r="M926" s="464"/>
      <c r="N926" s="152" t="s">
        <v>2608</v>
      </c>
      <c r="O926" s="48"/>
      <c r="P926" s="48"/>
      <c r="Q926" s="48"/>
      <c r="R926" s="48"/>
      <c r="S926" s="48"/>
      <c r="T926" s="48"/>
      <c r="U926" s="436" t="str">
        <f t="shared" si="54"/>
        <v/>
      </c>
      <c r="V926" s="436"/>
      <c r="W926" s="436" t="str">
        <f t="shared" si="55"/>
        <v/>
      </c>
      <c r="X926" s="436"/>
      <c r="Y926" s="48"/>
      <c r="Z926" s="48"/>
      <c r="AA926" s="48"/>
      <c r="AB926" s="48"/>
      <c r="AC926" s="48"/>
      <c r="AD926" s="48"/>
      <c r="AE926" s="48"/>
      <c r="AF926" s="48"/>
      <c r="AG926" s="48"/>
      <c r="AH926" s="48"/>
      <c r="AI926" s="48"/>
      <c r="AJ926" s="48"/>
      <c r="AK926" s="48"/>
      <c r="AL926" s="157" t="s">
        <v>2609</v>
      </c>
      <c r="AM926" s="48"/>
      <c r="AN926" s="48"/>
      <c r="AO926" s="48"/>
      <c r="AP926" s="48"/>
      <c r="AQ926" s="48"/>
      <c r="AR926" s="48"/>
      <c r="AS926" s="48"/>
      <c r="AT926" s="436" t="str">
        <f t="shared" si="53"/>
        <v/>
      </c>
      <c r="AU926" s="436"/>
      <c r="AV926" s="436" t="str">
        <f t="shared" si="56"/>
        <v>Yes</v>
      </c>
      <c r="AW926" s="436"/>
      <c r="AX926" s="155" t="s">
        <v>908</v>
      </c>
      <c r="AY926" s="48"/>
      <c r="AZ926" s="48"/>
      <c r="BA926" s="48"/>
      <c r="BB926" s="436" t="b">
        <f t="shared" si="57"/>
        <v>0</v>
      </c>
      <c r="BC926" s="436"/>
      <c r="BD926" s="48"/>
      <c r="BE926" s="48"/>
      <c r="BF926" s="48"/>
      <c r="BG926" s="48"/>
      <c r="BH926" s="48"/>
      <c r="BI926" s="48"/>
      <c r="BJ926" s="48"/>
      <c r="BK926" s="48"/>
      <c r="BL926" s="48"/>
      <c r="BM926" s="48"/>
      <c r="BN926" s="48"/>
      <c r="BO926" s="48"/>
      <c r="BP926" s="48"/>
      <c r="BQ926" s="48"/>
      <c r="BR926" s="48"/>
      <c r="BS926" s="48"/>
      <c r="BT926" s="48"/>
      <c r="BU926" s="48"/>
    </row>
    <row r="927" spans="1:73" hidden="1">
      <c r="A927" s="48"/>
      <c r="B927" s="48"/>
      <c r="C927" s="70" t="s">
        <v>2610</v>
      </c>
      <c r="D927" s="48"/>
      <c r="E927" s="76"/>
      <c r="F927" s="48"/>
      <c r="G927" s="70"/>
      <c r="H927" s="48"/>
      <c r="I927" s="48"/>
      <c r="J927" s="48"/>
      <c r="K927" s="48"/>
      <c r="L927" s="464">
        <f t="shared" si="58"/>
        <v>540</v>
      </c>
      <c r="M927" s="464"/>
      <c r="N927" s="152" t="s">
        <v>2611</v>
      </c>
      <c r="O927" s="48"/>
      <c r="P927" s="48"/>
      <c r="Q927" s="48"/>
      <c r="R927" s="48"/>
      <c r="S927" s="48"/>
      <c r="T927" s="48"/>
      <c r="U927" s="436" t="str">
        <f t="shared" si="54"/>
        <v/>
      </c>
      <c r="V927" s="436"/>
      <c r="W927" s="436" t="str">
        <f t="shared" si="55"/>
        <v/>
      </c>
      <c r="X927" s="436"/>
      <c r="Y927" s="48"/>
      <c r="Z927" s="48"/>
      <c r="AA927" s="48"/>
      <c r="AB927" s="48"/>
      <c r="AC927" s="48"/>
      <c r="AD927" s="48"/>
      <c r="AE927" s="48"/>
      <c r="AF927" s="48"/>
      <c r="AG927" s="48"/>
      <c r="AH927" s="48"/>
      <c r="AI927" s="48"/>
      <c r="AJ927" s="48"/>
      <c r="AK927" s="48"/>
      <c r="AL927" s="157" t="s">
        <v>2612</v>
      </c>
      <c r="AM927" s="48"/>
      <c r="AN927" s="48"/>
      <c r="AO927" s="48"/>
      <c r="AP927" s="48"/>
      <c r="AQ927" s="48"/>
      <c r="AR927" s="48"/>
      <c r="AS927" s="48"/>
      <c r="AT927" s="436" t="str">
        <f t="shared" si="53"/>
        <v/>
      </c>
      <c r="AU927" s="436"/>
      <c r="AV927" s="436" t="str">
        <f t="shared" si="56"/>
        <v>Yes</v>
      </c>
      <c r="AW927" s="436"/>
      <c r="AX927" s="155" t="s">
        <v>908</v>
      </c>
      <c r="AY927" s="48"/>
      <c r="AZ927" s="48"/>
      <c r="BA927" s="48"/>
      <c r="BB927" s="436" t="b">
        <f t="shared" si="57"/>
        <v>0</v>
      </c>
      <c r="BC927" s="436"/>
      <c r="BD927" s="48"/>
      <c r="BE927" s="48"/>
      <c r="BF927" s="48"/>
      <c r="BG927" s="48"/>
      <c r="BH927" s="48"/>
      <c r="BI927" s="48"/>
      <c r="BJ927" s="48"/>
      <c r="BK927" s="48"/>
      <c r="BL927" s="48"/>
      <c r="BM927" s="48"/>
      <c r="BN927" s="48"/>
      <c r="BO927" s="48"/>
      <c r="BP927" s="48"/>
      <c r="BQ927" s="48"/>
      <c r="BR927" s="48"/>
      <c r="BS927" s="48"/>
      <c r="BT927" s="48"/>
      <c r="BU927" s="48"/>
    </row>
    <row r="928" spans="1:73" hidden="1">
      <c r="A928" s="48"/>
      <c r="B928" s="48"/>
      <c r="C928" s="70" t="s">
        <v>2613</v>
      </c>
      <c r="D928" s="48"/>
      <c r="E928" s="48"/>
      <c r="F928" s="48"/>
      <c r="G928" s="48"/>
      <c r="H928" s="48"/>
      <c r="I928" s="48"/>
      <c r="J928" s="48"/>
      <c r="K928" s="48"/>
      <c r="L928" s="464">
        <f t="shared" si="58"/>
        <v>541</v>
      </c>
      <c r="M928" s="464"/>
      <c r="N928" s="152" t="s">
        <v>2614</v>
      </c>
      <c r="O928" s="48"/>
      <c r="P928" s="48"/>
      <c r="Q928" s="48"/>
      <c r="R928" s="48"/>
      <c r="S928" s="48"/>
      <c r="T928" s="48"/>
      <c r="U928" s="436" t="str">
        <f t="shared" si="54"/>
        <v/>
      </c>
      <c r="V928" s="436"/>
      <c r="W928" s="436" t="str">
        <f t="shared" si="55"/>
        <v/>
      </c>
      <c r="X928" s="436"/>
      <c r="Y928" s="48"/>
      <c r="Z928" s="48"/>
      <c r="AA928" s="48"/>
      <c r="AB928" s="48"/>
      <c r="AC928" s="48"/>
      <c r="AD928" s="48"/>
      <c r="AE928" s="48"/>
      <c r="AF928" s="48"/>
      <c r="AG928" s="48"/>
      <c r="AH928" s="48"/>
      <c r="AI928" s="48"/>
      <c r="AJ928" s="48"/>
      <c r="AK928" s="48"/>
      <c r="AL928" s="151" t="s">
        <v>2615</v>
      </c>
      <c r="AM928" s="48"/>
      <c r="AN928" s="48"/>
      <c r="AO928" s="48"/>
      <c r="AP928" s="48"/>
      <c r="AQ928" s="48"/>
      <c r="AR928" s="48"/>
      <c r="AS928" s="48"/>
      <c r="AT928" s="436" t="str">
        <f t="shared" si="53"/>
        <v/>
      </c>
      <c r="AU928" s="436"/>
      <c r="AV928" s="436" t="str">
        <f t="shared" si="56"/>
        <v>Yes</v>
      </c>
      <c r="AW928" s="436"/>
      <c r="AX928" s="156" t="s">
        <v>908</v>
      </c>
      <c r="AY928" s="48"/>
      <c r="AZ928" s="48"/>
      <c r="BA928" s="48"/>
      <c r="BB928" s="436" t="b">
        <f t="shared" si="57"/>
        <v>0</v>
      </c>
      <c r="BC928" s="436"/>
      <c r="BD928" s="48"/>
      <c r="BE928" s="48"/>
      <c r="BF928" s="48"/>
      <c r="BG928" s="48"/>
      <c r="BH928" s="48"/>
      <c r="BI928" s="48"/>
      <c r="BJ928" s="48"/>
      <c r="BK928" s="48"/>
      <c r="BL928" s="48"/>
      <c r="BM928" s="48"/>
      <c r="BN928" s="48"/>
      <c r="BO928" s="48"/>
      <c r="BP928" s="48"/>
      <c r="BQ928" s="48"/>
      <c r="BR928" s="48"/>
      <c r="BS928" s="48"/>
      <c r="BT928" s="48"/>
      <c r="BU928" s="48"/>
    </row>
    <row r="929" spans="1:73" hidden="1">
      <c r="A929" s="48"/>
      <c r="B929" s="48"/>
      <c r="C929" s="70" t="s">
        <v>2616</v>
      </c>
      <c r="D929" s="48"/>
      <c r="E929" s="48"/>
      <c r="F929" s="48"/>
      <c r="G929" s="48"/>
      <c r="H929" s="48"/>
      <c r="I929" s="48"/>
      <c r="J929" s="48"/>
      <c r="K929" s="48"/>
      <c r="L929" s="464">
        <f t="shared" si="58"/>
        <v>542</v>
      </c>
      <c r="M929" s="464"/>
      <c r="N929" s="152" t="s">
        <v>2617</v>
      </c>
      <c r="O929" s="48"/>
      <c r="P929" s="48"/>
      <c r="Q929" s="48"/>
      <c r="R929" s="48"/>
      <c r="S929" s="48"/>
      <c r="T929" s="48"/>
      <c r="U929" s="436" t="str">
        <f t="shared" si="54"/>
        <v/>
      </c>
      <c r="V929" s="436"/>
      <c r="W929" s="436" t="str">
        <f t="shared" si="55"/>
        <v/>
      </c>
      <c r="X929" s="436"/>
      <c r="Y929" s="48"/>
      <c r="Z929" s="48"/>
      <c r="AA929" s="48"/>
      <c r="AB929" s="48"/>
      <c r="AC929" s="48"/>
      <c r="AD929" s="48"/>
      <c r="AE929" s="48"/>
      <c r="AF929" s="48"/>
      <c r="AG929" s="48"/>
      <c r="AH929" s="48"/>
      <c r="AI929" s="48"/>
      <c r="AJ929" s="48"/>
      <c r="AK929" s="48"/>
      <c r="AL929" s="151" t="s">
        <v>2618</v>
      </c>
      <c r="AM929" s="48"/>
      <c r="AN929" s="48"/>
      <c r="AO929" s="48"/>
      <c r="AP929" s="48"/>
      <c r="AQ929" s="48"/>
      <c r="AR929" s="48"/>
      <c r="AS929" s="48"/>
      <c r="AT929" s="436" t="str">
        <f t="shared" si="53"/>
        <v/>
      </c>
      <c r="AU929" s="436"/>
      <c r="AV929" s="436" t="str">
        <f t="shared" si="56"/>
        <v>No</v>
      </c>
      <c r="AW929" s="436"/>
      <c r="AX929" s="156" t="s">
        <v>913</v>
      </c>
      <c r="AY929" s="48"/>
      <c r="AZ929" s="48"/>
      <c r="BA929" s="48"/>
      <c r="BB929" s="436" t="b">
        <f t="shared" si="57"/>
        <v>0</v>
      </c>
      <c r="BC929" s="436"/>
      <c r="BD929" s="48"/>
      <c r="BE929" s="48"/>
      <c r="BF929" s="48"/>
      <c r="BG929" s="48"/>
      <c r="BH929" s="48"/>
      <c r="BI929" s="48"/>
      <c r="BJ929" s="48"/>
      <c r="BK929" s="48"/>
      <c r="BL929" s="48"/>
      <c r="BM929" s="48"/>
      <c r="BN929" s="48"/>
      <c r="BO929" s="48"/>
      <c r="BP929" s="48"/>
      <c r="BQ929" s="48"/>
      <c r="BR929" s="48"/>
      <c r="BS929" s="48"/>
      <c r="BT929" s="48"/>
      <c r="BU929" s="48"/>
    </row>
    <row r="930" spans="1:73" hidden="1">
      <c r="A930" s="48"/>
      <c r="B930" s="48"/>
      <c r="C930" s="70" t="s">
        <v>2619</v>
      </c>
      <c r="D930" s="48"/>
      <c r="E930" s="48"/>
      <c r="F930" s="48"/>
      <c r="G930" s="48"/>
      <c r="H930" s="48"/>
      <c r="I930" s="48"/>
      <c r="J930" s="48"/>
      <c r="K930" s="48"/>
      <c r="L930" s="464">
        <f t="shared" si="58"/>
        <v>543</v>
      </c>
      <c r="M930" s="464"/>
      <c r="N930" s="152" t="s">
        <v>2620</v>
      </c>
      <c r="O930" s="48"/>
      <c r="P930" s="48"/>
      <c r="Q930" s="48"/>
      <c r="R930" s="48"/>
      <c r="S930" s="48"/>
      <c r="T930" s="48"/>
      <c r="U930" s="436" t="str">
        <f t="shared" si="54"/>
        <v/>
      </c>
      <c r="V930" s="436"/>
      <c r="W930" s="436" t="str">
        <f t="shared" si="55"/>
        <v/>
      </c>
      <c r="X930" s="436"/>
      <c r="Y930" s="48"/>
      <c r="Z930" s="48"/>
      <c r="AA930" s="48"/>
      <c r="AB930" s="48"/>
      <c r="AC930" s="48"/>
      <c r="AD930" s="48"/>
      <c r="AE930" s="48"/>
      <c r="AF930" s="48"/>
      <c r="AG930" s="48"/>
      <c r="AH930" s="48"/>
      <c r="AI930" s="48"/>
      <c r="AJ930" s="48"/>
      <c r="AK930" s="48"/>
      <c r="AL930" s="157" t="s">
        <v>2621</v>
      </c>
      <c r="AM930" s="48"/>
      <c r="AN930" s="48"/>
      <c r="AO930" s="48"/>
      <c r="AP930" s="48"/>
      <c r="AQ930" s="48"/>
      <c r="AR930" s="48"/>
      <c r="AS930" s="48"/>
      <c r="AT930" s="436" t="str">
        <f t="shared" si="53"/>
        <v/>
      </c>
      <c r="AU930" s="436"/>
      <c r="AV930" s="436" t="str">
        <f t="shared" si="56"/>
        <v>Yes</v>
      </c>
      <c r="AW930" s="436"/>
      <c r="AX930" s="155" t="s">
        <v>908</v>
      </c>
      <c r="AY930" s="48"/>
      <c r="AZ930" s="48"/>
      <c r="BA930" s="48"/>
      <c r="BB930" s="436" t="b">
        <f t="shared" si="57"/>
        <v>0</v>
      </c>
      <c r="BC930" s="436"/>
      <c r="BD930" s="48"/>
      <c r="BE930" s="48"/>
      <c r="BF930" s="48"/>
      <c r="BG930" s="48"/>
      <c r="BH930" s="48"/>
      <c r="BI930" s="48"/>
      <c r="BJ930" s="48"/>
      <c r="BK930" s="48"/>
      <c r="BL930" s="48"/>
      <c r="BM930" s="48"/>
      <c r="BN930" s="48"/>
      <c r="BO930" s="48"/>
      <c r="BP930" s="48"/>
      <c r="BQ930" s="48"/>
      <c r="BR930" s="48"/>
      <c r="BS930" s="48"/>
      <c r="BT930" s="48"/>
      <c r="BU930" s="48"/>
    </row>
    <row r="931" spans="1:73" hidden="1">
      <c r="A931" s="48"/>
      <c r="B931" s="48"/>
      <c r="C931" s="70" t="s">
        <v>2622</v>
      </c>
      <c r="D931" s="48"/>
      <c r="E931" s="48"/>
      <c r="F931" s="48"/>
      <c r="G931" s="48"/>
      <c r="H931" s="48"/>
      <c r="I931" s="48"/>
      <c r="J931" s="48"/>
      <c r="K931" s="48"/>
      <c r="L931" s="464">
        <f t="shared" si="58"/>
        <v>544</v>
      </c>
      <c r="M931" s="464"/>
      <c r="N931" s="152" t="s">
        <v>2623</v>
      </c>
      <c r="O931" s="48"/>
      <c r="P931" s="48"/>
      <c r="Q931" s="48"/>
      <c r="R931" s="48"/>
      <c r="S931" s="48"/>
      <c r="T931" s="48"/>
      <c r="U931" s="436" t="str">
        <f t="shared" si="54"/>
        <v/>
      </c>
      <c r="V931" s="436"/>
      <c r="W931" s="436" t="str">
        <f t="shared" si="55"/>
        <v/>
      </c>
      <c r="X931" s="436"/>
      <c r="Y931" s="48"/>
      <c r="Z931" s="48"/>
      <c r="AA931" s="48"/>
      <c r="AB931" s="48"/>
      <c r="AC931" s="48"/>
      <c r="AD931" s="48"/>
      <c r="AE931" s="48"/>
      <c r="AF931" s="48"/>
      <c r="AG931" s="48"/>
      <c r="AH931" s="48"/>
      <c r="AI931" s="48"/>
      <c r="AJ931" s="48"/>
      <c r="AK931" s="48"/>
      <c r="AL931" s="151" t="s">
        <v>2624</v>
      </c>
      <c r="AM931" s="48"/>
      <c r="AN931" s="48"/>
      <c r="AO931" s="48"/>
      <c r="AP931" s="48"/>
      <c r="AQ931" s="48"/>
      <c r="AR931" s="48"/>
      <c r="AS931" s="48"/>
      <c r="AT931" s="436" t="str">
        <f t="shared" si="53"/>
        <v/>
      </c>
      <c r="AU931" s="436"/>
      <c r="AV931" s="436" t="str">
        <f t="shared" si="56"/>
        <v>Yes</v>
      </c>
      <c r="AW931" s="436"/>
      <c r="AX931" s="156" t="s">
        <v>918</v>
      </c>
      <c r="AY931" s="48"/>
      <c r="AZ931" s="48"/>
      <c r="BA931" s="48"/>
      <c r="BB931" s="436" t="b">
        <f t="shared" si="57"/>
        <v>0</v>
      </c>
      <c r="BC931" s="436"/>
      <c r="BD931" s="48"/>
      <c r="BE931" s="48"/>
      <c r="BF931" s="48"/>
      <c r="BG931" s="48"/>
      <c r="BH931" s="48"/>
      <c r="BI931" s="48"/>
      <c r="BJ931" s="48"/>
      <c r="BK931" s="48"/>
      <c r="BL931" s="48"/>
      <c r="BM931" s="48"/>
      <c r="BN931" s="48"/>
      <c r="BO931" s="48"/>
      <c r="BP931" s="48"/>
      <c r="BQ931" s="48"/>
      <c r="BR931" s="48"/>
      <c r="BS931" s="48"/>
      <c r="BT931" s="48"/>
      <c r="BU931" s="48"/>
    </row>
    <row r="932" spans="1:73" hidden="1">
      <c r="A932" s="48"/>
      <c r="B932" s="48"/>
      <c r="C932" s="70" t="s">
        <v>2625</v>
      </c>
      <c r="D932" s="48"/>
      <c r="E932" s="48"/>
      <c r="F932" s="48"/>
      <c r="G932" s="48"/>
      <c r="H932" s="48"/>
      <c r="I932" s="48"/>
      <c r="J932" s="48"/>
      <c r="K932" s="48"/>
      <c r="L932" s="464">
        <f t="shared" si="58"/>
        <v>545</v>
      </c>
      <c r="M932" s="464"/>
      <c r="N932" s="152" t="s">
        <v>2626</v>
      </c>
      <c r="O932" s="48"/>
      <c r="P932" s="48"/>
      <c r="Q932" s="48"/>
      <c r="R932" s="48"/>
      <c r="S932" s="48"/>
      <c r="T932" s="48"/>
      <c r="U932" s="436" t="str">
        <f t="shared" si="54"/>
        <v/>
      </c>
      <c r="V932" s="436"/>
      <c r="W932" s="436" t="str">
        <f t="shared" si="55"/>
        <v/>
      </c>
      <c r="X932" s="436"/>
      <c r="Y932" s="48"/>
      <c r="Z932" s="48"/>
      <c r="AA932" s="48"/>
      <c r="AB932" s="48"/>
      <c r="AC932" s="48"/>
      <c r="AD932" s="48"/>
      <c r="AE932" s="48"/>
      <c r="AF932" s="48"/>
      <c r="AG932" s="48"/>
      <c r="AH932" s="48"/>
      <c r="AI932" s="48"/>
      <c r="AJ932" s="48"/>
      <c r="AK932" s="48"/>
      <c r="AL932" s="157" t="s">
        <v>2627</v>
      </c>
      <c r="AM932" s="48"/>
      <c r="AN932" s="48"/>
      <c r="AO932" s="48"/>
      <c r="AP932" s="48"/>
      <c r="AQ932" s="48"/>
      <c r="AR932" s="48"/>
      <c r="AS932" s="48"/>
      <c r="AT932" s="436" t="str">
        <f t="shared" si="53"/>
        <v/>
      </c>
      <c r="AU932" s="436"/>
      <c r="AV932" s="436" t="str">
        <f t="shared" si="56"/>
        <v>Yes</v>
      </c>
      <c r="AW932" s="436"/>
      <c r="AX932" s="155" t="s">
        <v>908</v>
      </c>
      <c r="AY932" s="48"/>
      <c r="AZ932" s="48"/>
      <c r="BA932" s="48"/>
      <c r="BB932" s="436" t="b">
        <f t="shared" si="57"/>
        <v>0</v>
      </c>
      <c r="BC932" s="436"/>
      <c r="BD932" s="48"/>
      <c r="BE932" s="48"/>
      <c r="BF932" s="48"/>
      <c r="BG932" s="48"/>
      <c r="BH932" s="48"/>
      <c r="BI932" s="48"/>
      <c r="BJ932" s="48"/>
      <c r="BK932" s="48"/>
      <c r="BL932" s="48"/>
      <c r="BM932" s="48"/>
      <c r="BN932" s="48"/>
      <c r="BO932" s="48"/>
      <c r="BP932" s="48"/>
      <c r="BQ932" s="48"/>
      <c r="BR932" s="48"/>
      <c r="BS932" s="48"/>
      <c r="BT932" s="48"/>
      <c r="BU932" s="48"/>
    </row>
    <row r="933" spans="1:73" hidden="1">
      <c r="A933" s="48"/>
      <c r="B933" s="48"/>
      <c r="C933" s="70" t="s">
        <v>2628</v>
      </c>
      <c r="D933" s="48"/>
      <c r="E933" s="48"/>
      <c r="F933" s="48"/>
      <c r="G933" s="48"/>
      <c r="H933" s="48"/>
      <c r="I933" s="48"/>
      <c r="J933" s="48"/>
      <c r="K933" s="48"/>
      <c r="L933" s="464">
        <f t="shared" si="58"/>
        <v>546</v>
      </c>
      <c r="M933" s="464"/>
      <c r="N933" s="152" t="s">
        <v>2365</v>
      </c>
      <c r="O933" s="48"/>
      <c r="P933" s="48"/>
      <c r="Q933" s="48"/>
      <c r="R933" s="48"/>
      <c r="S933" s="48"/>
      <c r="T933" s="48"/>
      <c r="U933" s="436" t="str">
        <f t="shared" si="54"/>
        <v/>
      </c>
      <c r="V933" s="436"/>
      <c r="W933" s="436" t="str">
        <f t="shared" si="55"/>
        <v/>
      </c>
      <c r="X933" s="436"/>
      <c r="Y933" s="48"/>
      <c r="Z933" s="48"/>
      <c r="AA933" s="48"/>
      <c r="AB933" s="48"/>
      <c r="AC933" s="48"/>
      <c r="AD933" s="48"/>
      <c r="AE933" s="48"/>
      <c r="AF933" s="48"/>
      <c r="AG933" s="48"/>
      <c r="AH933" s="48"/>
      <c r="AI933" s="48"/>
      <c r="AJ933" s="48"/>
      <c r="AK933" s="48"/>
      <c r="AL933" s="157" t="s">
        <v>2629</v>
      </c>
      <c r="AM933" s="48"/>
      <c r="AN933" s="48"/>
      <c r="AO933" s="48"/>
      <c r="AP933" s="48"/>
      <c r="AQ933" s="48"/>
      <c r="AR933" s="48"/>
      <c r="AS933" s="48"/>
      <c r="AT933" s="436" t="str">
        <f t="shared" si="53"/>
        <v/>
      </c>
      <c r="AU933" s="436"/>
      <c r="AV933" s="436" t="str">
        <f t="shared" si="56"/>
        <v>Yes</v>
      </c>
      <c r="AW933" s="436"/>
      <c r="AX933" s="155" t="s">
        <v>908</v>
      </c>
      <c r="AY933" s="48"/>
      <c r="AZ933" s="48"/>
      <c r="BA933" s="48"/>
      <c r="BB933" s="436" t="b">
        <f t="shared" si="57"/>
        <v>0</v>
      </c>
      <c r="BC933" s="436"/>
      <c r="BD933" s="48"/>
      <c r="BE933" s="48"/>
      <c r="BF933" s="48"/>
      <c r="BG933" s="48"/>
      <c r="BH933" s="48"/>
      <c r="BI933" s="48"/>
      <c r="BJ933" s="48"/>
      <c r="BK933" s="48"/>
      <c r="BL933" s="48"/>
      <c r="BM933" s="48"/>
      <c r="BN933" s="48"/>
      <c r="BO933" s="48"/>
      <c r="BP933" s="48"/>
      <c r="BQ933" s="48"/>
      <c r="BR933" s="48"/>
      <c r="BS933" s="48"/>
      <c r="BT933" s="48"/>
      <c r="BU933" s="48"/>
    </row>
    <row r="934" spans="1:73" hidden="1">
      <c r="A934" s="48"/>
      <c r="B934" s="48"/>
      <c r="C934" s="70" t="s">
        <v>2630</v>
      </c>
      <c r="D934" s="48"/>
      <c r="E934" s="48"/>
      <c r="F934" s="48"/>
      <c r="G934" s="48"/>
      <c r="H934" s="48"/>
      <c r="I934" s="48"/>
      <c r="J934" s="48"/>
      <c r="K934" s="48"/>
      <c r="L934" s="464">
        <f t="shared" si="58"/>
        <v>547</v>
      </c>
      <c r="M934" s="464"/>
      <c r="N934" s="152" t="s">
        <v>2631</v>
      </c>
      <c r="O934" s="48"/>
      <c r="P934" s="48"/>
      <c r="Q934" s="48"/>
      <c r="R934" s="48"/>
      <c r="S934" s="48"/>
      <c r="T934" s="48"/>
      <c r="U934" s="436" t="str">
        <f t="shared" si="54"/>
        <v/>
      </c>
      <c r="V934" s="436"/>
      <c r="W934" s="436" t="str">
        <f t="shared" si="55"/>
        <v/>
      </c>
      <c r="X934" s="436"/>
      <c r="Y934" s="48"/>
      <c r="Z934" s="48"/>
      <c r="AA934" s="48"/>
      <c r="AB934" s="48"/>
      <c r="AC934" s="48"/>
      <c r="AD934" s="48"/>
      <c r="AE934" s="48"/>
      <c r="AF934" s="48"/>
      <c r="AG934" s="48"/>
      <c r="AH934" s="48"/>
      <c r="AI934" s="48"/>
      <c r="AJ934" s="48"/>
      <c r="AK934" s="48"/>
      <c r="AL934" s="157" t="s">
        <v>2632</v>
      </c>
      <c r="AM934" s="48"/>
      <c r="AN934" s="48"/>
      <c r="AO934" s="48"/>
      <c r="AP934" s="48"/>
      <c r="AQ934" s="48"/>
      <c r="AR934" s="48"/>
      <c r="AS934" s="48"/>
      <c r="AT934" s="436" t="str">
        <f t="shared" si="53"/>
        <v/>
      </c>
      <c r="AU934" s="436"/>
      <c r="AV934" s="436" t="str">
        <f t="shared" si="56"/>
        <v>Yes</v>
      </c>
      <c r="AW934" s="436"/>
      <c r="AX934" s="155" t="s">
        <v>908</v>
      </c>
      <c r="AY934" s="48"/>
      <c r="AZ934" s="48"/>
      <c r="BA934" s="48"/>
      <c r="BB934" s="436" t="b">
        <f t="shared" si="57"/>
        <v>0</v>
      </c>
      <c r="BC934" s="436"/>
      <c r="BD934" s="48"/>
      <c r="BE934" s="48"/>
      <c r="BF934" s="48"/>
      <c r="BG934" s="48"/>
      <c r="BH934" s="48"/>
      <c r="BI934" s="48"/>
      <c r="BJ934" s="48"/>
      <c r="BK934" s="48"/>
      <c r="BL934" s="48"/>
      <c r="BM934" s="48"/>
      <c r="BN934" s="48"/>
      <c r="BO934" s="48"/>
      <c r="BP934" s="48"/>
      <c r="BQ934" s="48"/>
      <c r="BR934" s="48"/>
      <c r="BS934" s="48"/>
      <c r="BT934" s="48"/>
      <c r="BU934" s="48"/>
    </row>
    <row r="935" spans="1:73" hidden="1">
      <c r="A935" s="48"/>
      <c r="B935" s="48"/>
      <c r="C935" s="70" t="s">
        <v>2633</v>
      </c>
      <c r="D935" s="48"/>
      <c r="E935" s="48"/>
      <c r="F935" s="48"/>
      <c r="G935" s="48"/>
      <c r="H935" s="48"/>
      <c r="I935" s="48"/>
      <c r="J935" s="48"/>
      <c r="K935" s="48"/>
      <c r="L935" s="464">
        <f t="shared" si="58"/>
        <v>548</v>
      </c>
      <c r="M935" s="464"/>
      <c r="N935" s="152" t="s">
        <v>2634</v>
      </c>
      <c r="O935" s="48"/>
      <c r="P935" s="48"/>
      <c r="Q935" s="48"/>
      <c r="R935" s="48"/>
      <c r="S935" s="48"/>
      <c r="T935" s="48"/>
      <c r="U935" s="436" t="str">
        <f t="shared" si="54"/>
        <v/>
      </c>
      <c r="V935" s="436"/>
      <c r="W935" s="436" t="str">
        <f t="shared" si="55"/>
        <v/>
      </c>
      <c r="X935" s="436"/>
      <c r="Y935" s="48"/>
      <c r="Z935" s="48"/>
      <c r="AA935" s="48"/>
      <c r="AB935" s="48"/>
      <c r="AC935" s="48"/>
      <c r="AD935" s="48"/>
      <c r="AE935" s="48"/>
      <c r="AF935" s="48"/>
      <c r="AG935" s="48"/>
      <c r="AH935" s="48"/>
      <c r="AI935" s="48"/>
      <c r="AJ935" s="48"/>
      <c r="AK935" s="48"/>
      <c r="AL935" s="162" t="s">
        <v>2635</v>
      </c>
      <c r="AM935" s="48"/>
      <c r="AN935" s="48"/>
      <c r="AO935" s="48"/>
      <c r="AP935" s="48"/>
      <c r="AQ935" s="48"/>
      <c r="AR935" s="48"/>
      <c r="AS935" s="48"/>
      <c r="AT935" s="436" t="str">
        <f t="shared" si="53"/>
        <v/>
      </c>
      <c r="AU935" s="436"/>
      <c r="AV935" s="436" t="str">
        <f t="shared" si="56"/>
        <v>Yes</v>
      </c>
      <c r="AW935" s="436"/>
      <c r="AX935" s="155" t="s">
        <v>908</v>
      </c>
      <c r="AY935" s="48"/>
      <c r="AZ935" s="48"/>
      <c r="BA935" s="48"/>
      <c r="BB935" s="436" t="b">
        <f t="shared" si="57"/>
        <v>0</v>
      </c>
      <c r="BC935" s="436"/>
      <c r="BD935" s="48"/>
      <c r="BE935" s="48"/>
      <c r="BF935" s="48"/>
      <c r="BG935" s="48"/>
      <c r="BH935" s="48"/>
      <c r="BI935" s="48"/>
      <c r="BJ935" s="48"/>
      <c r="BK935" s="48"/>
      <c r="BL935" s="48"/>
      <c r="BM935" s="48"/>
      <c r="BN935" s="48"/>
      <c r="BO935" s="48"/>
      <c r="BP935" s="48"/>
      <c r="BQ935" s="48"/>
      <c r="BR935" s="48"/>
      <c r="BS935" s="48"/>
      <c r="BT935" s="48"/>
      <c r="BU935" s="48"/>
    </row>
    <row r="936" spans="1:73" hidden="1">
      <c r="A936" s="48"/>
      <c r="B936" s="48"/>
      <c r="C936" s="70" t="s">
        <v>2636</v>
      </c>
      <c r="D936" s="48"/>
      <c r="E936" s="48"/>
      <c r="F936" s="48"/>
      <c r="G936" s="48"/>
      <c r="H936" s="48"/>
      <c r="I936" s="48"/>
      <c r="J936" s="48"/>
      <c r="K936" s="48"/>
      <c r="L936" s="464">
        <f t="shared" si="58"/>
        <v>549</v>
      </c>
      <c r="M936" s="464"/>
      <c r="N936" s="152" t="s">
        <v>2637</v>
      </c>
      <c r="O936" s="48"/>
      <c r="P936" s="48"/>
      <c r="Q936" s="48"/>
      <c r="R936" s="48"/>
      <c r="S936" s="48"/>
      <c r="T936" s="48"/>
      <c r="U936" s="436" t="str">
        <f t="shared" si="54"/>
        <v/>
      </c>
      <c r="V936" s="436"/>
      <c r="W936" s="436" t="str">
        <f t="shared" si="55"/>
        <v/>
      </c>
      <c r="X936" s="436"/>
      <c r="Y936" s="48"/>
      <c r="Z936" s="48"/>
      <c r="AA936" s="48"/>
      <c r="AB936" s="48"/>
      <c r="AC936" s="48"/>
      <c r="AD936" s="48"/>
      <c r="AE936" s="48"/>
      <c r="AF936" s="48"/>
      <c r="AG936" s="48"/>
      <c r="AH936" s="48"/>
      <c r="AI936" s="48"/>
      <c r="AJ936" s="48"/>
      <c r="AK936" s="48"/>
      <c r="AL936" s="157" t="s">
        <v>2638</v>
      </c>
      <c r="AM936" s="48"/>
      <c r="AN936" s="48"/>
      <c r="AO936" s="48"/>
      <c r="AP936" s="48"/>
      <c r="AQ936" s="48"/>
      <c r="AR936" s="48"/>
      <c r="AS936" s="48"/>
      <c r="AT936" s="436" t="str">
        <f t="shared" si="53"/>
        <v/>
      </c>
      <c r="AU936" s="436"/>
      <c r="AV936" s="436" t="str">
        <f t="shared" si="56"/>
        <v>Yes</v>
      </c>
      <c r="AW936" s="436"/>
      <c r="AX936" s="155" t="s">
        <v>908</v>
      </c>
      <c r="AY936" s="48"/>
      <c r="AZ936" s="48"/>
      <c r="BA936" s="48"/>
      <c r="BB936" s="436" t="b">
        <f t="shared" si="57"/>
        <v>0</v>
      </c>
      <c r="BC936" s="436"/>
      <c r="BD936" s="48"/>
      <c r="BE936" s="48"/>
      <c r="BF936" s="48"/>
      <c r="BG936" s="48"/>
      <c r="BH936" s="48"/>
      <c r="BI936" s="48"/>
      <c r="BJ936" s="48"/>
      <c r="BK936" s="48"/>
      <c r="BL936" s="48"/>
      <c r="BM936" s="48"/>
      <c r="BN936" s="48"/>
      <c r="BO936" s="48"/>
      <c r="BP936" s="48"/>
      <c r="BQ936" s="48"/>
      <c r="BR936" s="48"/>
      <c r="BS936" s="48"/>
      <c r="BT936" s="48"/>
      <c r="BU936" s="48"/>
    </row>
    <row r="937" spans="1:73" hidden="1">
      <c r="A937" s="48"/>
      <c r="B937" s="48"/>
      <c r="C937" s="70" t="s">
        <v>2639</v>
      </c>
      <c r="D937" s="48"/>
      <c r="E937" s="48"/>
      <c r="F937" s="48"/>
      <c r="G937" s="48"/>
      <c r="H937" s="48"/>
      <c r="I937" s="48"/>
      <c r="J937" s="48"/>
      <c r="K937" s="48"/>
      <c r="L937" s="464">
        <f t="shared" si="58"/>
        <v>550</v>
      </c>
      <c r="M937" s="464"/>
      <c r="N937" s="152" t="s">
        <v>2640</v>
      </c>
      <c r="O937" s="48"/>
      <c r="P937" s="48"/>
      <c r="Q937" s="48"/>
      <c r="R937" s="48"/>
      <c r="S937" s="48"/>
      <c r="T937" s="48"/>
      <c r="U937" s="436" t="str">
        <f t="shared" si="54"/>
        <v/>
      </c>
      <c r="V937" s="436"/>
      <c r="W937" s="436" t="str">
        <f t="shared" si="55"/>
        <v/>
      </c>
      <c r="X937" s="436"/>
      <c r="Y937" s="48"/>
      <c r="Z937" s="48"/>
      <c r="AA937" s="48"/>
      <c r="AB937" s="48"/>
      <c r="AC937" s="48"/>
      <c r="AD937" s="48"/>
      <c r="AE937" s="48"/>
      <c r="AF937" s="48"/>
      <c r="AG937" s="48"/>
      <c r="AH937" s="48"/>
      <c r="AI937" s="48"/>
      <c r="AJ937" s="48"/>
      <c r="AK937" s="48"/>
      <c r="AL937" s="157" t="s">
        <v>2641</v>
      </c>
      <c r="AM937" s="48"/>
      <c r="AN937" s="48"/>
      <c r="AO937" s="48"/>
      <c r="AP937" s="48"/>
      <c r="AQ937" s="48"/>
      <c r="AR937" s="48"/>
      <c r="AS937" s="48"/>
      <c r="AT937" s="436" t="str">
        <f t="shared" si="53"/>
        <v/>
      </c>
      <c r="AU937" s="436"/>
      <c r="AV937" s="436" t="str">
        <f t="shared" si="56"/>
        <v>Yes</v>
      </c>
      <c r="AW937" s="436"/>
      <c r="AX937" s="155" t="s">
        <v>908</v>
      </c>
      <c r="AY937" s="48"/>
      <c r="AZ937" s="48"/>
      <c r="BA937" s="48"/>
      <c r="BB937" s="436" t="b">
        <f t="shared" si="57"/>
        <v>0</v>
      </c>
      <c r="BC937" s="436"/>
      <c r="BD937" s="48"/>
      <c r="BE937" s="48"/>
      <c r="BF937" s="48"/>
      <c r="BG937" s="48"/>
      <c r="BH937" s="48"/>
      <c r="BI937" s="48"/>
      <c r="BJ937" s="48"/>
      <c r="BK937" s="48"/>
      <c r="BL937" s="48"/>
      <c r="BM937" s="48"/>
      <c r="BN937" s="48"/>
      <c r="BO937" s="48"/>
      <c r="BP937" s="48"/>
      <c r="BQ937" s="48"/>
      <c r="BR937" s="48"/>
      <c r="BS937" s="48"/>
      <c r="BT937" s="48"/>
      <c r="BU937" s="48"/>
    </row>
    <row r="938" spans="1:73" hidden="1">
      <c r="A938" s="48"/>
      <c r="B938" s="48"/>
      <c r="C938" s="70" t="s">
        <v>2642</v>
      </c>
      <c r="D938" s="48"/>
      <c r="E938" s="48"/>
      <c r="F938" s="48"/>
      <c r="G938" s="48"/>
      <c r="H938" s="48"/>
      <c r="I938" s="48"/>
      <c r="J938" s="48"/>
      <c r="K938" s="48"/>
      <c r="L938" s="464">
        <f t="shared" si="58"/>
        <v>551</v>
      </c>
      <c r="M938" s="464"/>
      <c r="N938" s="152" t="s">
        <v>2571</v>
      </c>
      <c r="O938" s="48"/>
      <c r="P938" s="48"/>
      <c r="Q938" s="48"/>
      <c r="R938" s="48"/>
      <c r="S938" s="48"/>
      <c r="T938" s="48"/>
      <c r="U938" s="436" t="str">
        <f t="shared" si="54"/>
        <v/>
      </c>
      <c r="V938" s="436"/>
      <c r="W938" s="436" t="str">
        <f t="shared" si="55"/>
        <v/>
      </c>
      <c r="X938" s="436"/>
      <c r="Y938" s="48"/>
      <c r="Z938" s="48"/>
      <c r="AA938" s="48"/>
      <c r="AB938" s="48"/>
      <c r="AC938" s="48"/>
      <c r="AD938" s="48"/>
      <c r="AE938" s="48"/>
      <c r="AF938" s="48"/>
      <c r="AG938" s="48"/>
      <c r="AH938" s="48"/>
      <c r="AI938" s="48"/>
      <c r="AJ938" s="48"/>
      <c r="AK938" s="48"/>
      <c r="AL938" s="151" t="s">
        <v>2643</v>
      </c>
      <c r="AM938" s="48"/>
      <c r="AN938" s="48"/>
      <c r="AO938" s="48"/>
      <c r="AP938" s="48"/>
      <c r="AQ938" s="48"/>
      <c r="AR938" s="48"/>
      <c r="AS938" s="48"/>
      <c r="AT938" s="436" t="str">
        <f t="shared" si="53"/>
        <v/>
      </c>
      <c r="AU938" s="436"/>
      <c r="AV938" s="436" t="str">
        <f t="shared" si="56"/>
        <v>Yes</v>
      </c>
      <c r="AW938" s="436"/>
      <c r="AX938" s="156" t="s">
        <v>908</v>
      </c>
      <c r="AY938" s="48"/>
      <c r="AZ938" s="48"/>
      <c r="BA938" s="48"/>
      <c r="BB938" s="436" t="b">
        <f t="shared" si="57"/>
        <v>0</v>
      </c>
      <c r="BC938" s="436"/>
      <c r="BD938" s="48"/>
      <c r="BE938" s="48"/>
      <c r="BF938" s="48"/>
      <c r="BG938" s="48"/>
      <c r="BH938" s="48"/>
      <c r="BI938" s="48"/>
      <c r="BJ938" s="48"/>
      <c r="BK938" s="48"/>
      <c r="BL938" s="48"/>
      <c r="BM938" s="48"/>
      <c r="BN938" s="48"/>
      <c r="BO938" s="48"/>
      <c r="BP938" s="48"/>
      <c r="BQ938" s="48"/>
      <c r="BR938" s="48"/>
      <c r="BS938" s="48"/>
      <c r="BT938" s="48"/>
      <c r="BU938" s="48"/>
    </row>
    <row r="939" spans="1:73" hidden="1">
      <c r="A939" s="48"/>
      <c r="B939" s="48"/>
      <c r="C939" s="70" t="s">
        <v>2644</v>
      </c>
      <c r="D939" s="48"/>
      <c r="E939" s="48"/>
      <c r="F939" s="48"/>
      <c r="G939" s="48"/>
      <c r="H939" s="48"/>
      <c r="I939" s="48"/>
      <c r="J939" s="48"/>
      <c r="K939" s="48"/>
      <c r="L939" s="464">
        <f t="shared" si="58"/>
        <v>552</v>
      </c>
      <c r="M939" s="464"/>
      <c r="N939" s="152" t="s">
        <v>2645</v>
      </c>
      <c r="O939" s="48"/>
      <c r="P939" s="48"/>
      <c r="Q939" s="48"/>
      <c r="R939" s="48"/>
      <c r="S939" s="48"/>
      <c r="T939" s="48"/>
      <c r="U939" s="436" t="str">
        <f t="shared" si="54"/>
        <v/>
      </c>
      <c r="V939" s="436"/>
      <c r="W939" s="436" t="str">
        <f t="shared" si="55"/>
        <v/>
      </c>
      <c r="X939" s="436"/>
      <c r="Y939" s="48"/>
      <c r="Z939" s="48"/>
      <c r="AA939" s="48"/>
      <c r="AB939" s="48"/>
      <c r="AC939" s="48"/>
      <c r="AD939" s="48"/>
      <c r="AE939" s="48"/>
      <c r="AF939" s="48"/>
      <c r="AG939" s="48"/>
      <c r="AH939" s="48"/>
      <c r="AI939" s="48"/>
      <c r="AJ939" s="48"/>
      <c r="AK939" s="48"/>
      <c r="AL939" s="157" t="s">
        <v>2646</v>
      </c>
      <c r="AM939" s="48"/>
      <c r="AN939" s="48"/>
      <c r="AO939" s="48"/>
      <c r="AP939" s="48"/>
      <c r="AQ939" s="48"/>
      <c r="AR939" s="48"/>
      <c r="AS939" s="48"/>
      <c r="AT939" s="436" t="str">
        <f t="shared" si="53"/>
        <v/>
      </c>
      <c r="AU939" s="436"/>
      <c r="AV939" s="436" t="str">
        <f t="shared" si="56"/>
        <v>Yes</v>
      </c>
      <c r="AW939" s="436"/>
      <c r="AX939" s="155" t="s">
        <v>908</v>
      </c>
      <c r="AY939" s="48"/>
      <c r="AZ939" s="48"/>
      <c r="BA939" s="48"/>
      <c r="BB939" s="436" t="b">
        <f t="shared" si="57"/>
        <v>0</v>
      </c>
      <c r="BC939" s="436"/>
      <c r="BD939" s="48"/>
      <c r="BE939" s="48"/>
      <c r="BF939" s="48"/>
      <c r="BG939" s="48"/>
      <c r="BH939" s="48"/>
      <c r="BI939" s="48"/>
      <c r="BJ939" s="48"/>
      <c r="BK939" s="48"/>
      <c r="BL939" s="48"/>
      <c r="BM939" s="48"/>
      <c r="BN939" s="48"/>
      <c r="BO939" s="48"/>
      <c r="BP939" s="48"/>
      <c r="BQ939" s="48"/>
      <c r="BR939" s="48"/>
      <c r="BS939" s="48"/>
      <c r="BT939" s="48"/>
      <c r="BU939" s="48"/>
    </row>
    <row r="940" spans="1:73" hidden="1">
      <c r="A940" s="48"/>
      <c r="B940" s="48"/>
      <c r="C940" s="70" t="s">
        <v>2647</v>
      </c>
      <c r="D940" s="48"/>
      <c r="E940" s="48"/>
      <c r="F940" s="48"/>
      <c r="G940" s="48"/>
      <c r="H940" s="48"/>
      <c r="I940" s="48"/>
      <c r="J940" s="48"/>
      <c r="K940" s="48"/>
      <c r="L940" s="464">
        <f t="shared" si="58"/>
        <v>553</v>
      </c>
      <c r="M940" s="464"/>
      <c r="N940" s="152" t="s">
        <v>2648</v>
      </c>
      <c r="O940" s="48"/>
      <c r="P940" s="48"/>
      <c r="Q940" s="48"/>
      <c r="R940" s="48"/>
      <c r="S940" s="48"/>
      <c r="T940" s="48"/>
      <c r="U940" s="436" t="str">
        <f t="shared" si="54"/>
        <v/>
      </c>
      <c r="V940" s="436"/>
      <c r="W940" s="436" t="str">
        <f t="shared" si="55"/>
        <v/>
      </c>
      <c r="X940" s="436"/>
      <c r="Y940" s="48"/>
      <c r="Z940" s="48"/>
      <c r="AA940" s="48"/>
      <c r="AB940" s="48"/>
      <c r="AC940" s="48"/>
      <c r="AD940" s="48"/>
      <c r="AE940" s="48"/>
      <c r="AF940" s="48"/>
      <c r="AG940" s="48"/>
      <c r="AH940" s="48"/>
      <c r="AI940" s="48"/>
      <c r="AJ940" s="48"/>
      <c r="AK940" s="48"/>
      <c r="AL940" s="157" t="s">
        <v>2649</v>
      </c>
      <c r="AM940" s="48"/>
      <c r="AN940" s="48"/>
      <c r="AO940" s="48"/>
      <c r="AP940" s="48"/>
      <c r="AQ940" s="48"/>
      <c r="AR940" s="48"/>
      <c r="AS940" s="48"/>
      <c r="AT940" s="436" t="str">
        <f t="shared" si="53"/>
        <v/>
      </c>
      <c r="AU940" s="436"/>
      <c r="AV940" s="436" t="str">
        <f t="shared" si="56"/>
        <v>Yes</v>
      </c>
      <c r="AW940" s="436"/>
      <c r="AX940" s="155" t="s">
        <v>908</v>
      </c>
      <c r="AY940" s="48"/>
      <c r="AZ940" s="48"/>
      <c r="BA940" s="48"/>
      <c r="BB940" s="436" t="b">
        <f t="shared" si="57"/>
        <v>0</v>
      </c>
      <c r="BC940" s="436"/>
      <c r="BD940" s="48"/>
      <c r="BE940" s="48"/>
      <c r="BF940" s="48"/>
      <c r="BG940" s="48"/>
      <c r="BH940" s="48"/>
      <c r="BI940" s="48"/>
      <c r="BJ940" s="48"/>
      <c r="BK940" s="48"/>
      <c r="BL940" s="48"/>
      <c r="BM940" s="48"/>
      <c r="BN940" s="48"/>
      <c r="BO940" s="48"/>
      <c r="BP940" s="48"/>
      <c r="BQ940" s="48"/>
      <c r="BR940" s="48"/>
      <c r="BS940" s="48"/>
      <c r="BT940" s="48"/>
      <c r="BU940" s="48"/>
    </row>
    <row r="941" spans="1:73" hidden="1">
      <c r="A941" s="48"/>
      <c r="B941" s="48"/>
      <c r="C941" s="70" t="s">
        <v>2650</v>
      </c>
      <c r="D941" s="48"/>
      <c r="E941" s="48"/>
      <c r="F941" s="48"/>
      <c r="G941" s="48"/>
      <c r="H941" s="48"/>
      <c r="I941" s="48"/>
      <c r="J941" s="48"/>
      <c r="K941" s="48"/>
      <c r="L941" s="464">
        <f t="shared" si="58"/>
        <v>554</v>
      </c>
      <c r="M941" s="464"/>
      <c r="N941" s="152" t="s">
        <v>2651</v>
      </c>
      <c r="O941" s="48"/>
      <c r="P941" s="48"/>
      <c r="Q941" s="48"/>
      <c r="R941" s="48"/>
      <c r="S941" s="48"/>
      <c r="T941" s="48"/>
      <c r="U941" s="436" t="str">
        <f t="shared" si="54"/>
        <v/>
      </c>
      <c r="V941" s="436"/>
      <c r="W941" s="436" t="str">
        <f t="shared" si="55"/>
        <v/>
      </c>
      <c r="X941" s="436"/>
      <c r="Y941" s="48"/>
      <c r="Z941" s="48"/>
      <c r="AA941" s="48"/>
      <c r="AB941" s="48"/>
      <c r="AC941" s="48"/>
      <c r="AD941" s="48"/>
      <c r="AE941" s="48"/>
      <c r="AF941" s="48"/>
      <c r="AG941" s="48"/>
      <c r="AH941" s="48"/>
      <c r="AI941" s="48"/>
      <c r="AJ941" s="48"/>
      <c r="AK941" s="48"/>
      <c r="AL941" s="157" t="s">
        <v>2652</v>
      </c>
      <c r="AM941" s="48"/>
      <c r="AN941" s="48"/>
      <c r="AO941" s="48"/>
      <c r="AP941" s="48"/>
      <c r="AQ941" s="48"/>
      <c r="AR941" s="48"/>
      <c r="AS941" s="48"/>
      <c r="AT941" s="436" t="str">
        <f t="shared" si="53"/>
        <v/>
      </c>
      <c r="AU941" s="436"/>
      <c r="AV941" s="436" t="str">
        <f t="shared" si="56"/>
        <v>Yes</v>
      </c>
      <c r="AW941" s="436"/>
      <c r="AX941" s="155" t="s">
        <v>908</v>
      </c>
      <c r="AY941" s="48"/>
      <c r="AZ941" s="48"/>
      <c r="BA941" s="48"/>
      <c r="BB941" s="436" t="b">
        <f t="shared" si="57"/>
        <v>0</v>
      </c>
      <c r="BC941" s="436"/>
      <c r="BD941" s="48"/>
      <c r="BE941" s="48"/>
      <c r="BF941" s="48"/>
      <c r="BG941" s="48"/>
      <c r="BH941" s="48"/>
      <c r="BI941" s="48"/>
      <c r="BJ941" s="48"/>
      <c r="BK941" s="48"/>
      <c r="BL941" s="48"/>
      <c r="BM941" s="48"/>
      <c r="BN941" s="48"/>
      <c r="BO941" s="48"/>
      <c r="BP941" s="48"/>
      <c r="BQ941" s="48"/>
      <c r="BR941" s="48"/>
      <c r="BS941" s="48"/>
      <c r="BT941" s="48"/>
      <c r="BU941" s="48"/>
    </row>
    <row r="942" spans="1:73" hidden="1">
      <c r="A942" s="48"/>
      <c r="B942" s="48"/>
      <c r="C942" s="70" t="s">
        <v>2653</v>
      </c>
      <c r="D942" s="48"/>
      <c r="E942" s="48"/>
      <c r="F942" s="48"/>
      <c r="G942" s="48"/>
      <c r="H942" s="48"/>
      <c r="I942" s="48"/>
      <c r="J942" s="48"/>
      <c r="K942" s="48"/>
      <c r="L942" s="464">
        <f t="shared" si="58"/>
        <v>555</v>
      </c>
      <c r="M942" s="464"/>
      <c r="N942" s="152" t="s">
        <v>2654</v>
      </c>
      <c r="O942" s="48"/>
      <c r="P942" s="48"/>
      <c r="Q942" s="48"/>
      <c r="R942" s="48"/>
      <c r="S942" s="48"/>
      <c r="T942" s="48"/>
      <c r="U942" s="436" t="str">
        <f t="shared" si="54"/>
        <v/>
      </c>
      <c r="V942" s="436"/>
      <c r="W942" s="436" t="str">
        <f t="shared" si="55"/>
        <v/>
      </c>
      <c r="X942" s="436"/>
      <c r="Y942" s="48"/>
      <c r="Z942" s="48"/>
      <c r="AA942" s="48"/>
      <c r="AB942" s="48"/>
      <c r="AC942" s="48"/>
      <c r="AD942" s="48"/>
      <c r="AE942" s="48"/>
      <c r="AF942" s="48"/>
      <c r="AG942" s="48"/>
      <c r="AH942" s="48"/>
      <c r="AI942" s="48"/>
      <c r="AJ942" s="48"/>
      <c r="AK942" s="48"/>
      <c r="AL942" s="151" t="s">
        <v>2655</v>
      </c>
      <c r="AM942" s="48"/>
      <c r="AN942" s="48"/>
      <c r="AO942" s="48"/>
      <c r="AP942" s="48"/>
      <c r="AQ942" s="48"/>
      <c r="AR942" s="48"/>
      <c r="AS942" s="48"/>
      <c r="AT942" s="436" t="str">
        <f t="shared" si="53"/>
        <v/>
      </c>
      <c r="AU942" s="436"/>
      <c r="AV942" s="436" t="str">
        <f t="shared" si="56"/>
        <v>Yes</v>
      </c>
      <c r="AW942" s="436"/>
      <c r="AX942" s="156" t="s">
        <v>918</v>
      </c>
      <c r="AY942" s="48"/>
      <c r="AZ942" s="48"/>
      <c r="BA942" s="48"/>
      <c r="BB942" s="436" t="b">
        <f t="shared" si="57"/>
        <v>0</v>
      </c>
      <c r="BC942" s="436"/>
      <c r="BD942" s="48"/>
      <c r="BE942" s="48"/>
      <c r="BF942" s="48"/>
      <c r="BG942" s="48"/>
      <c r="BH942" s="48"/>
      <c r="BI942" s="48"/>
      <c r="BJ942" s="48"/>
      <c r="BK942" s="48"/>
      <c r="BL942" s="48"/>
      <c r="BM942" s="48"/>
      <c r="BN942" s="48"/>
      <c r="BO942" s="48"/>
      <c r="BP942" s="48"/>
      <c r="BQ942" s="48"/>
      <c r="BR942" s="48"/>
      <c r="BS942" s="48"/>
      <c r="BT942" s="48"/>
      <c r="BU942" s="48"/>
    </row>
    <row r="943" spans="1:73" hidden="1">
      <c r="A943" s="48"/>
      <c r="B943" s="48"/>
      <c r="C943" s="70" t="s">
        <v>2656</v>
      </c>
      <c r="D943" s="48"/>
      <c r="E943" s="48"/>
      <c r="F943" s="48"/>
      <c r="G943" s="48"/>
      <c r="H943" s="48"/>
      <c r="I943" s="48"/>
      <c r="J943" s="48"/>
      <c r="K943" s="48"/>
      <c r="L943" s="464">
        <f t="shared" si="58"/>
        <v>556</v>
      </c>
      <c r="M943" s="464"/>
      <c r="N943" s="152" t="s">
        <v>2657</v>
      </c>
      <c r="O943" s="48"/>
      <c r="P943" s="48"/>
      <c r="Q943" s="48"/>
      <c r="R943" s="48"/>
      <c r="S943" s="48"/>
      <c r="T943" s="48"/>
      <c r="U943" s="436" t="str">
        <f t="shared" si="54"/>
        <v/>
      </c>
      <c r="V943" s="436"/>
      <c r="W943" s="436" t="str">
        <f t="shared" si="55"/>
        <v/>
      </c>
      <c r="X943" s="436"/>
      <c r="Y943" s="48"/>
      <c r="Z943" s="48"/>
      <c r="AA943" s="48"/>
      <c r="AB943" s="48"/>
      <c r="AC943" s="48"/>
      <c r="AD943" s="48"/>
      <c r="AE943" s="48"/>
      <c r="AF943" s="48"/>
      <c r="AG943" s="48"/>
      <c r="AH943" s="48"/>
      <c r="AI943" s="48"/>
      <c r="AJ943" s="48"/>
      <c r="AK943" s="48"/>
      <c r="AL943" s="151" t="s">
        <v>2658</v>
      </c>
      <c r="AM943" s="48"/>
      <c r="AN943" s="48"/>
      <c r="AO943" s="48"/>
      <c r="AP943" s="48"/>
      <c r="AQ943" s="48"/>
      <c r="AR943" s="48"/>
      <c r="AS943" s="48"/>
      <c r="AT943" s="436" t="str">
        <f t="shared" si="53"/>
        <v/>
      </c>
      <c r="AU943" s="436"/>
      <c r="AV943" s="436" t="str">
        <f t="shared" si="56"/>
        <v>Yes</v>
      </c>
      <c r="AW943" s="436"/>
      <c r="AX943" s="156" t="s">
        <v>918</v>
      </c>
      <c r="AY943" s="48"/>
      <c r="AZ943" s="48"/>
      <c r="BA943" s="48"/>
      <c r="BB943" s="436" t="b">
        <f t="shared" si="57"/>
        <v>0</v>
      </c>
      <c r="BC943" s="436"/>
      <c r="BD943" s="48"/>
      <c r="BE943" s="48"/>
      <c r="BF943" s="48"/>
      <c r="BG943" s="48"/>
      <c r="BH943" s="48"/>
      <c r="BI943" s="48"/>
      <c r="BJ943" s="48"/>
      <c r="BK943" s="48"/>
      <c r="BL943" s="48"/>
      <c r="BM943" s="48"/>
      <c r="BN943" s="48"/>
      <c r="BO943" s="48"/>
      <c r="BP943" s="48"/>
      <c r="BQ943" s="48"/>
      <c r="BR943" s="48"/>
      <c r="BS943" s="48"/>
      <c r="BT943" s="48"/>
      <c r="BU943" s="48"/>
    </row>
    <row r="944" spans="1:73" hidden="1">
      <c r="A944" s="48"/>
      <c r="B944" s="48"/>
      <c r="C944" s="70" t="s">
        <v>2659</v>
      </c>
      <c r="D944" s="48"/>
      <c r="E944" s="48"/>
      <c r="F944" s="48"/>
      <c r="G944" s="48"/>
      <c r="H944" s="48"/>
      <c r="I944" s="48"/>
      <c r="J944" s="48"/>
      <c r="K944" s="48"/>
      <c r="L944" s="464">
        <f t="shared" si="58"/>
        <v>557</v>
      </c>
      <c r="M944" s="464"/>
      <c r="N944" s="152" t="s">
        <v>2660</v>
      </c>
      <c r="O944" s="48"/>
      <c r="P944" s="48"/>
      <c r="Q944" s="48"/>
      <c r="R944" s="48"/>
      <c r="S944" s="48"/>
      <c r="T944" s="48"/>
      <c r="U944" s="436" t="str">
        <f t="shared" si="54"/>
        <v/>
      </c>
      <c r="V944" s="436"/>
      <c r="W944" s="436" t="str">
        <f t="shared" si="55"/>
        <v/>
      </c>
      <c r="X944" s="436"/>
      <c r="Y944" s="48"/>
      <c r="Z944" s="48"/>
      <c r="AA944" s="48"/>
      <c r="AB944" s="48"/>
      <c r="AC944" s="48"/>
      <c r="AD944" s="48"/>
      <c r="AE944" s="48"/>
      <c r="AF944" s="48"/>
      <c r="AG944" s="48"/>
      <c r="AH944" s="48"/>
      <c r="AI944" s="48"/>
      <c r="AJ944" s="48"/>
      <c r="AK944" s="48"/>
      <c r="AL944" s="162" t="s">
        <v>2661</v>
      </c>
      <c r="AM944" s="48"/>
      <c r="AN944" s="48"/>
      <c r="AO944" s="48"/>
      <c r="AP944" s="48"/>
      <c r="AQ944" s="48"/>
      <c r="AR944" s="48"/>
      <c r="AS944" s="48"/>
      <c r="AT944" s="436" t="str">
        <f t="shared" si="53"/>
        <v/>
      </c>
      <c r="AU944" s="436"/>
      <c r="AV944" s="436" t="str">
        <f t="shared" si="56"/>
        <v>Yes</v>
      </c>
      <c r="AW944" s="436"/>
      <c r="AX944" s="155" t="s">
        <v>908</v>
      </c>
      <c r="AY944" s="48"/>
      <c r="AZ944" s="48"/>
      <c r="BA944" s="48"/>
      <c r="BB944" s="436" t="b">
        <f t="shared" si="57"/>
        <v>0</v>
      </c>
      <c r="BC944" s="436"/>
      <c r="BD944" s="48"/>
      <c r="BE944" s="48"/>
      <c r="BF944" s="48"/>
      <c r="BG944" s="48"/>
      <c r="BH944" s="48"/>
      <c r="BI944" s="48"/>
      <c r="BJ944" s="48"/>
      <c r="BK944" s="48"/>
      <c r="BL944" s="48"/>
      <c r="BM944" s="48"/>
      <c r="BN944" s="48"/>
      <c r="BO944" s="48"/>
      <c r="BP944" s="48"/>
      <c r="BQ944" s="48"/>
      <c r="BR944" s="48"/>
      <c r="BS944" s="48"/>
      <c r="BT944" s="48"/>
      <c r="BU944" s="48"/>
    </row>
    <row r="945" spans="1:73" hidden="1">
      <c r="A945" s="48"/>
      <c r="B945" s="48"/>
      <c r="C945" s="70" t="s">
        <v>2662</v>
      </c>
      <c r="D945" s="48"/>
      <c r="E945" s="48"/>
      <c r="F945" s="48"/>
      <c r="G945" s="48"/>
      <c r="H945" s="48"/>
      <c r="I945" s="48"/>
      <c r="J945" s="48"/>
      <c r="K945" s="48"/>
      <c r="L945" s="464">
        <f t="shared" si="58"/>
        <v>558</v>
      </c>
      <c r="M945" s="464"/>
      <c r="N945" s="152" t="s">
        <v>2663</v>
      </c>
      <c r="O945" s="48"/>
      <c r="P945" s="48"/>
      <c r="Q945" s="48"/>
      <c r="R945" s="48"/>
      <c r="S945" s="48"/>
      <c r="T945" s="48"/>
      <c r="U945" s="436" t="str">
        <f t="shared" si="54"/>
        <v/>
      </c>
      <c r="V945" s="436"/>
      <c r="W945" s="436" t="str">
        <f t="shared" si="55"/>
        <v/>
      </c>
      <c r="X945" s="436"/>
      <c r="Y945" s="48"/>
      <c r="Z945" s="48"/>
      <c r="AA945" s="48"/>
      <c r="AB945" s="48"/>
      <c r="AC945" s="48"/>
      <c r="AD945" s="48"/>
      <c r="AE945" s="48"/>
      <c r="AF945" s="48"/>
      <c r="AG945" s="48"/>
      <c r="AH945" s="48"/>
      <c r="AI945" s="48"/>
      <c r="AJ945" s="48"/>
      <c r="AK945" s="48"/>
      <c r="AL945" s="157" t="s">
        <v>2664</v>
      </c>
      <c r="AM945" s="48"/>
      <c r="AN945" s="48"/>
      <c r="AO945" s="48"/>
      <c r="AP945" s="48"/>
      <c r="AQ945" s="48"/>
      <c r="AR945" s="48"/>
      <c r="AS945" s="48"/>
      <c r="AT945" s="436" t="str">
        <f t="shared" si="53"/>
        <v/>
      </c>
      <c r="AU945" s="436"/>
      <c r="AV945" s="436" t="str">
        <f t="shared" si="56"/>
        <v>Yes</v>
      </c>
      <c r="AW945" s="436"/>
      <c r="AX945" s="155" t="s">
        <v>908</v>
      </c>
      <c r="AY945" s="48"/>
      <c r="AZ945" s="48"/>
      <c r="BA945" s="48"/>
      <c r="BB945" s="436" t="b">
        <f t="shared" si="57"/>
        <v>0</v>
      </c>
      <c r="BC945" s="436"/>
      <c r="BD945" s="48"/>
      <c r="BE945" s="48"/>
      <c r="BF945" s="48"/>
      <c r="BG945" s="48"/>
      <c r="BH945" s="48"/>
      <c r="BI945" s="48"/>
      <c r="BJ945" s="48"/>
      <c r="BK945" s="48"/>
      <c r="BL945" s="48"/>
      <c r="BM945" s="48"/>
      <c r="BN945" s="48"/>
      <c r="BO945" s="48"/>
      <c r="BP945" s="48"/>
      <c r="BQ945" s="48"/>
      <c r="BR945" s="48"/>
      <c r="BS945" s="48"/>
      <c r="BT945" s="48"/>
      <c r="BU945" s="48"/>
    </row>
    <row r="946" spans="1:73" hidden="1">
      <c r="A946" s="48"/>
      <c r="B946" s="48"/>
      <c r="C946" s="70" t="s">
        <v>2665</v>
      </c>
      <c r="D946" s="48"/>
      <c r="E946" s="48"/>
      <c r="F946" s="48"/>
      <c r="G946" s="48"/>
      <c r="H946" s="48"/>
      <c r="I946" s="48"/>
      <c r="J946" s="48"/>
      <c r="K946" s="48"/>
      <c r="L946" s="464">
        <f t="shared" si="58"/>
        <v>559</v>
      </c>
      <c r="M946" s="464"/>
      <c r="N946" s="152" t="s">
        <v>2666</v>
      </c>
      <c r="O946" s="48"/>
      <c r="P946" s="48"/>
      <c r="Q946" s="48"/>
      <c r="R946" s="48"/>
      <c r="S946" s="48"/>
      <c r="T946" s="48"/>
      <c r="U946" s="436" t="str">
        <f t="shared" si="54"/>
        <v/>
      </c>
      <c r="V946" s="436"/>
      <c r="W946" s="436" t="str">
        <f t="shared" si="55"/>
        <v/>
      </c>
      <c r="X946" s="436"/>
      <c r="Y946" s="48"/>
      <c r="Z946" s="48"/>
      <c r="AA946" s="48"/>
      <c r="AB946" s="48"/>
      <c r="AC946" s="48"/>
      <c r="AD946" s="48"/>
      <c r="AE946" s="48"/>
      <c r="AF946" s="48"/>
      <c r="AG946" s="48"/>
      <c r="AH946" s="48"/>
      <c r="AI946" s="48"/>
      <c r="AJ946" s="48"/>
      <c r="AK946" s="48"/>
      <c r="AL946" s="151" t="s">
        <v>2667</v>
      </c>
      <c r="AM946" s="48"/>
      <c r="AN946" s="48"/>
      <c r="AO946" s="48"/>
      <c r="AP946" s="48"/>
      <c r="AQ946" s="48"/>
      <c r="AR946" s="48"/>
      <c r="AS946" s="48"/>
      <c r="AT946" s="436" t="str">
        <f t="shared" si="53"/>
        <v/>
      </c>
      <c r="AU946" s="436"/>
      <c r="AV946" s="436" t="str">
        <f t="shared" si="56"/>
        <v>Yes</v>
      </c>
      <c r="AW946" s="436"/>
      <c r="AX946" s="156" t="s">
        <v>918</v>
      </c>
      <c r="AY946" s="48"/>
      <c r="AZ946" s="48"/>
      <c r="BA946" s="48"/>
      <c r="BB946" s="436" t="b">
        <f t="shared" si="57"/>
        <v>0</v>
      </c>
      <c r="BC946" s="436"/>
      <c r="BD946" s="48"/>
      <c r="BE946" s="48"/>
      <c r="BF946" s="48"/>
      <c r="BG946" s="48"/>
      <c r="BH946" s="48"/>
      <c r="BI946" s="48"/>
      <c r="BJ946" s="48"/>
      <c r="BK946" s="48"/>
      <c r="BL946" s="48"/>
      <c r="BM946" s="48"/>
      <c r="BN946" s="48"/>
      <c r="BO946" s="48"/>
      <c r="BP946" s="48"/>
      <c r="BQ946" s="48"/>
      <c r="BR946" s="48"/>
      <c r="BS946" s="48"/>
      <c r="BT946" s="48"/>
      <c r="BU946" s="48"/>
    </row>
    <row r="947" spans="1:73" hidden="1">
      <c r="A947" s="48"/>
      <c r="B947" s="48"/>
      <c r="C947" s="70" t="s">
        <v>2668</v>
      </c>
      <c r="D947" s="48"/>
      <c r="E947" s="48"/>
      <c r="F947" s="48"/>
      <c r="G947" s="48"/>
      <c r="H947" s="48"/>
      <c r="I947" s="48"/>
      <c r="J947" s="48"/>
      <c r="K947" s="48"/>
      <c r="L947" s="464">
        <f t="shared" si="58"/>
        <v>560</v>
      </c>
      <c r="M947" s="464"/>
      <c r="N947" s="152" t="s">
        <v>2669</v>
      </c>
      <c r="O947" s="48"/>
      <c r="P947" s="48"/>
      <c r="Q947" s="48"/>
      <c r="R947" s="48"/>
      <c r="S947" s="48"/>
      <c r="T947" s="48"/>
      <c r="U947" s="436" t="str">
        <f t="shared" si="54"/>
        <v/>
      </c>
      <c r="V947" s="436"/>
      <c r="W947" s="436" t="str">
        <f t="shared" si="55"/>
        <v/>
      </c>
      <c r="X947" s="436"/>
      <c r="Y947" s="48"/>
      <c r="Z947" s="48"/>
      <c r="AA947" s="48"/>
      <c r="AB947" s="48"/>
      <c r="AC947" s="48"/>
      <c r="AD947" s="48"/>
      <c r="AE947" s="48"/>
      <c r="AF947" s="48"/>
      <c r="AG947" s="48"/>
      <c r="AH947" s="48"/>
      <c r="AI947" s="48"/>
      <c r="AJ947" s="48"/>
      <c r="AK947" s="48"/>
      <c r="AL947" s="157" t="s">
        <v>2670</v>
      </c>
      <c r="AM947" s="48"/>
      <c r="AN947" s="48"/>
      <c r="AO947" s="48"/>
      <c r="AP947" s="48"/>
      <c r="AQ947" s="48"/>
      <c r="AR947" s="48"/>
      <c r="AS947" s="48"/>
      <c r="AT947" s="436" t="str">
        <f t="shared" si="53"/>
        <v/>
      </c>
      <c r="AU947" s="436"/>
      <c r="AV947" s="436" t="str">
        <f t="shared" si="56"/>
        <v>Yes</v>
      </c>
      <c r="AW947" s="436"/>
      <c r="AX947" s="155" t="s">
        <v>908</v>
      </c>
      <c r="AY947" s="48"/>
      <c r="AZ947" s="48"/>
      <c r="BA947" s="48"/>
      <c r="BB947" s="436" t="b">
        <f t="shared" si="57"/>
        <v>0</v>
      </c>
      <c r="BC947" s="436"/>
      <c r="BD947" s="48"/>
      <c r="BE947" s="48"/>
      <c r="BF947" s="48"/>
      <c r="BG947" s="48"/>
      <c r="BH947" s="48"/>
      <c r="BI947" s="48"/>
      <c r="BJ947" s="48"/>
      <c r="BK947" s="48"/>
      <c r="BL947" s="48"/>
      <c r="BM947" s="48"/>
      <c r="BN947" s="48"/>
      <c r="BO947" s="48"/>
      <c r="BP947" s="48"/>
      <c r="BQ947" s="48"/>
      <c r="BR947" s="48"/>
      <c r="BS947" s="48"/>
      <c r="BT947" s="48"/>
      <c r="BU947" s="48"/>
    </row>
    <row r="948" spans="1:73" hidden="1">
      <c r="A948" s="48"/>
      <c r="B948" s="48"/>
      <c r="C948" s="70" t="s">
        <v>2671</v>
      </c>
      <c r="D948" s="48"/>
      <c r="E948" s="48"/>
      <c r="F948" s="48"/>
      <c r="G948" s="48"/>
      <c r="H948" s="48"/>
      <c r="I948" s="48"/>
      <c r="J948" s="48"/>
      <c r="K948" s="48"/>
      <c r="L948" s="464">
        <f t="shared" si="58"/>
        <v>561</v>
      </c>
      <c r="M948" s="464"/>
      <c r="N948" s="152" t="s">
        <v>2672</v>
      </c>
      <c r="O948" s="48"/>
      <c r="P948" s="48"/>
      <c r="Q948" s="48"/>
      <c r="R948" s="48"/>
      <c r="S948" s="48"/>
      <c r="T948" s="48"/>
      <c r="U948" s="436" t="str">
        <f t="shared" si="54"/>
        <v/>
      </c>
      <c r="V948" s="436"/>
      <c r="W948" s="436" t="str">
        <f t="shared" si="55"/>
        <v/>
      </c>
      <c r="X948" s="436"/>
      <c r="Y948" s="48"/>
      <c r="Z948" s="48"/>
      <c r="AA948" s="48"/>
      <c r="AB948" s="48"/>
      <c r="AC948" s="48"/>
      <c r="AD948" s="48"/>
      <c r="AE948" s="48"/>
      <c r="AF948" s="48"/>
      <c r="AG948" s="48"/>
      <c r="AH948" s="48"/>
      <c r="AI948" s="48"/>
      <c r="AJ948" s="48"/>
      <c r="AK948" s="48"/>
      <c r="AL948" s="157" t="s">
        <v>2673</v>
      </c>
      <c r="AM948" s="48"/>
      <c r="AN948" s="48"/>
      <c r="AO948" s="48"/>
      <c r="AP948" s="48"/>
      <c r="AQ948" s="48"/>
      <c r="AR948" s="48"/>
      <c r="AS948" s="48"/>
      <c r="AT948" s="436" t="str">
        <f t="shared" si="53"/>
        <v/>
      </c>
      <c r="AU948" s="436"/>
      <c r="AV948" s="436" t="str">
        <f t="shared" si="56"/>
        <v>Yes</v>
      </c>
      <c r="AW948" s="436"/>
      <c r="AX948" s="155" t="s">
        <v>908</v>
      </c>
      <c r="AY948" s="48"/>
      <c r="AZ948" s="48"/>
      <c r="BA948" s="48"/>
      <c r="BB948" s="436" t="b">
        <f t="shared" si="57"/>
        <v>0</v>
      </c>
      <c r="BC948" s="436"/>
      <c r="BD948" s="48"/>
      <c r="BE948" s="48"/>
      <c r="BF948" s="48"/>
      <c r="BG948" s="48"/>
      <c r="BH948" s="48"/>
      <c r="BI948" s="48"/>
      <c r="BJ948" s="48"/>
      <c r="BK948" s="48"/>
      <c r="BL948" s="48"/>
      <c r="BM948" s="48"/>
      <c r="BN948" s="48"/>
      <c r="BO948" s="48"/>
      <c r="BP948" s="48"/>
      <c r="BQ948" s="48"/>
      <c r="BR948" s="48"/>
      <c r="BS948" s="48"/>
      <c r="BT948" s="48"/>
      <c r="BU948" s="48"/>
    </row>
    <row r="949" spans="1:73" hidden="1">
      <c r="A949" s="48"/>
      <c r="B949" s="48"/>
      <c r="C949" s="70" t="s">
        <v>2674</v>
      </c>
      <c r="D949" s="48"/>
      <c r="E949" s="48"/>
      <c r="F949" s="48"/>
      <c r="G949" s="48"/>
      <c r="H949" s="48"/>
      <c r="I949" s="48"/>
      <c r="J949" s="48"/>
      <c r="K949" s="48"/>
      <c r="L949" s="464">
        <f t="shared" si="58"/>
        <v>562</v>
      </c>
      <c r="M949" s="464"/>
      <c r="N949" s="152" t="s">
        <v>2675</v>
      </c>
      <c r="O949" s="48"/>
      <c r="P949" s="48"/>
      <c r="Q949" s="48"/>
      <c r="R949" s="48"/>
      <c r="S949" s="48"/>
      <c r="T949" s="48"/>
      <c r="U949" s="436" t="str">
        <f t="shared" si="54"/>
        <v/>
      </c>
      <c r="V949" s="436"/>
      <c r="W949" s="436" t="str">
        <f t="shared" si="55"/>
        <v/>
      </c>
      <c r="X949" s="436"/>
      <c r="Y949" s="48"/>
      <c r="Z949" s="48"/>
      <c r="AA949" s="48"/>
      <c r="AB949" s="48"/>
      <c r="AC949" s="48"/>
      <c r="AD949" s="48"/>
      <c r="AE949" s="48"/>
      <c r="AF949" s="48"/>
      <c r="AG949" s="48"/>
      <c r="AH949" s="48"/>
      <c r="AI949" s="48"/>
      <c r="AJ949" s="48"/>
      <c r="AK949" s="48"/>
      <c r="AL949" s="151" t="s">
        <v>2676</v>
      </c>
      <c r="AM949" s="48"/>
      <c r="AN949" s="48"/>
      <c r="AO949" s="48"/>
      <c r="AP949" s="48"/>
      <c r="AQ949" s="48"/>
      <c r="AR949" s="48"/>
      <c r="AS949" s="48"/>
      <c r="AT949" s="436" t="str">
        <f t="shared" si="53"/>
        <v/>
      </c>
      <c r="AU949" s="436"/>
      <c r="AV949" s="436" t="str">
        <f t="shared" si="56"/>
        <v>Yes</v>
      </c>
      <c r="AW949" s="436"/>
      <c r="AX949" s="156" t="s">
        <v>918</v>
      </c>
      <c r="AY949" s="48"/>
      <c r="AZ949" s="48"/>
      <c r="BA949" s="48"/>
      <c r="BB949" s="436" t="b">
        <f t="shared" si="57"/>
        <v>0</v>
      </c>
      <c r="BC949" s="436"/>
      <c r="BD949" s="48"/>
      <c r="BE949" s="48"/>
      <c r="BF949" s="48"/>
      <c r="BG949" s="48"/>
      <c r="BH949" s="48"/>
      <c r="BI949" s="48"/>
      <c r="BJ949" s="48"/>
      <c r="BK949" s="48"/>
      <c r="BL949" s="48"/>
      <c r="BM949" s="48"/>
      <c r="BN949" s="48"/>
      <c r="BO949" s="48"/>
      <c r="BP949" s="48"/>
      <c r="BQ949" s="48"/>
      <c r="BR949" s="48"/>
      <c r="BS949" s="48"/>
      <c r="BT949" s="48"/>
      <c r="BU949" s="48"/>
    </row>
    <row r="950" spans="1:73" hidden="1">
      <c r="A950" s="48"/>
      <c r="B950" s="48"/>
      <c r="C950" s="70" t="s">
        <v>2677</v>
      </c>
      <c r="D950" s="48"/>
      <c r="E950" s="48"/>
      <c r="F950" s="48"/>
      <c r="G950" s="48"/>
      <c r="H950" s="48"/>
      <c r="I950" s="48"/>
      <c r="J950" s="48"/>
      <c r="K950" s="48"/>
      <c r="L950" s="464">
        <f t="shared" si="58"/>
        <v>563</v>
      </c>
      <c r="M950" s="464"/>
      <c r="N950" s="152" t="s">
        <v>2678</v>
      </c>
      <c r="O950" s="48"/>
      <c r="P950" s="48"/>
      <c r="Q950" s="48"/>
      <c r="R950" s="48"/>
      <c r="S950" s="48"/>
      <c r="T950" s="48"/>
      <c r="U950" s="436" t="str">
        <f t="shared" si="54"/>
        <v/>
      </c>
      <c r="V950" s="436"/>
      <c r="W950" s="436" t="str">
        <f t="shared" si="55"/>
        <v/>
      </c>
      <c r="X950" s="436"/>
      <c r="Y950" s="48"/>
      <c r="Z950" s="48"/>
      <c r="AA950" s="48"/>
      <c r="AB950" s="48"/>
      <c r="AC950" s="48"/>
      <c r="AD950" s="48"/>
      <c r="AE950" s="48"/>
      <c r="AF950" s="48"/>
      <c r="AG950" s="48"/>
      <c r="AH950" s="48"/>
      <c r="AI950" s="48"/>
      <c r="AJ950" s="48"/>
      <c r="AK950" s="48"/>
      <c r="AL950" s="151" t="s">
        <v>2679</v>
      </c>
      <c r="AM950" s="48"/>
      <c r="AN950" s="48"/>
      <c r="AO950" s="48"/>
      <c r="AP950" s="48"/>
      <c r="AQ950" s="48"/>
      <c r="AR950" s="48"/>
      <c r="AS950" s="48"/>
      <c r="AT950" s="436" t="str">
        <f t="shared" si="53"/>
        <v/>
      </c>
      <c r="AU950" s="436"/>
      <c r="AV950" s="436" t="str">
        <f t="shared" si="56"/>
        <v>Yes</v>
      </c>
      <c r="AW950" s="436"/>
      <c r="AX950" s="156" t="s">
        <v>918</v>
      </c>
      <c r="AY950" s="48"/>
      <c r="AZ950" s="48"/>
      <c r="BA950" s="48"/>
      <c r="BB950" s="436" t="b">
        <f t="shared" si="57"/>
        <v>0</v>
      </c>
      <c r="BC950" s="436"/>
      <c r="BD950" s="48"/>
      <c r="BE950" s="48"/>
      <c r="BF950" s="48"/>
      <c r="BG950" s="48"/>
      <c r="BH950" s="48"/>
      <c r="BI950" s="48"/>
      <c r="BJ950" s="48"/>
      <c r="BK950" s="48"/>
      <c r="BL950" s="48"/>
      <c r="BM950" s="48"/>
      <c r="BN950" s="48"/>
      <c r="BO950" s="48"/>
      <c r="BP950" s="48"/>
      <c r="BQ950" s="48"/>
      <c r="BR950" s="48"/>
      <c r="BS950" s="48"/>
      <c r="BT950" s="48"/>
      <c r="BU950" s="48"/>
    </row>
    <row r="951" spans="1:73" hidden="1">
      <c r="A951" s="48"/>
      <c r="B951" s="48"/>
      <c r="C951" s="70" t="s">
        <v>2680</v>
      </c>
      <c r="D951" s="48"/>
      <c r="E951" s="48"/>
      <c r="F951" s="48"/>
      <c r="G951" s="48"/>
      <c r="H951" s="48"/>
      <c r="I951" s="48"/>
      <c r="J951" s="48"/>
      <c r="K951" s="48"/>
      <c r="L951" s="464">
        <f t="shared" si="58"/>
        <v>564</v>
      </c>
      <c r="M951" s="464"/>
      <c r="N951" s="152" t="s">
        <v>2681</v>
      </c>
      <c r="O951" s="48"/>
      <c r="P951" s="48"/>
      <c r="Q951" s="48"/>
      <c r="R951" s="48"/>
      <c r="S951" s="48"/>
      <c r="T951" s="48"/>
      <c r="U951" s="436" t="str">
        <f t="shared" si="54"/>
        <v/>
      </c>
      <c r="V951" s="436"/>
      <c r="W951" s="436" t="str">
        <f t="shared" si="55"/>
        <v/>
      </c>
      <c r="X951" s="436"/>
      <c r="Y951" s="48"/>
      <c r="Z951" s="48"/>
      <c r="AA951" s="48"/>
      <c r="AB951" s="48"/>
      <c r="AC951" s="48"/>
      <c r="AD951" s="48"/>
      <c r="AE951" s="48"/>
      <c r="AF951" s="48"/>
      <c r="AG951" s="48"/>
      <c r="AH951" s="48"/>
      <c r="AI951" s="48"/>
      <c r="AJ951" s="48"/>
      <c r="AK951" s="48"/>
      <c r="AL951" s="151" t="s">
        <v>2091</v>
      </c>
      <c r="AM951" s="48"/>
      <c r="AN951" s="48"/>
      <c r="AO951" s="48"/>
      <c r="AP951" s="48"/>
      <c r="AQ951" s="48"/>
      <c r="AR951" s="48"/>
      <c r="AS951" s="48"/>
      <c r="AT951" s="436" t="str">
        <f t="shared" si="53"/>
        <v/>
      </c>
      <c r="AU951" s="436"/>
      <c r="AV951" s="436" t="str">
        <f t="shared" si="56"/>
        <v>Yes</v>
      </c>
      <c r="AW951" s="436"/>
      <c r="AX951" s="156" t="s">
        <v>918</v>
      </c>
      <c r="AY951" s="48"/>
      <c r="AZ951" s="48"/>
      <c r="BA951" s="48"/>
      <c r="BB951" s="436" t="b">
        <f t="shared" si="57"/>
        <v>0</v>
      </c>
      <c r="BC951" s="436"/>
      <c r="BD951" s="48"/>
      <c r="BE951" s="48"/>
      <c r="BF951" s="48"/>
      <c r="BG951" s="48"/>
      <c r="BH951" s="48"/>
      <c r="BI951" s="48"/>
      <c r="BJ951" s="48"/>
      <c r="BK951" s="48"/>
      <c r="BL951" s="48"/>
      <c r="BM951" s="48"/>
      <c r="BN951" s="48"/>
      <c r="BO951" s="48"/>
      <c r="BP951" s="48"/>
      <c r="BQ951" s="48"/>
      <c r="BR951" s="48"/>
      <c r="BS951" s="48"/>
      <c r="BT951" s="48"/>
      <c r="BU951" s="48"/>
    </row>
    <row r="952" spans="1:73" hidden="1">
      <c r="A952" s="48"/>
      <c r="B952" s="48"/>
      <c r="C952" s="70" t="s">
        <v>2682</v>
      </c>
      <c r="D952" s="48"/>
      <c r="E952" s="48"/>
      <c r="F952" s="48"/>
      <c r="G952" s="48"/>
      <c r="H952" s="48"/>
      <c r="I952" s="48"/>
      <c r="J952" s="48"/>
      <c r="K952" s="48"/>
      <c r="L952" s="464">
        <f t="shared" si="58"/>
        <v>565</v>
      </c>
      <c r="M952" s="464"/>
      <c r="N952" s="152" t="s">
        <v>2683</v>
      </c>
      <c r="O952" s="48"/>
      <c r="P952" s="48"/>
      <c r="Q952" s="48"/>
      <c r="R952" s="48"/>
      <c r="S952" s="48"/>
      <c r="T952" s="48"/>
      <c r="U952" s="436" t="str">
        <f t="shared" si="54"/>
        <v/>
      </c>
      <c r="V952" s="436"/>
      <c r="W952" s="436" t="str">
        <f t="shared" si="55"/>
        <v/>
      </c>
      <c r="X952" s="436"/>
      <c r="Y952" s="48"/>
      <c r="Z952" s="48"/>
      <c r="AA952" s="48"/>
      <c r="AB952" s="48"/>
      <c r="AC952" s="48"/>
      <c r="AD952" s="48"/>
      <c r="AE952" s="48"/>
      <c r="AF952" s="48"/>
      <c r="AG952" s="48"/>
      <c r="AH952" s="48"/>
      <c r="AI952" s="48"/>
      <c r="AJ952" s="48"/>
      <c r="AK952" s="48"/>
      <c r="AL952" s="151" t="s">
        <v>2684</v>
      </c>
      <c r="AM952" s="48"/>
      <c r="AN952" s="48"/>
      <c r="AO952" s="48"/>
      <c r="AP952" s="48"/>
      <c r="AQ952" s="48"/>
      <c r="AR952" s="48"/>
      <c r="AS952" s="48"/>
      <c r="AT952" s="436" t="str">
        <f t="shared" si="53"/>
        <v/>
      </c>
      <c r="AU952" s="436"/>
      <c r="AV952" s="436" t="str">
        <f t="shared" si="56"/>
        <v>Yes</v>
      </c>
      <c r="AW952" s="436"/>
      <c r="AX952" s="156" t="s">
        <v>918</v>
      </c>
      <c r="AY952" s="48"/>
      <c r="AZ952" s="48"/>
      <c r="BA952" s="48"/>
      <c r="BB952" s="436" t="b">
        <f t="shared" si="57"/>
        <v>0</v>
      </c>
      <c r="BC952" s="436"/>
      <c r="BD952" s="48"/>
      <c r="BE952" s="48"/>
      <c r="BF952" s="48"/>
      <c r="BG952" s="48"/>
      <c r="BH952" s="48"/>
      <c r="BI952" s="48"/>
      <c r="BJ952" s="48"/>
      <c r="BK952" s="48"/>
      <c r="BL952" s="48"/>
      <c r="BM952" s="48"/>
      <c r="BN952" s="48"/>
      <c r="BO952" s="48"/>
      <c r="BP952" s="48"/>
      <c r="BQ952" s="48"/>
      <c r="BR952" s="48"/>
      <c r="BS952" s="48"/>
      <c r="BT952" s="48"/>
      <c r="BU952" s="48"/>
    </row>
    <row r="953" spans="1:73" hidden="1">
      <c r="A953" s="48"/>
      <c r="B953" s="48"/>
      <c r="C953" s="70" t="s">
        <v>2685</v>
      </c>
      <c r="D953" s="48"/>
      <c r="E953" s="48"/>
      <c r="F953" s="48"/>
      <c r="G953" s="48"/>
      <c r="H953" s="48"/>
      <c r="I953" s="48"/>
      <c r="J953" s="48"/>
      <c r="K953" s="48"/>
      <c r="L953" s="464">
        <f t="shared" si="58"/>
        <v>566</v>
      </c>
      <c r="M953" s="464"/>
      <c r="N953" s="152" t="s">
        <v>2686</v>
      </c>
      <c r="O953" s="48"/>
      <c r="P953" s="48"/>
      <c r="Q953" s="48"/>
      <c r="R953" s="48"/>
      <c r="S953" s="48"/>
      <c r="T953" s="48"/>
      <c r="U953" s="436" t="str">
        <f t="shared" si="54"/>
        <v/>
      </c>
      <c r="V953" s="436"/>
      <c r="W953" s="436" t="str">
        <f t="shared" si="55"/>
        <v/>
      </c>
      <c r="X953" s="436"/>
      <c r="Y953" s="48"/>
      <c r="Z953" s="48"/>
      <c r="AA953" s="48"/>
      <c r="AB953" s="48"/>
      <c r="AC953" s="48"/>
      <c r="AD953" s="48"/>
      <c r="AE953" s="48"/>
      <c r="AF953" s="48"/>
      <c r="AG953" s="48"/>
      <c r="AH953" s="48"/>
      <c r="AI953" s="48"/>
      <c r="AJ953" s="48"/>
      <c r="AK953" s="48"/>
      <c r="AL953" s="160" t="s">
        <v>2687</v>
      </c>
      <c r="AM953" s="48"/>
      <c r="AN953" s="48"/>
      <c r="AO953" s="48"/>
      <c r="AP953" s="48"/>
      <c r="AQ953" s="48"/>
      <c r="AR953" s="48"/>
      <c r="AS953" s="48"/>
      <c r="AT953" s="436" t="str">
        <f t="shared" si="53"/>
        <v/>
      </c>
      <c r="AU953" s="436"/>
      <c r="AV953" s="436" t="str">
        <f t="shared" si="56"/>
        <v>Yes</v>
      </c>
      <c r="AW953" s="436"/>
      <c r="AX953" s="155" t="s">
        <v>908</v>
      </c>
      <c r="AY953" s="48"/>
      <c r="AZ953" s="48"/>
      <c r="BA953" s="48"/>
      <c r="BB953" s="436" t="b">
        <f t="shared" si="57"/>
        <v>0</v>
      </c>
      <c r="BC953" s="436"/>
      <c r="BD953" s="48"/>
      <c r="BE953" s="48"/>
      <c r="BF953" s="48"/>
      <c r="BG953" s="48"/>
      <c r="BH953" s="48"/>
      <c r="BI953" s="48"/>
      <c r="BJ953" s="48"/>
      <c r="BK953" s="48"/>
      <c r="BL953" s="48"/>
      <c r="BM953" s="48"/>
      <c r="BN953" s="48"/>
      <c r="BO953" s="48"/>
      <c r="BP953" s="48"/>
      <c r="BQ953" s="48"/>
      <c r="BR953" s="48"/>
      <c r="BS953" s="48"/>
      <c r="BT953" s="48"/>
      <c r="BU953" s="48"/>
    </row>
    <row r="954" spans="1:73" hidden="1">
      <c r="A954" s="48"/>
      <c r="B954" s="48"/>
      <c r="C954" s="70" t="s">
        <v>2688</v>
      </c>
      <c r="D954" s="48"/>
      <c r="E954" s="48"/>
      <c r="F954" s="48"/>
      <c r="G954" s="48"/>
      <c r="H954" s="48"/>
      <c r="I954" s="48"/>
      <c r="J954" s="48"/>
      <c r="K954" s="48"/>
      <c r="L954" s="464">
        <f t="shared" si="58"/>
        <v>567</v>
      </c>
      <c r="M954" s="464"/>
      <c r="N954" s="152" t="s">
        <v>2689</v>
      </c>
      <c r="O954" s="48"/>
      <c r="P954" s="48"/>
      <c r="Q954" s="48"/>
      <c r="R954" s="48"/>
      <c r="S954" s="48"/>
      <c r="T954" s="48"/>
      <c r="U954" s="436" t="str">
        <f t="shared" si="54"/>
        <v/>
      </c>
      <c r="V954" s="436"/>
      <c r="W954" s="436" t="str">
        <f t="shared" si="55"/>
        <v/>
      </c>
      <c r="X954" s="436"/>
      <c r="Y954" s="48"/>
      <c r="Z954" s="48"/>
      <c r="AA954" s="48"/>
      <c r="AB954" s="48"/>
      <c r="AC954" s="48"/>
      <c r="AD954" s="48"/>
      <c r="AE954" s="48"/>
      <c r="AF954" s="48"/>
      <c r="AG954" s="48"/>
      <c r="AH954" s="48"/>
      <c r="AI954" s="48"/>
      <c r="AJ954" s="48"/>
      <c r="AK954" s="48"/>
      <c r="AL954" s="157" t="s">
        <v>2690</v>
      </c>
      <c r="AM954" s="48"/>
      <c r="AN954" s="48"/>
      <c r="AO954" s="48"/>
      <c r="AP954" s="48"/>
      <c r="AQ954" s="48"/>
      <c r="AR954" s="48"/>
      <c r="AS954" s="48"/>
      <c r="AT954" s="436" t="str">
        <f t="shared" si="53"/>
        <v/>
      </c>
      <c r="AU954" s="436"/>
      <c r="AV954" s="436" t="str">
        <f t="shared" si="56"/>
        <v>Yes</v>
      </c>
      <c r="AW954" s="436"/>
      <c r="AX954" s="155" t="s">
        <v>908</v>
      </c>
      <c r="AY954" s="48"/>
      <c r="AZ954" s="48"/>
      <c r="BA954" s="48"/>
      <c r="BB954" s="436" t="b">
        <f t="shared" si="57"/>
        <v>0</v>
      </c>
      <c r="BC954" s="436"/>
      <c r="BD954" s="48"/>
      <c r="BE954" s="48"/>
      <c r="BF954" s="48"/>
      <c r="BG954" s="48"/>
      <c r="BH954" s="48"/>
      <c r="BI954" s="48"/>
      <c r="BJ954" s="48"/>
      <c r="BK954" s="48"/>
      <c r="BL954" s="48"/>
      <c r="BM954" s="48"/>
      <c r="BN954" s="48"/>
      <c r="BO954" s="48"/>
      <c r="BP954" s="48"/>
      <c r="BQ954" s="48"/>
      <c r="BR954" s="48"/>
      <c r="BS954" s="48"/>
      <c r="BT954" s="48"/>
      <c r="BU954" s="48"/>
    </row>
    <row r="955" spans="1:73" hidden="1">
      <c r="A955" s="48"/>
      <c r="B955" s="48"/>
      <c r="C955" s="70" t="s">
        <v>2691</v>
      </c>
      <c r="D955" s="48"/>
      <c r="E955" s="48"/>
      <c r="F955" s="48"/>
      <c r="G955" s="48"/>
      <c r="H955" s="48"/>
      <c r="I955" s="48"/>
      <c r="J955" s="48"/>
      <c r="K955" s="48"/>
      <c r="L955" s="464">
        <f t="shared" si="58"/>
        <v>568</v>
      </c>
      <c r="M955" s="464"/>
      <c r="N955" s="152" t="s">
        <v>2692</v>
      </c>
      <c r="O955" s="48"/>
      <c r="P955" s="48"/>
      <c r="Q955" s="48"/>
      <c r="R955" s="48"/>
      <c r="S955" s="48"/>
      <c r="T955" s="48"/>
      <c r="U955" s="436" t="str">
        <f t="shared" si="54"/>
        <v/>
      </c>
      <c r="V955" s="436"/>
      <c r="W955" s="436" t="str">
        <f t="shared" si="55"/>
        <v/>
      </c>
      <c r="X955" s="436"/>
      <c r="Y955" s="48"/>
      <c r="Z955" s="48"/>
      <c r="AA955" s="48"/>
      <c r="AB955" s="48"/>
      <c r="AC955" s="48"/>
      <c r="AD955" s="48"/>
      <c r="AE955" s="48"/>
      <c r="AF955" s="48"/>
      <c r="AG955" s="48"/>
      <c r="AH955" s="48"/>
      <c r="AI955" s="48"/>
      <c r="AJ955" s="48"/>
      <c r="AK955" s="48"/>
      <c r="AL955" s="157" t="s">
        <v>2693</v>
      </c>
      <c r="AM955" s="48"/>
      <c r="AN955" s="48"/>
      <c r="AO955" s="48"/>
      <c r="AP955" s="48"/>
      <c r="AQ955" s="48"/>
      <c r="AR955" s="48"/>
      <c r="AS955" s="48"/>
      <c r="AT955" s="436" t="str">
        <f t="shared" si="53"/>
        <v/>
      </c>
      <c r="AU955" s="436"/>
      <c r="AV955" s="436" t="str">
        <f t="shared" si="56"/>
        <v>Yes</v>
      </c>
      <c r="AW955" s="436"/>
      <c r="AX955" s="155" t="s">
        <v>908</v>
      </c>
      <c r="AY955" s="48"/>
      <c r="AZ955" s="48"/>
      <c r="BA955" s="48"/>
      <c r="BB955" s="436" t="b">
        <f t="shared" si="57"/>
        <v>0</v>
      </c>
      <c r="BC955" s="436"/>
      <c r="BD955" s="48"/>
      <c r="BE955" s="48"/>
      <c r="BF955" s="48"/>
      <c r="BG955" s="48"/>
      <c r="BH955" s="48"/>
      <c r="BI955" s="48"/>
      <c r="BJ955" s="48"/>
      <c r="BK955" s="48"/>
      <c r="BL955" s="48"/>
      <c r="BM955" s="48"/>
      <c r="BN955" s="48"/>
      <c r="BO955" s="48"/>
      <c r="BP955" s="48"/>
      <c r="BQ955" s="48"/>
      <c r="BR955" s="48"/>
      <c r="BS955" s="48"/>
      <c r="BT955" s="48"/>
      <c r="BU955" s="48"/>
    </row>
    <row r="956" spans="1:73" hidden="1">
      <c r="A956" s="48"/>
      <c r="B956" s="48"/>
      <c r="C956" s="70" t="s">
        <v>2694</v>
      </c>
      <c r="D956" s="48"/>
      <c r="E956" s="48"/>
      <c r="F956" s="48"/>
      <c r="G956" s="48"/>
      <c r="H956" s="48"/>
      <c r="I956" s="48"/>
      <c r="J956" s="48"/>
      <c r="K956" s="48"/>
      <c r="L956" s="464">
        <f t="shared" si="58"/>
        <v>569</v>
      </c>
      <c r="M956" s="464"/>
      <c r="N956" s="152" t="s">
        <v>2695</v>
      </c>
      <c r="O956" s="48"/>
      <c r="P956" s="48"/>
      <c r="Q956" s="48"/>
      <c r="R956" s="48"/>
      <c r="S956" s="48"/>
      <c r="T956" s="48"/>
      <c r="U956" s="436" t="str">
        <f t="shared" si="54"/>
        <v/>
      </c>
      <c r="V956" s="436"/>
      <c r="W956" s="436" t="str">
        <f t="shared" si="55"/>
        <v/>
      </c>
      <c r="X956" s="436"/>
      <c r="Y956" s="48"/>
      <c r="Z956" s="48"/>
      <c r="AA956" s="48"/>
      <c r="AB956" s="48"/>
      <c r="AC956" s="48"/>
      <c r="AD956" s="48"/>
      <c r="AE956" s="48"/>
      <c r="AF956" s="48"/>
      <c r="AG956" s="48"/>
      <c r="AH956" s="48"/>
      <c r="AI956" s="48"/>
      <c r="AJ956" s="48"/>
      <c r="AK956" s="48"/>
      <c r="AL956" s="157" t="s">
        <v>2696</v>
      </c>
      <c r="AM956" s="48"/>
      <c r="AN956" s="48"/>
      <c r="AO956" s="48"/>
      <c r="AP956" s="48"/>
      <c r="AQ956" s="48"/>
      <c r="AR956" s="48"/>
      <c r="AS956" s="48"/>
      <c r="AT956" s="436" t="str">
        <f t="shared" si="53"/>
        <v/>
      </c>
      <c r="AU956" s="436"/>
      <c r="AV956" s="436" t="str">
        <f t="shared" si="56"/>
        <v>Yes</v>
      </c>
      <c r="AW956" s="436"/>
      <c r="AX956" s="155" t="s">
        <v>908</v>
      </c>
      <c r="AY956" s="48"/>
      <c r="AZ956" s="48"/>
      <c r="BA956" s="48"/>
      <c r="BB956" s="436" t="b">
        <f t="shared" si="57"/>
        <v>0</v>
      </c>
      <c r="BC956" s="436"/>
      <c r="BD956" s="48"/>
      <c r="BE956" s="48"/>
      <c r="BF956" s="48"/>
      <c r="BG956" s="48"/>
      <c r="BH956" s="48"/>
      <c r="BI956" s="48"/>
      <c r="BJ956" s="48"/>
      <c r="BK956" s="48"/>
      <c r="BL956" s="48"/>
      <c r="BM956" s="48"/>
      <c r="BN956" s="48"/>
      <c r="BO956" s="48"/>
      <c r="BP956" s="48"/>
      <c r="BQ956" s="48"/>
      <c r="BR956" s="48"/>
      <c r="BS956" s="48"/>
      <c r="BT956" s="48"/>
      <c r="BU956" s="48"/>
    </row>
    <row r="957" spans="1:73" hidden="1">
      <c r="A957" s="48"/>
      <c r="B957" s="48"/>
      <c r="C957" s="70" t="s">
        <v>2697</v>
      </c>
      <c r="D957" s="48"/>
      <c r="E957" s="48"/>
      <c r="F957" s="48"/>
      <c r="G957" s="48"/>
      <c r="H957" s="48"/>
      <c r="I957" s="48"/>
      <c r="J957" s="48"/>
      <c r="K957" s="48"/>
      <c r="L957" s="464">
        <f t="shared" si="58"/>
        <v>570</v>
      </c>
      <c r="M957" s="464"/>
      <c r="N957" s="152" t="s">
        <v>2698</v>
      </c>
      <c r="O957" s="48"/>
      <c r="P957" s="48"/>
      <c r="Q957" s="48"/>
      <c r="R957" s="48"/>
      <c r="S957" s="48"/>
      <c r="T957" s="48"/>
      <c r="U957" s="436" t="str">
        <f t="shared" si="54"/>
        <v/>
      </c>
      <c r="V957" s="436"/>
      <c r="W957" s="436" t="str">
        <f t="shared" si="55"/>
        <v/>
      </c>
      <c r="X957" s="436"/>
      <c r="Y957" s="48"/>
      <c r="Z957" s="48"/>
      <c r="AA957" s="48"/>
      <c r="AB957" s="48"/>
      <c r="AC957" s="48"/>
      <c r="AD957" s="48"/>
      <c r="AE957" s="48"/>
      <c r="AF957" s="48"/>
      <c r="AG957" s="48"/>
      <c r="AH957" s="48"/>
      <c r="AI957" s="48"/>
      <c r="AJ957" s="48"/>
      <c r="AK957" s="48"/>
      <c r="AL957" s="157" t="s">
        <v>2699</v>
      </c>
      <c r="AM957" s="48"/>
      <c r="AN957" s="48"/>
      <c r="AO957" s="48"/>
      <c r="AP957" s="48"/>
      <c r="AQ957" s="48"/>
      <c r="AR957" s="48"/>
      <c r="AS957" s="48"/>
      <c r="AT957" s="436" t="str">
        <f t="shared" si="53"/>
        <v/>
      </c>
      <c r="AU957" s="436"/>
      <c r="AV957" s="436" t="str">
        <f t="shared" si="56"/>
        <v>Yes</v>
      </c>
      <c r="AW957" s="436"/>
      <c r="AX957" s="155" t="s">
        <v>908</v>
      </c>
      <c r="AY957" s="48"/>
      <c r="AZ957" s="48"/>
      <c r="BA957" s="48"/>
      <c r="BB957" s="436" t="b">
        <f t="shared" si="57"/>
        <v>0</v>
      </c>
      <c r="BC957" s="436"/>
      <c r="BD957" s="48"/>
      <c r="BE957" s="48"/>
      <c r="BF957" s="48"/>
      <c r="BG957" s="48"/>
      <c r="BH957" s="48"/>
      <c r="BI957" s="48"/>
      <c r="BJ957" s="48"/>
      <c r="BK957" s="48"/>
      <c r="BL957" s="48"/>
      <c r="BM957" s="48"/>
      <c r="BN957" s="48"/>
      <c r="BO957" s="48"/>
      <c r="BP957" s="48"/>
      <c r="BQ957" s="48"/>
      <c r="BR957" s="48"/>
      <c r="BS957" s="48"/>
      <c r="BT957" s="48"/>
      <c r="BU957" s="48"/>
    </row>
    <row r="958" spans="1:73" hidden="1">
      <c r="A958" s="48"/>
      <c r="B958" s="48"/>
      <c r="C958" s="70" t="s">
        <v>2700</v>
      </c>
      <c r="D958" s="48"/>
      <c r="E958" s="48"/>
      <c r="F958" s="48"/>
      <c r="G958" s="48"/>
      <c r="H958" s="48"/>
      <c r="I958" s="48"/>
      <c r="J958" s="48"/>
      <c r="K958" s="48"/>
      <c r="L958" s="464">
        <f t="shared" si="58"/>
        <v>571</v>
      </c>
      <c r="M958" s="464"/>
      <c r="N958" s="152" t="s">
        <v>2701</v>
      </c>
      <c r="O958" s="48"/>
      <c r="P958" s="48"/>
      <c r="Q958" s="48"/>
      <c r="R958" s="48"/>
      <c r="S958" s="48"/>
      <c r="T958" s="48"/>
      <c r="U958" s="436" t="str">
        <f t="shared" si="54"/>
        <v/>
      </c>
      <c r="V958" s="436"/>
      <c r="W958" s="436" t="str">
        <f t="shared" si="55"/>
        <v/>
      </c>
      <c r="X958" s="436"/>
      <c r="Y958" s="48"/>
      <c r="Z958" s="48"/>
      <c r="AA958" s="48"/>
      <c r="AB958" s="48"/>
      <c r="AC958" s="48"/>
      <c r="AD958" s="48"/>
      <c r="AE958" s="48"/>
      <c r="AF958" s="48"/>
      <c r="AG958" s="48"/>
      <c r="AH958" s="48"/>
      <c r="AI958" s="48"/>
      <c r="AJ958" s="48"/>
      <c r="AK958" s="48"/>
      <c r="AL958" s="157" t="s">
        <v>2702</v>
      </c>
      <c r="AM958" s="48"/>
      <c r="AN958" s="48"/>
      <c r="AO958" s="48"/>
      <c r="AP958" s="48"/>
      <c r="AQ958" s="48"/>
      <c r="AR958" s="48"/>
      <c r="AS958" s="48"/>
      <c r="AT958" s="436" t="str">
        <f t="shared" si="53"/>
        <v/>
      </c>
      <c r="AU958" s="436"/>
      <c r="AV958" s="436" t="str">
        <f t="shared" si="56"/>
        <v>Yes</v>
      </c>
      <c r="AW958" s="436"/>
      <c r="AX958" s="155" t="s">
        <v>908</v>
      </c>
      <c r="AY958" s="48"/>
      <c r="AZ958" s="48"/>
      <c r="BA958" s="48"/>
      <c r="BB958" s="436" t="b">
        <f t="shared" si="57"/>
        <v>0</v>
      </c>
      <c r="BC958" s="436"/>
      <c r="BD958" s="48"/>
      <c r="BE958" s="48"/>
      <c r="BF958" s="48"/>
      <c r="BG958" s="48"/>
      <c r="BH958" s="48"/>
      <c r="BI958" s="48"/>
      <c r="BJ958" s="48"/>
      <c r="BK958" s="48"/>
      <c r="BL958" s="48"/>
      <c r="BM958" s="48"/>
      <c r="BN958" s="48"/>
      <c r="BO958" s="48"/>
      <c r="BP958" s="48"/>
      <c r="BQ958" s="48"/>
      <c r="BR958" s="48"/>
      <c r="BS958" s="48"/>
      <c r="BT958" s="48"/>
      <c r="BU958" s="48"/>
    </row>
    <row r="959" spans="1:73" hidden="1">
      <c r="A959" s="48"/>
      <c r="B959" s="48"/>
      <c r="C959" s="70" t="s">
        <v>2703</v>
      </c>
      <c r="D959" s="48"/>
      <c r="E959" s="48"/>
      <c r="F959" s="48"/>
      <c r="G959" s="48"/>
      <c r="H959" s="48"/>
      <c r="I959" s="48"/>
      <c r="J959" s="48"/>
      <c r="K959" s="48"/>
      <c r="L959" s="464">
        <f t="shared" si="58"/>
        <v>572</v>
      </c>
      <c r="M959" s="464"/>
      <c r="N959" s="152" t="s">
        <v>2704</v>
      </c>
      <c r="O959" s="48"/>
      <c r="P959" s="48"/>
      <c r="Q959" s="48"/>
      <c r="R959" s="48"/>
      <c r="S959" s="48"/>
      <c r="T959" s="48"/>
      <c r="U959" s="436" t="str">
        <f t="shared" si="54"/>
        <v/>
      </c>
      <c r="V959" s="436"/>
      <c r="W959" s="436" t="str">
        <f t="shared" si="55"/>
        <v/>
      </c>
      <c r="X959" s="436"/>
      <c r="Y959" s="48"/>
      <c r="Z959" s="48"/>
      <c r="AA959" s="48"/>
      <c r="AB959" s="48"/>
      <c r="AC959" s="48"/>
      <c r="AD959" s="48"/>
      <c r="AE959" s="48"/>
      <c r="AF959" s="48"/>
      <c r="AG959" s="48"/>
      <c r="AH959" s="48"/>
      <c r="AI959" s="48"/>
      <c r="AJ959" s="48"/>
      <c r="AK959" s="48"/>
      <c r="AL959" s="160" t="s">
        <v>2705</v>
      </c>
      <c r="AM959" s="48"/>
      <c r="AN959" s="48"/>
      <c r="AO959" s="48"/>
      <c r="AP959" s="48"/>
      <c r="AQ959" s="48"/>
      <c r="AR959" s="48"/>
      <c r="AS959" s="48"/>
      <c r="AT959" s="436" t="str">
        <f t="shared" si="53"/>
        <v/>
      </c>
      <c r="AU959" s="436"/>
      <c r="AV959" s="436" t="str">
        <f t="shared" si="56"/>
        <v>Yes</v>
      </c>
      <c r="AW959" s="436"/>
      <c r="AX959" s="155" t="s">
        <v>908</v>
      </c>
      <c r="AY959" s="48"/>
      <c r="AZ959" s="48"/>
      <c r="BA959" s="48"/>
      <c r="BB959" s="436" t="b">
        <f t="shared" si="57"/>
        <v>0</v>
      </c>
      <c r="BC959" s="436"/>
      <c r="BD959" s="48"/>
      <c r="BE959" s="48"/>
      <c r="BF959" s="48"/>
      <c r="BG959" s="48"/>
      <c r="BH959" s="48"/>
      <c r="BI959" s="48"/>
      <c r="BJ959" s="48"/>
      <c r="BK959" s="48"/>
      <c r="BL959" s="48"/>
      <c r="BM959" s="48"/>
      <c r="BN959" s="48"/>
      <c r="BO959" s="48"/>
      <c r="BP959" s="48"/>
      <c r="BQ959" s="48"/>
      <c r="BR959" s="48"/>
      <c r="BS959" s="48"/>
      <c r="BT959" s="48"/>
      <c r="BU959" s="48"/>
    </row>
    <row r="960" spans="1:73" hidden="1">
      <c r="A960" s="48"/>
      <c r="B960" s="48"/>
      <c r="C960" s="70" t="s">
        <v>2706</v>
      </c>
      <c r="D960" s="48"/>
      <c r="E960" s="48"/>
      <c r="F960" s="48"/>
      <c r="G960" s="48"/>
      <c r="H960" s="48"/>
      <c r="I960" s="48"/>
      <c r="J960" s="48"/>
      <c r="K960" s="48"/>
      <c r="L960" s="464">
        <f t="shared" si="58"/>
        <v>573</v>
      </c>
      <c r="M960" s="464"/>
      <c r="N960" s="152" t="s">
        <v>2707</v>
      </c>
      <c r="O960" s="48"/>
      <c r="P960" s="48"/>
      <c r="Q960" s="48"/>
      <c r="R960" s="48"/>
      <c r="S960" s="48"/>
      <c r="T960" s="48"/>
      <c r="U960" s="436" t="str">
        <f t="shared" si="54"/>
        <v/>
      </c>
      <c r="V960" s="436"/>
      <c r="W960" s="436" t="str">
        <f t="shared" si="55"/>
        <v/>
      </c>
      <c r="X960" s="436"/>
      <c r="Y960" s="48"/>
      <c r="Z960" s="48"/>
      <c r="AA960" s="48"/>
      <c r="AB960" s="48"/>
      <c r="AC960" s="48"/>
      <c r="AD960" s="48"/>
      <c r="AE960" s="48"/>
      <c r="AF960" s="48"/>
      <c r="AG960" s="48"/>
      <c r="AH960" s="48"/>
      <c r="AI960" s="48"/>
      <c r="AJ960" s="48"/>
      <c r="AK960" s="48"/>
      <c r="AL960" s="157" t="s">
        <v>2708</v>
      </c>
      <c r="AM960" s="48"/>
      <c r="AN960" s="48"/>
      <c r="AO960" s="48"/>
      <c r="AP960" s="48"/>
      <c r="AQ960" s="48"/>
      <c r="AR960" s="48"/>
      <c r="AS960" s="48"/>
      <c r="AT960" s="436" t="str">
        <f t="shared" si="53"/>
        <v/>
      </c>
      <c r="AU960" s="436"/>
      <c r="AV960" s="436" t="str">
        <f t="shared" si="56"/>
        <v>Yes</v>
      </c>
      <c r="AW960" s="436"/>
      <c r="AX960" s="155" t="s">
        <v>908</v>
      </c>
      <c r="AY960" s="48"/>
      <c r="AZ960" s="48"/>
      <c r="BA960" s="48"/>
      <c r="BB960" s="436" t="b">
        <f t="shared" si="57"/>
        <v>0</v>
      </c>
      <c r="BC960" s="436"/>
      <c r="BD960" s="48"/>
      <c r="BE960" s="48"/>
      <c r="BF960" s="48"/>
      <c r="BG960" s="48"/>
      <c r="BH960" s="48"/>
      <c r="BI960" s="48"/>
      <c r="BJ960" s="48"/>
      <c r="BK960" s="48"/>
      <c r="BL960" s="48"/>
      <c r="BM960" s="48"/>
      <c r="BN960" s="48"/>
      <c r="BO960" s="48"/>
      <c r="BP960" s="48"/>
      <c r="BQ960" s="48"/>
      <c r="BR960" s="48"/>
      <c r="BS960" s="48"/>
      <c r="BT960" s="48"/>
      <c r="BU960" s="48"/>
    </row>
    <row r="961" spans="1:73" hidden="1">
      <c r="A961" s="48"/>
      <c r="B961" s="48"/>
      <c r="C961" s="70" t="s">
        <v>2709</v>
      </c>
      <c r="D961" s="48"/>
      <c r="E961" s="48"/>
      <c r="F961" s="48"/>
      <c r="G961" s="48"/>
      <c r="H961" s="48"/>
      <c r="I961" s="48"/>
      <c r="J961" s="48"/>
      <c r="K961" s="48"/>
      <c r="L961" s="464">
        <f t="shared" si="58"/>
        <v>574</v>
      </c>
      <c r="M961" s="464"/>
      <c r="N961" s="152" t="s">
        <v>2710</v>
      </c>
      <c r="O961" s="48"/>
      <c r="P961" s="48"/>
      <c r="Q961" s="48"/>
      <c r="R961" s="48"/>
      <c r="S961" s="48"/>
      <c r="T961" s="48"/>
      <c r="U961" s="436" t="str">
        <f t="shared" si="54"/>
        <v/>
      </c>
      <c r="V961" s="436"/>
      <c r="W961" s="436" t="str">
        <f t="shared" si="55"/>
        <v/>
      </c>
      <c r="X961" s="436"/>
      <c r="Y961" s="48"/>
      <c r="Z961" s="48"/>
      <c r="AA961" s="48"/>
      <c r="AB961" s="48"/>
      <c r="AC961" s="48"/>
      <c r="AD961" s="48"/>
      <c r="AE961" s="48"/>
      <c r="AF961" s="48"/>
      <c r="AG961" s="48"/>
      <c r="AH961" s="48"/>
      <c r="AI961" s="48"/>
      <c r="AJ961" s="48"/>
      <c r="AK961" s="48"/>
      <c r="AL961" s="157" t="s">
        <v>2711</v>
      </c>
      <c r="AM961" s="48"/>
      <c r="AN961" s="48"/>
      <c r="AO961" s="48"/>
      <c r="AP961" s="48"/>
      <c r="AQ961" s="48"/>
      <c r="AR961" s="48"/>
      <c r="AS961" s="48"/>
      <c r="AT961" s="436" t="str">
        <f t="shared" si="53"/>
        <v/>
      </c>
      <c r="AU961" s="436"/>
      <c r="AV961" s="436" t="str">
        <f t="shared" si="56"/>
        <v>Yes</v>
      </c>
      <c r="AW961" s="436"/>
      <c r="AX961" s="155" t="s">
        <v>908</v>
      </c>
      <c r="AY961" s="48"/>
      <c r="AZ961" s="48"/>
      <c r="BA961" s="48"/>
      <c r="BB961" s="436" t="b">
        <f t="shared" si="57"/>
        <v>0</v>
      </c>
      <c r="BC961" s="436"/>
      <c r="BD961" s="48"/>
      <c r="BE961" s="48"/>
      <c r="BF961" s="48"/>
      <c r="BG961" s="48"/>
      <c r="BH961" s="48"/>
      <c r="BI961" s="48"/>
      <c r="BJ961" s="48"/>
      <c r="BK961" s="48"/>
      <c r="BL961" s="48"/>
      <c r="BM961" s="48"/>
      <c r="BN961" s="48"/>
      <c r="BO961" s="48"/>
      <c r="BP961" s="48"/>
      <c r="BQ961" s="48"/>
      <c r="BR961" s="48"/>
      <c r="BS961" s="48"/>
      <c r="BT961" s="48"/>
      <c r="BU961" s="48"/>
    </row>
    <row r="962" spans="1:73" hidden="1">
      <c r="A962" s="48"/>
      <c r="B962" s="48"/>
      <c r="C962" s="70" t="s">
        <v>2712</v>
      </c>
      <c r="D962" s="48"/>
      <c r="E962" s="48"/>
      <c r="F962" s="48"/>
      <c r="G962" s="48"/>
      <c r="H962" s="48"/>
      <c r="I962" s="48"/>
      <c r="J962" s="48"/>
      <c r="K962" s="48"/>
      <c r="L962" s="464">
        <f t="shared" si="58"/>
        <v>575</v>
      </c>
      <c r="M962" s="464"/>
      <c r="N962" s="152" t="s">
        <v>2713</v>
      </c>
      <c r="O962" s="48"/>
      <c r="P962" s="48"/>
      <c r="Q962" s="48"/>
      <c r="R962" s="48"/>
      <c r="S962" s="48"/>
      <c r="T962" s="48"/>
      <c r="U962" s="436" t="str">
        <f t="shared" si="54"/>
        <v/>
      </c>
      <c r="V962" s="436"/>
      <c r="W962" s="436" t="str">
        <f t="shared" si="55"/>
        <v/>
      </c>
      <c r="X962" s="436"/>
      <c r="Y962" s="48"/>
      <c r="Z962" s="48"/>
      <c r="AA962" s="48"/>
      <c r="AB962" s="48"/>
      <c r="AC962" s="48"/>
      <c r="AD962" s="48"/>
      <c r="AE962" s="48"/>
      <c r="AF962" s="48"/>
      <c r="AG962" s="48"/>
      <c r="AH962" s="48"/>
      <c r="AI962" s="48"/>
      <c r="AJ962" s="48"/>
      <c r="AK962" s="48"/>
      <c r="AL962" s="151" t="s">
        <v>2714</v>
      </c>
      <c r="AM962" s="48"/>
      <c r="AN962" s="48"/>
      <c r="AO962" s="48"/>
      <c r="AP962" s="48"/>
      <c r="AQ962" s="48"/>
      <c r="AR962" s="48"/>
      <c r="AS962" s="48"/>
      <c r="AT962" s="436" t="str">
        <f t="shared" si="53"/>
        <v/>
      </c>
      <c r="AU962" s="436"/>
      <c r="AV962" s="436" t="str">
        <f t="shared" si="56"/>
        <v>Yes</v>
      </c>
      <c r="AW962" s="436"/>
      <c r="AX962" s="156" t="s">
        <v>918</v>
      </c>
      <c r="AY962" s="48"/>
      <c r="AZ962" s="48"/>
      <c r="BA962" s="48"/>
      <c r="BB962" s="436" t="b">
        <f t="shared" si="57"/>
        <v>0</v>
      </c>
      <c r="BC962" s="436"/>
      <c r="BD962" s="48"/>
      <c r="BE962" s="48"/>
      <c r="BF962" s="48"/>
      <c r="BG962" s="48"/>
      <c r="BH962" s="48"/>
      <c r="BI962" s="48"/>
      <c r="BJ962" s="48"/>
      <c r="BK962" s="48"/>
      <c r="BL962" s="48"/>
      <c r="BM962" s="48"/>
      <c r="BN962" s="48"/>
      <c r="BO962" s="48"/>
      <c r="BP962" s="48"/>
      <c r="BQ962" s="48"/>
      <c r="BR962" s="48"/>
      <c r="BS962" s="48"/>
      <c r="BT962" s="48"/>
      <c r="BU962" s="48"/>
    </row>
    <row r="963" spans="1:73" hidden="1">
      <c r="A963" s="48"/>
      <c r="B963" s="48"/>
      <c r="C963" s="70" t="s">
        <v>2715</v>
      </c>
      <c r="D963" s="48"/>
      <c r="E963" s="48"/>
      <c r="F963" s="48"/>
      <c r="G963" s="48"/>
      <c r="H963" s="48"/>
      <c r="I963" s="48"/>
      <c r="J963" s="48"/>
      <c r="K963" s="48"/>
      <c r="L963" s="464">
        <f t="shared" si="58"/>
        <v>576</v>
      </c>
      <c r="M963" s="464"/>
      <c r="N963" s="152" t="s">
        <v>2716</v>
      </c>
      <c r="O963" s="48"/>
      <c r="P963" s="48"/>
      <c r="Q963" s="48"/>
      <c r="R963" s="48"/>
      <c r="S963" s="48"/>
      <c r="T963" s="48"/>
      <c r="U963" s="436" t="str">
        <f t="shared" si="54"/>
        <v/>
      </c>
      <c r="V963" s="436"/>
      <c r="W963" s="436" t="str">
        <f t="shared" si="55"/>
        <v/>
      </c>
      <c r="X963" s="436"/>
      <c r="Y963" s="48"/>
      <c r="Z963" s="48"/>
      <c r="AA963" s="48"/>
      <c r="AB963" s="48"/>
      <c r="AC963" s="48"/>
      <c r="AD963" s="48"/>
      <c r="AE963" s="48"/>
      <c r="AF963" s="48"/>
      <c r="AG963" s="48"/>
      <c r="AH963" s="48"/>
      <c r="AI963" s="48"/>
      <c r="AJ963" s="48"/>
      <c r="AK963" s="48"/>
      <c r="AL963" s="151" t="s">
        <v>2717</v>
      </c>
      <c r="AM963" s="48"/>
      <c r="AN963" s="48"/>
      <c r="AO963" s="48"/>
      <c r="AP963" s="48"/>
      <c r="AQ963" s="48"/>
      <c r="AR963" s="48"/>
      <c r="AS963" s="48"/>
      <c r="AT963" s="436" t="str">
        <f t="shared" si="53"/>
        <v/>
      </c>
      <c r="AU963" s="436"/>
      <c r="AV963" s="436" t="str">
        <f t="shared" si="56"/>
        <v>Yes</v>
      </c>
      <c r="AW963" s="436"/>
      <c r="AX963" s="156" t="s">
        <v>918</v>
      </c>
      <c r="AY963" s="48"/>
      <c r="AZ963" s="48"/>
      <c r="BA963" s="48"/>
      <c r="BB963" s="436" t="b">
        <f t="shared" si="57"/>
        <v>0</v>
      </c>
      <c r="BC963" s="436"/>
      <c r="BD963" s="48"/>
      <c r="BE963" s="48"/>
      <c r="BF963" s="48"/>
      <c r="BG963" s="48"/>
      <c r="BH963" s="48"/>
      <c r="BI963" s="48"/>
      <c r="BJ963" s="48"/>
      <c r="BK963" s="48"/>
      <c r="BL963" s="48"/>
      <c r="BM963" s="48"/>
      <c r="BN963" s="48"/>
      <c r="BO963" s="48"/>
      <c r="BP963" s="48"/>
      <c r="BQ963" s="48"/>
      <c r="BR963" s="48"/>
      <c r="BS963" s="48"/>
      <c r="BT963" s="48"/>
      <c r="BU963" s="48"/>
    </row>
    <row r="964" spans="1:73" hidden="1">
      <c r="A964" s="48"/>
      <c r="B964" s="48"/>
      <c r="C964" s="70" t="s">
        <v>2718</v>
      </c>
      <c r="D964" s="48"/>
      <c r="E964" s="48"/>
      <c r="F964" s="48"/>
      <c r="G964" s="48"/>
      <c r="H964" s="48"/>
      <c r="I964" s="48"/>
      <c r="J964" s="48"/>
      <c r="K964" s="48"/>
      <c r="L964" s="464">
        <f t="shared" si="58"/>
        <v>577</v>
      </c>
      <c r="M964" s="464"/>
      <c r="N964" s="152" t="s">
        <v>2719</v>
      </c>
      <c r="O964" s="48"/>
      <c r="P964" s="48"/>
      <c r="Q964" s="48"/>
      <c r="R964" s="48"/>
      <c r="S964" s="48"/>
      <c r="T964" s="48"/>
      <c r="U964" s="436" t="str">
        <f t="shared" si="54"/>
        <v/>
      </c>
      <c r="V964" s="436"/>
      <c r="W964" s="436" t="str">
        <f t="shared" si="55"/>
        <v/>
      </c>
      <c r="X964" s="436"/>
      <c r="Y964" s="48"/>
      <c r="Z964" s="48"/>
      <c r="AA964" s="48"/>
      <c r="AB964" s="48"/>
      <c r="AC964" s="48"/>
      <c r="AD964" s="48"/>
      <c r="AE964" s="48"/>
      <c r="AF964" s="48"/>
      <c r="AG964" s="48"/>
      <c r="AH964" s="48"/>
      <c r="AI964" s="48"/>
      <c r="AJ964" s="48"/>
      <c r="AK964" s="48"/>
      <c r="AL964" s="151" t="s">
        <v>2720</v>
      </c>
      <c r="AM964" s="48"/>
      <c r="AN964" s="48"/>
      <c r="AO964" s="48"/>
      <c r="AP964" s="48"/>
      <c r="AQ964" s="48"/>
      <c r="AR964" s="48"/>
      <c r="AS964" s="48"/>
      <c r="AT964" s="436" t="str">
        <f t="shared" ref="AT964:AT1027" si="59">IF($AL964=$Q$380,"Yes","")</f>
        <v/>
      </c>
      <c r="AU964" s="436"/>
      <c r="AV964" s="436" t="str">
        <f t="shared" si="56"/>
        <v>Yes</v>
      </c>
      <c r="AW964" s="436"/>
      <c r="AX964" s="69" t="s">
        <v>1000</v>
      </c>
      <c r="AY964" s="48"/>
      <c r="AZ964" s="48"/>
      <c r="BA964" s="48"/>
      <c r="BB964" s="436" t="b">
        <f t="shared" si="57"/>
        <v>0</v>
      </c>
      <c r="BC964" s="436"/>
      <c r="BD964" s="48"/>
      <c r="BE964" s="48"/>
      <c r="BF964" s="48"/>
      <c r="BG964" s="48"/>
      <c r="BH964" s="48"/>
      <c r="BI964" s="48"/>
      <c r="BJ964" s="48"/>
      <c r="BK964" s="48"/>
      <c r="BL964" s="48"/>
      <c r="BM964" s="48"/>
      <c r="BN964" s="48"/>
      <c r="BO964" s="48"/>
      <c r="BP964" s="48"/>
      <c r="BQ964" s="48"/>
      <c r="BR964" s="48"/>
      <c r="BS964" s="48"/>
      <c r="BT964" s="48"/>
      <c r="BU964" s="48"/>
    </row>
    <row r="965" spans="1:73" hidden="1">
      <c r="A965" s="48"/>
      <c r="B965" s="48"/>
      <c r="C965" s="70" t="s">
        <v>2721</v>
      </c>
      <c r="D965" s="48"/>
      <c r="E965" s="48"/>
      <c r="F965" s="48"/>
      <c r="G965" s="48"/>
      <c r="H965" s="48"/>
      <c r="I965" s="48"/>
      <c r="J965" s="48"/>
      <c r="K965" s="48"/>
      <c r="L965" s="464">
        <f t="shared" si="58"/>
        <v>578</v>
      </c>
      <c r="M965" s="464"/>
      <c r="N965" s="152" t="s">
        <v>2722</v>
      </c>
      <c r="O965" s="48"/>
      <c r="P965" s="48"/>
      <c r="Q965" s="48"/>
      <c r="R965" s="48"/>
      <c r="S965" s="48"/>
      <c r="T965" s="48"/>
      <c r="U965" s="436" t="str">
        <f t="shared" ref="U965:U1028" si="60">IF(N965=Q$380,"Yes","")</f>
        <v/>
      </c>
      <c r="V965" s="436"/>
      <c r="W965" s="436" t="str">
        <f t="shared" ref="W965:W1028" si="61">IF(N965=Q$382,"Yes","")</f>
        <v/>
      </c>
      <c r="X965" s="436"/>
      <c r="Y965" s="48"/>
      <c r="Z965" s="48"/>
      <c r="AA965" s="48"/>
      <c r="AB965" s="48"/>
      <c r="AC965" s="48"/>
      <c r="AD965" s="48"/>
      <c r="AE965" s="48"/>
      <c r="AF965" s="48"/>
      <c r="AG965" s="48"/>
      <c r="AH965" s="48"/>
      <c r="AI965" s="48"/>
      <c r="AJ965" s="48"/>
      <c r="AK965" s="48"/>
      <c r="AL965" s="157" t="s">
        <v>2723</v>
      </c>
      <c r="AM965" s="48"/>
      <c r="AN965" s="48"/>
      <c r="AO965" s="48"/>
      <c r="AP965" s="48"/>
      <c r="AQ965" s="48"/>
      <c r="AR965" s="48"/>
      <c r="AS965" s="48"/>
      <c r="AT965" s="436" t="str">
        <f t="shared" si="59"/>
        <v/>
      </c>
      <c r="AU965" s="436"/>
      <c r="AV965" s="436" t="str">
        <f t="shared" ref="AV965:AV1028" si="62">IF(AX965="90.1-2001","No","Yes")</f>
        <v>Yes</v>
      </c>
      <c r="AW965" s="436"/>
      <c r="AX965" s="155" t="s">
        <v>908</v>
      </c>
      <c r="AY965" s="48"/>
      <c r="AZ965" s="48"/>
      <c r="BA965" s="48"/>
      <c r="BB965" s="436" t="b">
        <f t="shared" ref="BB965:BB1028" si="63">AND(AT965="Yes",AV965="Yes")</f>
        <v>0</v>
      </c>
      <c r="BC965" s="436"/>
      <c r="BD965" s="48"/>
      <c r="BE965" s="48"/>
      <c r="BF965" s="48"/>
      <c r="BG965" s="48"/>
      <c r="BH965" s="48"/>
      <c r="BI965" s="48"/>
      <c r="BJ965" s="48"/>
      <c r="BK965" s="48"/>
      <c r="BL965" s="48"/>
      <c r="BM965" s="48"/>
      <c r="BN965" s="48"/>
      <c r="BO965" s="48"/>
      <c r="BP965" s="48"/>
      <c r="BQ965" s="48"/>
      <c r="BR965" s="48"/>
      <c r="BS965" s="48"/>
      <c r="BT965" s="48"/>
      <c r="BU965" s="48"/>
    </row>
    <row r="966" spans="1:73" hidden="1">
      <c r="A966" s="48"/>
      <c r="B966" s="48"/>
      <c r="C966" s="70" t="s">
        <v>2724</v>
      </c>
      <c r="D966" s="48"/>
      <c r="E966" s="48"/>
      <c r="F966" s="48"/>
      <c r="G966" s="48"/>
      <c r="H966" s="48"/>
      <c r="I966" s="48"/>
      <c r="J966" s="48"/>
      <c r="K966" s="48"/>
      <c r="L966" s="464">
        <f t="shared" ref="L966:L1029" si="64">L965+1</f>
        <v>579</v>
      </c>
      <c r="M966" s="464"/>
      <c r="N966" s="152" t="s">
        <v>2725</v>
      </c>
      <c r="O966" s="48"/>
      <c r="P966" s="48"/>
      <c r="Q966" s="48"/>
      <c r="R966" s="48"/>
      <c r="S966" s="48"/>
      <c r="T966" s="48"/>
      <c r="U966" s="436" t="str">
        <f t="shared" si="60"/>
        <v/>
      </c>
      <c r="V966" s="436"/>
      <c r="W966" s="436" t="str">
        <f t="shared" si="61"/>
        <v/>
      </c>
      <c r="X966" s="436"/>
      <c r="Y966" s="48"/>
      <c r="Z966" s="48"/>
      <c r="AA966" s="48"/>
      <c r="AB966" s="48"/>
      <c r="AC966" s="48"/>
      <c r="AD966" s="48"/>
      <c r="AE966" s="48"/>
      <c r="AF966" s="48"/>
      <c r="AG966" s="48"/>
      <c r="AH966" s="48"/>
      <c r="AI966" s="48"/>
      <c r="AJ966" s="48"/>
      <c r="AK966" s="48"/>
      <c r="AL966" s="157" t="s">
        <v>2726</v>
      </c>
      <c r="AM966" s="48"/>
      <c r="AN966" s="48"/>
      <c r="AO966" s="48"/>
      <c r="AP966" s="48"/>
      <c r="AQ966" s="48"/>
      <c r="AR966" s="48"/>
      <c r="AS966" s="48"/>
      <c r="AT966" s="436" t="str">
        <f t="shared" si="59"/>
        <v/>
      </c>
      <c r="AU966" s="436"/>
      <c r="AV966" s="436" t="str">
        <f t="shared" si="62"/>
        <v>Yes</v>
      </c>
      <c r="AW966" s="436"/>
      <c r="AX966" s="155" t="s">
        <v>908</v>
      </c>
      <c r="AY966" s="48"/>
      <c r="AZ966" s="48"/>
      <c r="BA966" s="48"/>
      <c r="BB966" s="436" t="b">
        <f t="shared" si="63"/>
        <v>0</v>
      </c>
      <c r="BC966" s="436"/>
      <c r="BD966" s="48"/>
      <c r="BE966" s="48"/>
      <c r="BF966" s="48"/>
      <c r="BG966" s="48"/>
      <c r="BH966" s="48"/>
      <c r="BI966" s="48"/>
      <c r="BJ966" s="48"/>
      <c r="BK966" s="48"/>
      <c r="BL966" s="48"/>
      <c r="BM966" s="48"/>
      <c r="BN966" s="48"/>
      <c r="BO966" s="48"/>
      <c r="BP966" s="48"/>
      <c r="BQ966" s="48"/>
      <c r="BR966" s="48"/>
      <c r="BS966" s="48"/>
      <c r="BT966" s="48"/>
      <c r="BU966" s="48"/>
    </row>
    <row r="967" spans="1:73" hidden="1">
      <c r="A967" s="48"/>
      <c r="B967" s="48"/>
      <c r="C967" s="70" t="s">
        <v>2727</v>
      </c>
      <c r="D967" s="48"/>
      <c r="E967" s="48"/>
      <c r="F967" s="48"/>
      <c r="G967" s="48"/>
      <c r="H967" s="48"/>
      <c r="I967" s="48"/>
      <c r="J967" s="48"/>
      <c r="K967" s="48"/>
      <c r="L967" s="464">
        <f t="shared" si="64"/>
        <v>580</v>
      </c>
      <c r="M967" s="464"/>
      <c r="N967" s="152" t="s">
        <v>2728</v>
      </c>
      <c r="O967" s="48"/>
      <c r="P967" s="48"/>
      <c r="Q967" s="48"/>
      <c r="R967" s="48"/>
      <c r="S967" s="48"/>
      <c r="T967" s="48"/>
      <c r="U967" s="436" t="str">
        <f t="shared" si="60"/>
        <v/>
      </c>
      <c r="V967" s="436"/>
      <c r="W967" s="436" t="str">
        <f t="shared" si="61"/>
        <v/>
      </c>
      <c r="X967" s="436"/>
      <c r="Y967" s="48"/>
      <c r="Z967" s="48"/>
      <c r="AA967" s="48"/>
      <c r="AB967" s="48"/>
      <c r="AC967" s="48"/>
      <c r="AD967" s="48"/>
      <c r="AE967" s="48"/>
      <c r="AF967" s="48"/>
      <c r="AG967" s="48"/>
      <c r="AH967" s="48"/>
      <c r="AI967" s="48"/>
      <c r="AJ967" s="48"/>
      <c r="AK967" s="48"/>
      <c r="AL967" s="157" t="s">
        <v>2729</v>
      </c>
      <c r="AM967" s="48"/>
      <c r="AN967" s="48"/>
      <c r="AO967" s="48"/>
      <c r="AP967" s="48"/>
      <c r="AQ967" s="48"/>
      <c r="AR967" s="48"/>
      <c r="AS967" s="48"/>
      <c r="AT967" s="436" t="str">
        <f t="shared" si="59"/>
        <v/>
      </c>
      <c r="AU967" s="436"/>
      <c r="AV967" s="436" t="str">
        <f t="shared" si="62"/>
        <v>Yes</v>
      </c>
      <c r="AW967" s="436"/>
      <c r="AX967" s="155" t="s">
        <v>908</v>
      </c>
      <c r="AY967" s="48"/>
      <c r="AZ967" s="48"/>
      <c r="BA967" s="48"/>
      <c r="BB967" s="436" t="b">
        <f t="shared" si="63"/>
        <v>0</v>
      </c>
      <c r="BC967" s="436"/>
      <c r="BD967" s="48"/>
      <c r="BE967" s="48"/>
      <c r="BF967" s="48"/>
      <c r="BG967" s="48"/>
      <c r="BH967" s="48"/>
      <c r="BI967" s="48"/>
      <c r="BJ967" s="48"/>
      <c r="BK967" s="48"/>
      <c r="BL967" s="48"/>
      <c r="BM967" s="48"/>
      <c r="BN967" s="48"/>
      <c r="BO967" s="48"/>
      <c r="BP967" s="48"/>
      <c r="BQ967" s="48"/>
      <c r="BR967" s="48"/>
      <c r="BS967" s="48"/>
      <c r="BT967" s="48"/>
      <c r="BU967" s="48"/>
    </row>
    <row r="968" spans="1:73" hidden="1">
      <c r="A968" s="48"/>
      <c r="B968" s="48"/>
      <c r="C968" s="70" t="s">
        <v>2730</v>
      </c>
      <c r="D968" s="48"/>
      <c r="E968" s="48"/>
      <c r="F968" s="48"/>
      <c r="G968" s="48"/>
      <c r="H968" s="48"/>
      <c r="I968" s="48"/>
      <c r="J968" s="48"/>
      <c r="K968" s="48"/>
      <c r="L968" s="464">
        <f t="shared" si="64"/>
        <v>581</v>
      </c>
      <c r="M968" s="464"/>
      <c r="N968" s="152" t="s">
        <v>2731</v>
      </c>
      <c r="O968" s="48"/>
      <c r="P968" s="48"/>
      <c r="Q968" s="48"/>
      <c r="R968" s="48"/>
      <c r="S968" s="48"/>
      <c r="T968" s="48"/>
      <c r="U968" s="436" t="str">
        <f t="shared" si="60"/>
        <v/>
      </c>
      <c r="V968" s="436"/>
      <c r="W968" s="436" t="str">
        <f t="shared" si="61"/>
        <v/>
      </c>
      <c r="X968" s="436"/>
      <c r="Y968" s="48"/>
      <c r="Z968" s="48"/>
      <c r="AA968" s="48"/>
      <c r="AB968" s="48"/>
      <c r="AC968" s="48"/>
      <c r="AD968" s="48"/>
      <c r="AE968" s="48"/>
      <c r="AF968" s="48"/>
      <c r="AG968" s="48"/>
      <c r="AH968" s="48"/>
      <c r="AI968" s="48"/>
      <c r="AJ968" s="48"/>
      <c r="AK968" s="48"/>
      <c r="AL968" s="151" t="s">
        <v>2732</v>
      </c>
      <c r="AM968" s="48"/>
      <c r="AN968" s="48"/>
      <c r="AO968" s="48"/>
      <c r="AP968" s="48"/>
      <c r="AQ968" s="48"/>
      <c r="AR968" s="48"/>
      <c r="AS968" s="48"/>
      <c r="AT968" s="436" t="str">
        <f t="shared" si="59"/>
        <v/>
      </c>
      <c r="AU968" s="436"/>
      <c r="AV968" s="436" t="str">
        <f t="shared" si="62"/>
        <v>Yes</v>
      </c>
      <c r="AW968" s="436"/>
      <c r="AX968" s="156" t="s">
        <v>918</v>
      </c>
      <c r="AY968" s="48"/>
      <c r="AZ968" s="48"/>
      <c r="BA968" s="48"/>
      <c r="BB968" s="436" t="b">
        <f t="shared" si="63"/>
        <v>0</v>
      </c>
      <c r="BC968" s="436"/>
      <c r="BD968" s="48"/>
      <c r="BE968" s="48"/>
      <c r="BF968" s="48"/>
      <c r="BG968" s="48"/>
      <c r="BH968" s="48"/>
      <c r="BI968" s="48"/>
      <c r="BJ968" s="48"/>
      <c r="BK968" s="48"/>
      <c r="BL968" s="48"/>
      <c r="BM968" s="48"/>
      <c r="BN968" s="48"/>
      <c r="BO968" s="48"/>
      <c r="BP968" s="48"/>
      <c r="BQ968" s="48"/>
      <c r="BR968" s="48"/>
      <c r="BS968" s="48"/>
      <c r="BT968" s="48"/>
      <c r="BU968" s="48"/>
    </row>
    <row r="969" spans="1:73" hidden="1">
      <c r="A969" s="48"/>
      <c r="B969" s="48"/>
      <c r="C969" s="70" t="s">
        <v>2733</v>
      </c>
      <c r="D969" s="48"/>
      <c r="E969" s="48"/>
      <c r="F969" s="48"/>
      <c r="G969" s="48"/>
      <c r="H969" s="48"/>
      <c r="I969" s="48"/>
      <c r="J969" s="48"/>
      <c r="K969" s="48"/>
      <c r="L969" s="464">
        <f t="shared" si="64"/>
        <v>582</v>
      </c>
      <c r="M969" s="464"/>
      <c r="N969" s="152" t="s">
        <v>2734</v>
      </c>
      <c r="O969" s="48"/>
      <c r="P969" s="48"/>
      <c r="Q969" s="48"/>
      <c r="R969" s="48"/>
      <c r="S969" s="48"/>
      <c r="T969" s="48"/>
      <c r="U969" s="436" t="str">
        <f t="shared" si="60"/>
        <v/>
      </c>
      <c r="V969" s="436"/>
      <c r="W969" s="436" t="str">
        <f t="shared" si="61"/>
        <v/>
      </c>
      <c r="X969" s="436"/>
      <c r="Y969" s="48"/>
      <c r="Z969" s="48"/>
      <c r="AA969" s="48"/>
      <c r="AB969" s="48"/>
      <c r="AC969" s="48"/>
      <c r="AD969" s="48"/>
      <c r="AE969" s="48"/>
      <c r="AF969" s="48"/>
      <c r="AG969" s="48"/>
      <c r="AH969" s="48"/>
      <c r="AI969" s="48"/>
      <c r="AJ969" s="48"/>
      <c r="AK969" s="48"/>
      <c r="AL969" s="157" t="s">
        <v>2735</v>
      </c>
      <c r="AM969" s="48"/>
      <c r="AN969" s="48"/>
      <c r="AO969" s="48"/>
      <c r="AP969" s="48"/>
      <c r="AQ969" s="48"/>
      <c r="AR969" s="48"/>
      <c r="AS969" s="48"/>
      <c r="AT969" s="436" t="str">
        <f t="shared" si="59"/>
        <v/>
      </c>
      <c r="AU969" s="436"/>
      <c r="AV969" s="436" t="str">
        <f t="shared" si="62"/>
        <v>Yes</v>
      </c>
      <c r="AW969" s="436"/>
      <c r="AX969" s="155" t="s">
        <v>908</v>
      </c>
      <c r="AY969" s="48"/>
      <c r="AZ969" s="48"/>
      <c r="BA969" s="48"/>
      <c r="BB969" s="436" t="b">
        <f t="shared" si="63"/>
        <v>0</v>
      </c>
      <c r="BC969" s="436"/>
      <c r="BD969" s="48"/>
      <c r="BE969" s="48"/>
      <c r="BF969" s="48"/>
      <c r="BG969" s="48"/>
      <c r="BH969" s="48"/>
      <c r="BI969" s="48"/>
      <c r="BJ969" s="48"/>
      <c r="BK969" s="48"/>
      <c r="BL969" s="48"/>
      <c r="BM969" s="48"/>
      <c r="BN969" s="48"/>
      <c r="BO969" s="48"/>
      <c r="BP969" s="48"/>
      <c r="BQ969" s="48"/>
      <c r="BR969" s="48"/>
      <c r="BS969" s="48"/>
      <c r="BT969" s="48"/>
      <c r="BU969" s="48"/>
    </row>
    <row r="970" spans="1:73" hidden="1">
      <c r="A970" s="48"/>
      <c r="B970" s="48"/>
      <c r="C970" s="70" t="s">
        <v>2736</v>
      </c>
      <c r="D970" s="48"/>
      <c r="E970" s="48"/>
      <c r="F970" s="48"/>
      <c r="G970" s="48"/>
      <c r="H970" s="48"/>
      <c r="I970" s="48"/>
      <c r="J970" s="48"/>
      <c r="K970" s="48"/>
      <c r="L970" s="464">
        <f t="shared" si="64"/>
        <v>583</v>
      </c>
      <c r="M970" s="464"/>
      <c r="N970" s="152" t="s">
        <v>2737</v>
      </c>
      <c r="O970" s="48"/>
      <c r="P970" s="48"/>
      <c r="Q970" s="48"/>
      <c r="R970" s="48"/>
      <c r="S970" s="48"/>
      <c r="T970" s="48"/>
      <c r="U970" s="436" t="str">
        <f t="shared" si="60"/>
        <v/>
      </c>
      <c r="V970" s="436"/>
      <c r="W970" s="436" t="str">
        <f t="shared" si="61"/>
        <v/>
      </c>
      <c r="X970" s="436"/>
      <c r="Y970" s="48"/>
      <c r="Z970" s="48"/>
      <c r="AA970" s="48"/>
      <c r="AB970" s="48"/>
      <c r="AC970" s="48"/>
      <c r="AD970" s="48"/>
      <c r="AE970" s="48"/>
      <c r="AF970" s="48"/>
      <c r="AG970" s="48"/>
      <c r="AH970" s="48"/>
      <c r="AI970" s="48"/>
      <c r="AJ970" s="48"/>
      <c r="AK970" s="48"/>
      <c r="AL970" s="151" t="s">
        <v>2738</v>
      </c>
      <c r="AM970" s="48"/>
      <c r="AN970" s="48"/>
      <c r="AO970" s="48"/>
      <c r="AP970" s="48"/>
      <c r="AQ970" s="48"/>
      <c r="AR970" s="48"/>
      <c r="AS970" s="48"/>
      <c r="AT970" s="436" t="str">
        <f t="shared" si="59"/>
        <v/>
      </c>
      <c r="AU970" s="436"/>
      <c r="AV970" s="436" t="str">
        <f t="shared" si="62"/>
        <v>No</v>
      </c>
      <c r="AW970" s="436"/>
      <c r="AX970" s="156" t="s">
        <v>913</v>
      </c>
      <c r="AY970" s="48"/>
      <c r="AZ970" s="48"/>
      <c r="BA970" s="48"/>
      <c r="BB970" s="436" t="b">
        <f t="shared" si="63"/>
        <v>0</v>
      </c>
      <c r="BC970" s="436"/>
      <c r="BD970" s="48"/>
      <c r="BE970" s="48"/>
      <c r="BF970" s="48"/>
      <c r="BG970" s="48"/>
      <c r="BH970" s="48"/>
      <c r="BI970" s="48"/>
      <c r="BJ970" s="48"/>
      <c r="BK970" s="48"/>
      <c r="BL970" s="48"/>
      <c r="BM970" s="48"/>
      <c r="BN970" s="48"/>
      <c r="BO970" s="48"/>
      <c r="BP970" s="48"/>
      <c r="BQ970" s="48"/>
      <c r="BR970" s="48"/>
      <c r="BS970" s="48"/>
      <c r="BT970" s="48"/>
      <c r="BU970" s="48"/>
    </row>
    <row r="971" spans="1:73" hidden="1">
      <c r="A971" s="48"/>
      <c r="B971" s="48"/>
      <c r="C971" s="70" t="s">
        <v>2739</v>
      </c>
      <c r="D971" s="48"/>
      <c r="E971" s="48"/>
      <c r="F971" s="48"/>
      <c r="G971" s="48"/>
      <c r="H971" s="48"/>
      <c r="I971" s="48"/>
      <c r="J971" s="48"/>
      <c r="K971" s="48"/>
      <c r="L971" s="464">
        <f t="shared" si="64"/>
        <v>584</v>
      </c>
      <c r="M971" s="464"/>
      <c r="N971" s="152" t="s">
        <v>2740</v>
      </c>
      <c r="O971" s="48"/>
      <c r="P971" s="48"/>
      <c r="Q971" s="48"/>
      <c r="R971" s="48"/>
      <c r="S971" s="48"/>
      <c r="T971" s="48"/>
      <c r="U971" s="436" t="str">
        <f t="shared" si="60"/>
        <v/>
      </c>
      <c r="V971" s="436"/>
      <c r="W971" s="436" t="str">
        <f t="shared" si="61"/>
        <v/>
      </c>
      <c r="X971" s="436"/>
      <c r="Y971" s="48"/>
      <c r="Z971" s="48"/>
      <c r="AA971" s="48"/>
      <c r="AB971" s="48"/>
      <c r="AC971" s="48"/>
      <c r="AD971" s="48"/>
      <c r="AE971" s="48"/>
      <c r="AF971" s="48"/>
      <c r="AG971" s="48"/>
      <c r="AH971" s="48"/>
      <c r="AI971" s="48"/>
      <c r="AJ971" s="48"/>
      <c r="AK971" s="48"/>
      <c r="AL971" s="151" t="s">
        <v>2741</v>
      </c>
      <c r="AM971" s="48"/>
      <c r="AN971" s="48"/>
      <c r="AO971" s="48"/>
      <c r="AP971" s="48"/>
      <c r="AQ971" s="48"/>
      <c r="AR971" s="48"/>
      <c r="AS971" s="48"/>
      <c r="AT971" s="436" t="str">
        <f t="shared" si="59"/>
        <v/>
      </c>
      <c r="AU971" s="436"/>
      <c r="AV971" s="436" t="str">
        <f t="shared" si="62"/>
        <v>Yes</v>
      </c>
      <c r="AW971" s="436"/>
      <c r="AX971" s="69" t="s">
        <v>1000</v>
      </c>
      <c r="AY971" s="48"/>
      <c r="AZ971" s="48"/>
      <c r="BA971" s="48"/>
      <c r="BB971" s="436" t="b">
        <f t="shared" si="63"/>
        <v>0</v>
      </c>
      <c r="BC971" s="436"/>
      <c r="BD971" s="48"/>
      <c r="BE971" s="48"/>
      <c r="BF971" s="48"/>
      <c r="BG971" s="48"/>
      <c r="BH971" s="48"/>
      <c r="BI971" s="48"/>
      <c r="BJ971" s="48"/>
      <c r="BK971" s="48"/>
      <c r="BL971" s="48"/>
      <c r="BM971" s="48"/>
      <c r="BN971" s="48"/>
      <c r="BO971" s="48"/>
      <c r="BP971" s="48"/>
      <c r="BQ971" s="48"/>
      <c r="BR971" s="48"/>
      <c r="BS971" s="48"/>
      <c r="BT971" s="48"/>
      <c r="BU971" s="48"/>
    </row>
    <row r="972" spans="1:73" hidden="1">
      <c r="A972" s="48"/>
      <c r="B972" s="48"/>
      <c r="C972" s="70" t="s">
        <v>2742</v>
      </c>
      <c r="D972" s="48"/>
      <c r="E972" s="48"/>
      <c r="F972" s="48"/>
      <c r="G972" s="48"/>
      <c r="H972" s="48"/>
      <c r="I972" s="48"/>
      <c r="J972" s="48"/>
      <c r="K972" s="48"/>
      <c r="L972" s="464">
        <f t="shared" si="64"/>
        <v>585</v>
      </c>
      <c r="M972" s="464"/>
      <c r="N972" s="152" t="s">
        <v>2743</v>
      </c>
      <c r="O972" s="48"/>
      <c r="P972" s="48"/>
      <c r="Q972" s="48"/>
      <c r="R972" s="48"/>
      <c r="S972" s="48"/>
      <c r="T972" s="48"/>
      <c r="U972" s="436" t="str">
        <f t="shared" si="60"/>
        <v/>
      </c>
      <c r="V972" s="436"/>
      <c r="W972" s="436" t="str">
        <f t="shared" si="61"/>
        <v/>
      </c>
      <c r="X972" s="436"/>
      <c r="Y972" s="48"/>
      <c r="Z972" s="48"/>
      <c r="AA972" s="48"/>
      <c r="AB972" s="48"/>
      <c r="AC972" s="48"/>
      <c r="AD972" s="48"/>
      <c r="AE972" s="48"/>
      <c r="AF972" s="48"/>
      <c r="AG972" s="48"/>
      <c r="AH972" s="48"/>
      <c r="AI972" s="48"/>
      <c r="AJ972" s="48"/>
      <c r="AK972" s="48"/>
      <c r="AL972" s="157" t="s">
        <v>2744</v>
      </c>
      <c r="AM972" s="48"/>
      <c r="AN972" s="48"/>
      <c r="AO972" s="48"/>
      <c r="AP972" s="48"/>
      <c r="AQ972" s="48"/>
      <c r="AR972" s="48"/>
      <c r="AS972" s="48"/>
      <c r="AT972" s="436" t="str">
        <f t="shared" si="59"/>
        <v/>
      </c>
      <c r="AU972" s="436"/>
      <c r="AV972" s="436" t="str">
        <f t="shared" si="62"/>
        <v>Yes</v>
      </c>
      <c r="AW972" s="436"/>
      <c r="AX972" s="155" t="s">
        <v>908</v>
      </c>
      <c r="AY972" s="48"/>
      <c r="AZ972" s="48"/>
      <c r="BA972" s="48"/>
      <c r="BB972" s="436" t="b">
        <f t="shared" si="63"/>
        <v>0</v>
      </c>
      <c r="BC972" s="436"/>
      <c r="BD972" s="48"/>
      <c r="BE972" s="48"/>
      <c r="BF972" s="48"/>
      <c r="BG972" s="48"/>
      <c r="BH972" s="48"/>
      <c r="BI972" s="48"/>
      <c r="BJ972" s="48"/>
      <c r="BK972" s="48"/>
      <c r="BL972" s="48"/>
      <c r="BM972" s="48"/>
      <c r="BN972" s="48"/>
      <c r="BO972" s="48"/>
      <c r="BP972" s="48"/>
      <c r="BQ972" s="48"/>
      <c r="BR972" s="48"/>
      <c r="BS972" s="48"/>
      <c r="BT972" s="48"/>
      <c r="BU972" s="48"/>
    </row>
    <row r="973" spans="1:73" hidden="1">
      <c r="A973" s="48"/>
      <c r="B973" s="48"/>
      <c r="C973" s="70" t="s">
        <v>2745</v>
      </c>
      <c r="D973" s="48"/>
      <c r="E973" s="48"/>
      <c r="F973" s="48"/>
      <c r="G973" s="48"/>
      <c r="H973" s="48"/>
      <c r="I973" s="48"/>
      <c r="J973" s="48"/>
      <c r="K973" s="48"/>
      <c r="L973" s="464">
        <f t="shared" si="64"/>
        <v>586</v>
      </c>
      <c r="M973" s="464"/>
      <c r="N973" s="152" t="s">
        <v>2746</v>
      </c>
      <c r="O973" s="48"/>
      <c r="P973" s="48"/>
      <c r="Q973" s="48"/>
      <c r="R973" s="48"/>
      <c r="S973" s="48"/>
      <c r="T973" s="48"/>
      <c r="U973" s="436" t="str">
        <f t="shared" si="60"/>
        <v/>
      </c>
      <c r="V973" s="436"/>
      <c r="W973" s="436" t="str">
        <f t="shared" si="61"/>
        <v/>
      </c>
      <c r="X973" s="436"/>
      <c r="Y973" s="48"/>
      <c r="Z973" s="48"/>
      <c r="AA973" s="48"/>
      <c r="AB973" s="48"/>
      <c r="AC973" s="48"/>
      <c r="AD973" s="48"/>
      <c r="AE973" s="48"/>
      <c r="AF973" s="48"/>
      <c r="AG973" s="48"/>
      <c r="AH973" s="48"/>
      <c r="AI973" s="48"/>
      <c r="AJ973" s="48"/>
      <c r="AK973" s="48"/>
      <c r="AL973" s="157" t="s">
        <v>2747</v>
      </c>
      <c r="AM973" s="48"/>
      <c r="AN973" s="48"/>
      <c r="AO973" s="48"/>
      <c r="AP973" s="48"/>
      <c r="AQ973" s="48"/>
      <c r="AR973" s="48"/>
      <c r="AS973" s="48"/>
      <c r="AT973" s="436" t="str">
        <f t="shared" si="59"/>
        <v/>
      </c>
      <c r="AU973" s="436"/>
      <c r="AV973" s="436" t="str">
        <f t="shared" si="62"/>
        <v>Yes</v>
      </c>
      <c r="AW973" s="436"/>
      <c r="AX973" s="155" t="s">
        <v>908</v>
      </c>
      <c r="AY973" s="48"/>
      <c r="AZ973" s="48"/>
      <c r="BA973" s="48"/>
      <c r="BB973" s="436" t="b">
        <f t="shared" si="63"/>
        <v>0</v>
      </c>
      <c r="BC973" s="436"/>
      <c r="BD973" s="48"/>
      <c r="BE973" s="48"/>
      <c r="BF973" s="48"/>
      <c r="BG973" s="48"/>
      <c r="BH973" s="48"/>
      <c r="BI973" s="48"/>
      <c r="BJ973" s="48"/>
      <c r="BK973" s="48"/>
      <c r="BL973" s="48"/>
      <c r="BM973" s="48"/>
      <c r="BN973" s="48"/>
      <c r="BO973" s="48"/>
      <c r="BP973" s="48"/>
      <c r="BQ973" s="48"/>
      <c r="BR973" s="48"/>
      <c r="BS973" s="48"/>
      <c r="BT973" s="48"/>
      <c r="BU973" s="48"/>
    </row>
    <row r="974" spans="1:73" hidden="1">
      <c r="A974" s="48"/>
      <c r="B974" s="48"/>
      <c r="C974" s="70" t="s">
        <v>2748</v>
      </c>
      <c r="D974" s="48"/>
      <c r="E974" s="48"/>
      <c r="F974" s="48"/>
      <c r="G974" s="48"/>
      <c r="H974" s="48"/>
      <c r="I974" s="48"/>
      <c r="J974" s="48"/>
      <c r="K974" s="48"/>
      <c r="L974" s="464">
        <f t="shared" si="64"/>
        <v>587</v>
      </c>
      <c r="M974" s="464"/>
      <c r="N974" s="152" t="s">
        <v>2749</v>
      </c>
      <c r="O974" s="48"/>
      <c r="P974" s="48"/>
      <c r="Q974" s="48"/>
      <c r="R974" s="48"/>
      <c r="S974" s="48"/>
      <c r="T974" s="48"/>
      <c r="U974" s="436" t="str">
        <f t="shared" si="60"/>
        <v/>
      </c>
      <c r="V974" s="436"/>
      <c r="W974" s="436" t="str">
        <f t="shared" si="61"/>
        <v/>
      </c>
      <c r="X974" s="436"/>
      <c r="Y974" s="48"/>
      <c r="Z974" s="48"/>
      <c r="AA974" s="48"/>
      <c r="AB974" s="48"/>
      <c r="AC974" s="48"/>
      <c r="AD974" s="48"/>
      <c r="AE974" s="48"/>
      <c r="AF974" s="48"/>
      <c r="AG974" s="48"/>
      <c r="AH974" s="48"/>
      <c r="AI974" s="48"/>
      <c r="AJ974" s="48"/>
      <c r="AK974" s="48"/>
      <c r="AL974" s="157" t="s">
        <v>2750</v>
      </c>
      <c r="AM974" s="48"/>
      <c r="AN974" s="48"/>
      <c r="AO974" s="48"/>
      <c r="AP974" s="48"/>
      <c r="AQ974" s="48"/>
      <c r="AR974" s="48"/>
      <c r="AS974" s="48"/>
      <c r="AT974" s="436" t="str">
        <f t="shared" si="59"/>
        <v/>
      </c>
      <c r="AU974" s="436"/>
      <c r="AV974" s="436" t="str">
        <f t="shared" si="62"/>
        <v>Yes</v>
      </c>
      <c r="AW974" s="436"/>
      <c r="AX974" s="155" t="s">
        <v>908</v>
      </c>
      <c r="AY974" s="48"/>
      <c r="AZ974" s="48"/>
      <c r="BA974" s="48"/>
      <c r="BB974" s="436" t="b">
        <f t="shared" si="63"/>
        <v>0</v>
      </c>
      <c r="BC974" s="436"/>
      <c r="BD974" s="48"/>
      <c r="BE974" s="48"/>
      <c r="BF974" s="48"/>
      <c r="BG974" s="48"/>
      <c r="BH974" s="48"/>
      <c r="BI974" s="48"/>
      <c r="BJ974" s="48"/>
      <c r="BK974" s="48"/>
      <c r="BL974" s="48"/>
      <c r="BM974" s="48"/>
      <c r="BN974" s="48"/>
      <c r="BO974" s="48"/>
      <c r="BP974" s="48"/>
      <c r="BQ974" s="48"/>
      <c r="BR974" s="48"/>
      <c r="BS974" s="48"/>
      <c r="BT974" s="48"/>
      <c r="BU974" s="48"/>
    </row>
    <row r="975" spans="1:73" hidden="1">
      <c r="A975" s="48"/>
      <c r="B975" s="48"/>
      <c r="C975" s="70" t="s">
        <v>2751</v>
      </c>
      <c r="D975" s="48"/>
      <c r="E975" s="48"/>
      <c r="F975" s="48"/>
      <c r="G975" s="48"/>
      <c r="H975" s="48"/>
      <c r="I975" s="48"/>
      <c r="J975" s="48"/>
      <c r="K975" s="48"/>
      <c r="L975" s="464">
        <f t="shared" si="64"/>
        <v>588</v>
      </c>
      <c r="M975" s="464"/>
      <c r="N975" s="152" t="s">
        <v>2752</v>
      </c>
      <c r="O975" s="48"/>
      <c r="P975" s="48"/>
      <c r="Q975" s="48"/>
      <c r="R975" s="48"/>
      <c r="S975" s="48"/>
      <c r="T975" s="48"/>
      <c r="U975" s="436" t="str">
        <f t="shared" si="60"/>
        <v/>
      </c>
      <c r="V975" s="436"/>
      <c r="W975" s="436" t="str">
        <f t="shared" si="61"/>
        <v/>
      </c>
      <c r="X975" s="436"/>
      <c r="Y975" s="48"/>
      <c r="Z975" s="48"/>
      <c r="AA975" s="48"/>
      <c r="AB975" s="48"/>
      <c r="AC975" s="48"/>
      <c r="AD975" s="48"/>
      <c r="AE975" s="48"/>
      <c r="AF975" s="48"/>
      <c r="AG975" s="48"/>
      <c r="AH975" s="48"/>
      <c r="AI975" s="48"/>
      <c r="AJ975" s="48"/>
      <c r="AK975" s="48"/>
      <c r="AL975" s="151" t="s">
        <v>2094</v>
      </c>
      <c r="AM975" s="48"/>
      <c r="AN975" s="48"/>
      <c r="AO975" s="48"/>
      <c r="AP975" s="48"/>
      <c r="AQ975" s="48"/>
      <c r="AR975" s="48"/>
      <c r="AS975" s="48"/>
      <c r="AT975" s="436" t="str">
        <f t="shared" si="59"/>
        <v/>
      </c>
      <c r="AU975" s="436"/>
      <c r="AV975" s="436" t="str">
        <f t="shared" si="62"/>
        <v>Yes</v>
      </c>
      <c r="AW975" s="436"/>
      <c r="AX975" s="156" t="s">
        <v>918</v>
      </c>
      <c r="AY975" s="48"/>
      <c r="AZ975" s="48"/>
      <c r="BA975" s="48"/>
      <c r="BB975" s="436" t="b">
        <f t="shared" si="63"/>
        <v>0</v>
      </c>
      <c r="BC975" s="436"/>
      <c r="BD975" s="48"/>
      <c r="BE975" s="48"/>
      <c r="BF975" s="48"/>
      <c r="BG975" s="48"/>
      <c r="BH975" s="48"/>
      <c r="BI975" s="48"/>
      <c r="BJ975" s="48"/>
      <c r="BK975" s="48"/>
      <c r="BL975" s="48"/>
      <c r="BM975" s="48"/>
      <c r="BN975" s="48"/>
      <c r="BO975" s="48"/>
      <c r="BP975" s="48"/>
      <c r="BQ975" s="48"/>
      <c r="BR975" s="48"/>
      <c r="BS975" s="48"/>
      <c r="BT975" s="48"/>
      <c r="BU975" s="48"/>
    </row>
    <row r="976" spans="1:73" hidden="1">
      <c r="A976" s="48"/>
      <c r="B976" s="48"/>
      <c r="C976" s="70" t="s">
        <v>2753</v>
      </c>
      <c r="D976" s="48"/>
      <c r="E976" s="48"/>
      <c r="F976" s="48"/>
      <c r="G976" s="48"/>
      <c r="H976" s="48"/>
      <c r="I976" s="48"/>
      <c r="J976" s="48"/>
      <c r="K976" s="48"/>
      <c r="L976" s="464">
        <f t="shared" si="64"/>
        <v>589</v>
      </c>
      <c r="M976" s="464"/>
      <c r="N976" s="152" t="s">
        <v>2754</v>
      </c>
      <c r="O976" s="48"/>
      <c r="P976" s="48"/>
      <c r="Q976" s="48"/>
      <c r="R976" s="48"/>
      <c r="S976" s="48"/>
      <c r="T976" s="48"/>
      <c r="U976" s="436" t="str">
        <f t="shared" si="60"/>
        <v/>
      </c>
      <c r="V976" s="436"/>
      <c r="W976" s="436" t="str">
        <f t="shared" si="61"/>
        <v/>
      </c>
      <c r="X976" s="436"/>
      <c r="Y976" s="48"/>
      <c r="Z976" s="48"/>
      <c r="AA976" s="48"/>
      <c r="AB976" s="48"/>
      <c r="AC976" s="48"/>
      <c r="AD976" s="48"/>
      <c r="AE976" s="48"/>
      <c r="AF976" s="48"/>
      <c r="AG976" s="48"/>
      <c r="AH976" s="48"/>
      <c r="AI976" s="48"/>
      <c r="AJ976" s="48"/>
      <c r="AK976" s="48"/>
      <c r="AL976" s="157" t="s">
        <v>2755</v>
      </c>
      <c r="AM976" s="48"/>
      <c r="AN976" s="48"/>
      <c r="AO976" s="48"/>
      <c r="AP976" s="48"/>
      <c r="AQ976" s="48"/>
      <c r="AR976" s="48"/>
      <c r="AS976" s="48"/>
      <c r="AT976" s="436" t="str">
        <f t="shared" si="59"/>
        <v/>
      </c>
      <c r="AU976" s="436"/>
      <c r="AV976" s="436" t="str">
        <f t="shared" si="62"/>
        <v>Yes</v>
      </c>
      <c r="AW976" s="436"/>
      <c r="AX976" s="155" t="s">
        <v>908</v>
      </c>
      <c r="AY976" s="48"/>
      <c r="AZ976" s="48"/>
      <c r="BA976" s="48"/>
      <c r="BB976" s="436" t="b">
        <f t="shared" si="63"/>
        <v>0</v>
      </c>
      <c r="BC976" s="436"/>
      <c r="BD976" s="48"/>
      <c r="BE976" s="48"/>
      <c r="BF976" s="48"/>
      <c r="BG976" s="48"/>
      <c r="BH976" s="48"/>
      <c r="BI976" s="48"/>
      <c r="BJ976" s="48"/>
      <c r="BK976" s="48"/>
      <c r="BL976" s="48"/>
      <c r="BM976" s="48"/>
      <c r="BN976" s="48"/>
      <c r="BO976" s="48"/>
      <c r="BP976" s="48"/>
      <c r="BQ976" s="48"/>
      <c r="BR976" s="48"/>
      <c r="BS976" s="48"/>
      <c r="BT976" s="48"/>
      <c r="BU976" s="48"/>
    </row>
    <row r="977" spans="1:73" hidden="1">
      <c r="A977" s="48"/>
      <c r="B977" s="48"/>
      <c r="C977" s="70" t="s">
        <v>2756</v>
      </c>
      <c r="D977" s="48"/>
      <c r="E977" s="48"/>
      <c r="F977" s="48"/>
      <c r="G977" s="48"/>
      <c r="H977" s="48"/>
      <c r="I977" s="48"/>
      <c r="J977" s="48"/>
      <c r="K977" s="48"/>
      <c r="L977" s="464">
        <f t="shared" si="64"/>
        <v>590</v>
      </c>
      <c r="M977" s="464"/>
      <c r="N977" s="152" t="s">
        <v>2757</v>
      </c>
      <c r="O977" s="48"/>
      <c r="P977" s="48"/>
      <c r="Q977" s="48"/>
      <c r="R977" s="48"/>
      <c r="S977" s="48"/>
      <c r="T977" s="48"/>
      <c r="U977" s="436" t="str">
        <f t="shared" si="60"/>
        <v/>
      </c>
      <c r="V977" s="436"/>
      <c r="W977" s="436" t="str">
        <f t="shared" si="61"/>
        <v/>
      </c>
      <c r="X977" s="436"/>
      <c r="Y977" s="48"/>
      <c r="Z977" s="48"/>
      <c r="AA977" s="48"/>
      <c r="AB977" s="48"/>
      <c r="AC977" s="48"/>
      <c r="AD977" s="48"/>
      <c r="AE977" s="48"/>
      <c r="AF977" s="48"/>
      <c r="AG977" s="48"/>
      <c r="AH977" s="48"/>
      <c r="AI977" s="48"/>
      <c r="AJ977" s="48"/>
      <c r="AK977" s="48"/>
      <c r="AL977" s="154" t="s">
        <v>2758</v>
      </c>
      <c r="AM977" s="48"/>
      <c r="AN977" s="48"/>
      <c r="AO977" s="48"/>
      <c r="AP977" s="48"/>
      <c r="AQ977" s="48"/>
      <c r="AR977" s="48"/>
      <c r="AS977" s="48"/>
      <c r="AT977" s="436" t="str">
        <f t="shared" si="59"/>
        <v/>
      </c>
      <c r="AU977" s="436"/>
      <c r="AV977" s="436" t="str">
        <f t="shared" si="62"/>
        <v>Yes</v>
      </c>
      <c r="AW977" s="436"/>
      <c r="AX977" s="155" t="s">
        <v>908</v>
      </c>
      <c r="AY977" s="48"/>
      <c r="AZ977" s="48"/>
      <c r="BA977" s="48"/>
      <c r="BB977" s="436" t="b">
        <f t="shared" si="63"/>
        <v>0</v>
      </c>
      <c r="BC977" s="436"/>
      <c r="BD977" s="48"/>
      <c r="BE977" s="48"/>
      <c r="BF977" s="48"/>
      <c r="BG977" s="48"/>
      <c r="BH977" s="48"/>
      <c r="BI977" s="48"/>
      <c r="BJ977" s="48"/>
      <c r="BK977" s="48"/>
      <c r="BL977" s="48"/>
      <c r="BM977" s="48"/>
      <c r="BN977" s="48"/>
      <c r="BO977" s="48"/>
      <c r="BP977" s="48"/>
      <c r="BQ977" s="48"/>
      <c r="BR977" s="48"/>
      <c r="BS977" s="48"/>
      <c r="BT977" s="48"/>
      <c r="BU977" s="48"/>
    </row>
    <row r="978" spans="1:73" hidden="1">
      <c r="A978" s="48"/>
      <c r="B978" s="48"/>
      <c r="C978" s="70" t="s">
        <v>2759</v>
      </c>
      <c r="D978" s="48"/>
      <c r="E978" s="48"/>
      <c r="F978" s="48"/>
      <c r="G978" s="48"/>
      <c r="H978" s="48"/>
      <c r="I978" s="48"/>
      <c r="J978" s="48"/>
      <c r="K978" s="48"/>
      <c r="L978" s="464">
        <f t="shared" si="64"/>
        <v>591</v>
      </c>
      <c r="M978" s="464"/>
      <c r="N978" s="152" t="s">
        <v>2760</v>
      </c>
      <c r="O978" s="48"/>
      <c r="P978" s="48"/>
      <c r="Q978" s="48"/>
      <c r="R978" s="48"/>
      <c r="S978" s="48"/>
      <c r="T978" s="48"/>
      <c r="U978" s="436" t="str">
        <f t="shared" si="60"/>
        <v/>
      </c>
      <c r="V978" s="436"/>
      <c r="W978" s="436" t="str">
        <f t="shared" si="61"/>
        <v/>
      </c>
      <c r="X978" s="436"/>
      <c r="Y978" s="48"/>
      <c r="Z978" s="48"/>
      <c r="AA978" s="48"/>
      <c r="AB978" s="48"/>
      <c r="AC978" s="48"/>
      <c r="AD978" s="48"/>
      <c r="AE978" s="48"/>
      <c r="AF978" s="48"/>
      <c r="AG978" s="48"/>
      <c r="AH978" s="48"/>
      <c r="AI978" s="48"/>
      <c r="AJ978" s="48"/>
      <c r="AK978" s="48"/>
      <c r="AL978" s="157" t="s">
        <v>2761</v>
      </c>
      <c r="AM978" s="48"/>
      <c r="AN978" s="48"/>
      <c r="AO978" s="48"/>
      <c r="AP978" s="48"/>
      <c r="AQ978" s="48"/>
      <c r="AR978" s="48"/>
      <c r="AS978" s="48"/>
      <c r="AT978" s="436" t="str">
        <f t="shared" si="59"/>
        <v/>
      </c>
      <c r="AU978" s="436"/>
      <c r="AV978" s="436" t="str">
        <f t="shared" si="62"/>
        <v>Yes</v>
      </c>
      <c r="AW978" s="436"/>
      <c r="AX978" s="155" t="s">
        <v>918</v>
      </c>
      <c r="AY978" s="48"/>
      <c r="AZ978" s="48"/>
      <c r="BA978" s="48"/>
      <c r="BB978" s="436" t="b">
        <f t="shared" si="63"/>
        <v>0</v>
      </c>
      <c r="BC978" s="436"/>
      <c r="BD978" s="48"/>
      <c r="BE978" s="48"/>
      <c r="BF978" s="48"/>
      <c r="BG978" s="48"/>
      <c r="BH978" s="48"/>
      <c r="BI978" s="48"/>
      <c r="BJ978" s="48"/>
      <c r="BK978" s="48"/>
      <c r="BL978" s="48"/>
      <c r="BM978" s="48"/>
      <c r="BN978" s="48"/>
      <c r="BO978" s="48"/>
      <c r="BP978" s="48"/>
      <c r="BQ978" s="48"/>
      <c r="BR978" s="48"/>
      <c r="BS978" s="48"/>
      <c r="BT978" s="48"/>
      <c r="BU978" s="48"/>
    </row>
    <row r="979" spans="1:73" hidden="1">
      <c r="A979" s="48"/>
      <c r="B979" s="48"/>
      <c r="C979" s="70" t="s">
        <v>2762</v>
      </c>
      <c r="D979" s="48"/>
      <c r="E979" s="48"/>
      <c r="F979" s="48"/>
      <c r="G979" s="48"/>
      <c r="H979" s="48"/>
      <c r="I979" s="48"/>
      <c r="J979" s="48"/>
      <c r="K979" s="48"/>
      <c r="L979" s="464">
        <f t="shared" si="64"/>
        <v>592</v>
      </c>
      <c r="M979" s="464"/>
      <c r="N979" s="152" t="s">
        <v>2763</v>
      </c>
      <c r="O979" s="48"/>
      <c r="P979" s="48"/>
      <c r="Q979" s="48"/>
      <c r="R979" s="48"/>
      <c r="S979" s="48"/>
      <c r="T979" s="48"/>
      <c r="U979" s="436" t="str">
        <f t="shared" si="60"/>
        <v/>
      </c>
      <c r="V979" s="436"/>
      <c r="W979" s="436" t="str">
        <f t="shared" si="61"/>
        <v/>
      </c>
      <c r="X979" s="436"/>
      <c r="Y979" s="48"/>
      <c r="Z979" s="48"/>
      <c r="AA979" s="48"/>
      <c r="AB979" s="48"/>
      <c r="AC979" s="48"/>
      <c r="AD979" s="48"/>
      <c r="AE979" s="48"/>
      <c r="AF979" s="48"/>
      <c r="AG979" s="48"/>
      <c r="AH979" s="48"/>
      <c r="AI979" s="48"/>
      <c r="AJ979" s="48"/>
      <c r="AK979" s="48"/>
      <c r="AL979" s="151" t="s">
        <v>2097</v>
      </c>
      <c r="AM979" s="48"/>
      <c r="AN979" s="48"/>
      <c r="AO979" s="48"/>
      <c r="AP979" s="48"/>
      <c r="AQ979" s="48"/>
      <c r="AR979" s="48"/>
      <c r="AS979" s="48"/>
      <c r="AT979" s="436" t="str">
        <f t="shared" si="59"/>
        <v/>
      </c>
      <c r="AU979" s="436"/>
      <c r="AV979" s="436" t="str">
        <f t="shared" si="62"/>
        <v>Yes</v>
      </c>
      <c r="AW979" s="436"/>
      <c r="AX979" s="156" t="s">
        <v>918</v>
      </c>
      <c r="AY979" s="48"/>
      <c r="AZ979" s="48"/>
      <c r="BA979" s="48"/>
      <c r="BB979" s="436" t="b">
        <f t="shared" si="63"/>
        <v>0</v>
      </c>
      <c r="BC979" s="436"/>
      <c r="BD979" s="48"/>
      <c r="BE979" s="48"/>
      <c r="BF979" s="48"/>
      <c r="BG979" s="48"/>
      <c r="BH979" s="48"/>
      <c r="BI979" s="48"/>
      <c r="BJ979" s="48"/>
      <c r="BK979" s="48"/>
      <c r="BL979" s="48"/>
      <c r="BM979" s="48"/>
      <c r="BN979" s="48"/>
      <c r="BO979" s="48"/>
      <c r="BP979" s="48"/>
      <c r="BQ979" s="48"/>
      <c r="BR979" s="48"/>
      <c r="BS979" s="48"/>
      <c r="BT979" s="48"/>
      <c r="BU979" s="48"/>
    </row>
    <row r="980" spans="1:73" hidden="1">
      <c r="A980" s="48"/>
      <c r="B980" s="48"/>
      <c r="C980" s="70" t="s">
        <v>2764</v>
      </c>
      <c r="D980" s="48"/>
      <c r="E980" s="48"/>
      <c r="F980" s="48"/>
      <c r="G980" s="48"/>
      <c r="H980" s="48"/>
      <c r="I980" s="48"/>
      <c r="J980" s="48"/>
      <c r="K980" s="48"/>
      <c r="L980" s="464">
        <f t="shared" si="64"/>
        <v>593</v>
      </c>
      <c r="M980" s="464"/>
      <c r="N980" s="152" t="s">
        <v>2765</v>
      </c>
      <c r="O980" s="48"/>
      <c r="P980" s="48"/>
      <c r="Q980" s="48"/>
      <c r="R980" s="48"/>
      <c r="S980" s="48"/>
      <c r="T980" s="48"/>
      <c r="U980" s="436" t="str">
        <f t="shared" si="60"/>
        <v/>
      </c>
      <c r="V980" s="436"/>
      <c r="W980" s="436" t="str">
        <f t="shared" si="61"/>
        <v/>
      </c>
      <c r="X980" s="436"/>
      <c r="Y980" s="48"/>
      <c r="Z980" s="48"/>
      <c r="AA980" s="48"/>
      <c r="AB980" s="48"/>
      <c r="AC980" s="48"/>
      <c r="AD980" s="48"/>
      <c r="AE980" s="48"/>
      <c r="AF980" s="48"/>
      <c r="AG980" s="48"/>
      <c r="AH980" s="48"/>
      <c r="AI980" s="48"/>
      <c r="AJ980" s="48"/>
      <c r="AK980" s="48"/>
      <c r="AL980" s="151" t="s">
        <v>2766</v>
      </c>
      <c r="AM980" s="48"/>
      <c r="AN980" s="48"/>
      <c r="AO980" s="48"/>
      <c r="AP980" s="48"/>
      <c r="AQ980" s="48"/>
      <c r="AR980" s="48"/>
      <c r="AS980" s="48"/>
      <c r="AT980" s="436" t="str">
        <f t="shared" si="59"/>
        <v/>
      </c>
      <c r="AU980" s="436"/>
      <c r="AV980" s="436" t="str">
        <f t="shared" si="62"/>
        <v>No</v>
      </c>
      <c r="AW980" s="436"/>
      <c r="AX980" s="156" t="s">
        <v>913</v>
      </c>
      <c r="AY980" s="48"/>
      <c r="AZ980" s="48"/>
      <c r="BA980" s="48"/>
      <c r="BB980" s="436" t="b">
        <f t="shared" si="63"/>
        <v>0</v>
      </c>
      <c r="BC980" s="436"/>
      <c r="BD980" s="48"/>
      <c r="BE980" s="48"/>
      <c r="BF980" s="48"/>
      <c r="BG980" s="48"/>
      <c r="BH980" s="48"/>
      <c r="BI980" s="48"/>
      <c r="BJ980" s="48"/>
      <c r="BK980" s="48"/>
      <c r="BL980" s="48"/>
      <c r="BM980" s="48"/>
      <c r="BN980" s="48"/>
      <c r="BO980" s="48"/>
      <c r="BP980" s="48"/>
      <c r="BQ980" s="48"/>
      <c r="BR980" s="48"/>
      <c r="BS980" s="48"/>
      <c r="BT980" s="48"/>
      <c r="BU980" s="48"/>
    </row>
    <row r="981" spans="1:73" hidden="1">
      <c r="A981" s="48"/>
      <c r="B981" s="48"/>
      <c r="C981" s="70" t="s">
        <v>2767</v>
      </c>
      <c r="D981" s="48"/>
      <c r="E981" s="48"/>
      <c r="F981" s="48"/>
      <c r="G981" s="48"/>
      <c r="H981" s="48"/>
      <c r="I981" s="48"/>
      <c r="J981" s="48"/>
      <c r="K981" s="48"/>
      <c r="L981" s="464">
        <f t="shared" si="64"/>
        <v>594</v>
      </c>
      <c r="M981" s="464"/>
      <c r="N981" s="152" t="s">
        <v>2768</v>
      </c>
      <c r="O981" s="48"/>
      <c r="P981" s="48"/>
      <c r="Q981" s="48"/>
      <c r="R981" s="48"/>
      <c r="S981" s="48"/>
      <c r="T981" s="48"/>
      <c r="U981" s="436" t="str">
        <f t="shared" si="60"/>
        <v/>
      </c>
      <c r="V981" s="436"/>
      <c r="W981" s="436" t="str">
        <f t="shared" si="61"/>
        <v/>
      </c>
      <c r="X981" s="436"/>
      <c r="Y981" s="48"/>
      <c r="Z981" s="48"/>
      <c r="AA981" s="48"/>
      <c r="AB981" s="48"/>
      <c r="AC981" s="48"/>
      <c r="AD981" s="48"/>
      <c r="AE981" s="48"/>
      <c r="AF981" s="48"/>
      <c r="AG981" s="48"/>
      <c r="AH981" s="48"/>
      <c r="AI981" s="48"/>
      <c r="AJ981" s="48"/>
      <c r="AK981" s="48"/>
      <c r="AL981" s="157" t="s">
        <v>2769</v>
      </c>
      <c r="AM981" s="48"/>
      <c r="AN981" s="48"/>
      <c r="AO981" s="48"/>
      <c r="AP981" s="48"/>
      <c r="AQ981" s="48"/>
      <c r="AR981" s="48"/>
      <c r="AS981" s="48"/>
      <c r="AT981" s="436" t="str">
        <f t="shared" si="59"/>
        <v/>
      </c>
      <c r="AU981" s="436"/>
      <c r="AV981" s="436" t="str">
        <f t="shared" si="62"/>
        <v>Yes</v>
      </c>
      <c r="AW981" s="436"/>
      <c r="AX981" s="155" t="s">
        <v>908</v>
      </c>
      <c r="AY981" s="48"/>
      <c r="AZ981" s="48"/>
      <c r="BA981" s="48"/>
      <c r="BB981" s="436" t="b">
        <f t="shared" si="63"/>
        <v>0</v>
      </c>
      <c r="BC981" s="436"/>
      <c r="BD981" s="48"/>
      <c r="BE981" s="48"/>
      <c r="BF981" s="48"/>
      <c r="BG981" s="48"/>
      <c r="BH981" s="48"/>
      <c r="BI981" s="48"/>
      <c r="BJ981" s="48"/>
      <c r="BK981" s="48"/>
      <c r="BL981" s="48"/>
      <c r="BM981" s="48"/>
      <c r="BN981" s="48"/>
      <c r="BO981" s="48"/>
      <c r="BP981" s="48"/>
      <c r="BQ981" s="48"/>
      <c r="BR981" s="48"/>
      <c r="BS981" s="48"/>
      <c r="BT981" s="48"/>
      <c r="BU981" s="48"/>
    </row>
    <row r="982" spans="1:73" hidden="1">
      <c r="A982" s="48"/>
      <c r="B982" s="48"/>
      <c r="C982" s="70" t="s">
        <v>2770</v>
      </c>
      <c r="D982" s="48"/>
      <c r="E982" s="48"/>
      <c r="F982" s="48"/>
      <c r="G982" s="48"/>
      <c r="H982" s="48"/>
      <c r="I982" s="48"/>
      <c r="J982" s="48"/>
      <c r="K982" s="48"/>
      <c r="L982" s="464">
        <f t="shared" si="64"/>
        <v>595</v>
      </c>
      <c r="M982" s="464"/>
      <c r="N982" s="152" t="s">
        <v>2771</v>
      </c>
      <c r="O982" s="48"/>
      <c r="P982" s="48"/>
      <c r="Q982" s="48"/>
      <c r="R982" s="48"/>
      <c r="S982" s="48"/>
      <c r="T982" s="48"/>
      <c r="U982" s="436" t="str">
        <f t="shared" si="60"/>
        <v/>
      </c>
      <c r="V982" s="436"/>
      <c r="W982" s="436" t="str">
        <f t="shared" si="61"/>
        <v/>
      </c>
      <c r="X982" s="436"/>
      <c r="Y982" s="48"/>
      <c r="Z982" s="48"/>
      <c r="AA982" s="48"/>
      <c r="AB982" s="48"/>
      <c r="AC982" s="48"/>
      <c r="AD982" s="48"/>
      <c r="AE982" s="48"/>
      <c r="AF982" s="48"/>
      <c r="AG982" s="48"/>
      <c r="AH982" s="48"/>
      <c r="AI982" s="48"/>
      <c r="AJ982" s="48"/>
      <c r="AK982" s="48"/>
      <c r="AL982" s="157" t="s">
        <v>2772</v>
      </c>
      <c r="AM982" s="48"/>
      <c r="AN982" s="48"/>
      <c r="AO982" s="48"/>
      <c r="AP982" s="48"/>
      <c r="AQ982" s="48"/>
      <c r="AR982" s="48"/>
      <c r="AS982" s="48"/>
      <c r="AT982" s="436" t="str">
        <f t="shared" si="59"/>
        <v/>
      </c>
      <c r="AU982" s="436"/>
      <c r="AV982" s="436" t="str">
        <f t="shared" si="62"/>
        <v>Yes</v>
      </c>
      <c r="AW982" s="436"/>
      <c r="AX982" s="155" t="s">
        <v>908</v>
      </c>
      <c r="AY982" s="48"/>
      <c r="AZ982" s="48"/>
      <c r="BA982" s="48"/>
      <c r="BB982" s="436" t="b">
        <f t="shared" si="63"/>
        <v>0</v>
      </c>
      <c r="BC982" s="436"/>
      <c r="BD982" s="48"/>
      <c r="BE982" s="48"/>
      <c r="BF982" s="48"/>
      <c r="BG982" s="48"/>
      <c r="BH982" s="48"/>
      <c r="BI982" s="48"/>
      <c r="BJ982" s="48"/>
      <c r="BK982" s="48"/>
      <c r="BL982" s="48"/>
      <c r="BM982" s="48"/>
      <c r="BN982" s="48"/>
      <c r="BO982" s="48"/>
      <c r="BP982" s="48"/>
      <c r="BQ982" s="48"/>
      <c r="BR982" s="48"/>
      <c r="BS982" s="48"/>
      <c r="BT982" s="48"/>
      <c r="BU982" s="48"/>
    </row>
    <row r="983" spans="1:73" hidden="1">
      <c r="A983" s="48"/>
      <c r="B983" s="48"/>
      <c r="C983" s="70" t="s">
        <v>2773</v>
      </c>
      <c r="D983" s="48"/>
      <c r="E983" s="48"/>
      <c r="F983" s="48"/>
      <c r="G983" s="48"/>
      <c r="H983" s="48"/>
      <c r="I983" s="48"/>
      <c r="J983" s="48"/>
      <c r="K983" s="48"/>
      <c r="L983" s="464">
        <f t="shared" si="64"/>
        <v>596</v>
      </c>
      <c r="M983" s="464"/>
      <c r="N983" s="152" t="s">
        <v>2774</v>
      </c>
      <c r="O983" s="48"/>
      <c r="P983" s="48"/>
      <c r="Q983" s="48"/>
      <c r="R983" s="48"/>
      <c r="S983" s="48"/>
      <c r="T983" s="48"/>
      <c r="U983" s="436" t="str">
        <f t="shared" si="60"/>
        <v/>
      </c>
      <c r="V983" s="436"/>
      <c r="W983" s="436" t="str">
        <f t="shared" si="61"/>
        <v/>
      </c>
      <c r="X983" s="436"/>
      <c r="Y983" s="48"/>
      <c r="Z983" s="48"/>
      <c r="AA983" s="48"/>
      <c r="AB983" s="48"/>
      <c r="AC983" s="48"/>
      <c r="AD983" s="48"/>
      <c r="AE983" s="48"/>
      <c r="AF983" s="48"/>
      <c r="AG983" s="48"/>
      <c r="AH983" s="48"/>
      <c r="AI983" s="48"/>
      <c r="AJ983" s="48"/>
      <c r="AK983" s="48"/>
      <c r="AL983" s="151" t="s">
        <v>2775</v>
      </c>
      <c r="AM983" s="48"/>
      <c r="AN983" s="48"/>
      <c r="AO983" s="48"/>
      <c r="AP983" s="48"/>
      <c r="AQ983" s="48"/>
      <c r="AR983" s="48"/>
      <c r="AS983" s="48"/>
      <c r="AT983" s="436" t="str">
        <f t="shared" si="59"/>
        <v/>
      </c>
      <c r="AU983" s="436"/>
      <c r="AV983" s="436" t="str">
        <f t="shared" si="62"/>
        <v>Yes</v>
      </c>
      <c r="AW983" s="436"/>
      <c r="AX983" s="156" t="s">
        <v>918</v>
      </c>
      <c r="AY983" s="48"/>
      <c r="AZ983" s="48"/>
      <c r="BA983" s="48"/>
      <c r="BB983" s="436" t="b">
        <f t="shared" si="63"/>
        <v>0</v>
      </c>
      <c r="BC983" s="436"/>
      <c r="BD983" s="48"/>
      <c r="BE983" s="48"/>
      <c r="BF983" s="48"/>
      <c r="BG983" s="48"/>
      <c r="BH983" s="48"/>
      <c r="BI983" s="48"/>
      <c r="BJ983" s="48"/>
      <c r="BK983" s="48"/>
      <c r="BL983" s="48"/>
      <c r="BM983" s="48"/>
      <c r="BN983" s="48"/>
      <c r="BO983" s="48"/>
      <c r="BP983" s="48"/>
      <c r="BQ983" s="48"/>
      <c r="BR983" s="48"/>
      <c r="BS983" s="48"/>
      <c r="BT983" s="48"/>
      <c r="BU983" s="48"/>
    </row>
    <row r="984" spans="1:73" hidden="1">
      <c r="A984" s="48"/>
      <c r="B984" s="48"/>
      <c r="C984" s="70" t="s">
        <v>2776</v>
      </c>
      <c r="D984" s="48"/>
      <c r="E984" s="48"/>
      <c r="F984" s="48"/>
      <c r="G984" s="48"/>
      <c r="H984" s="48"/>
      <c r="I984" s="48"/>
      <c r="J984" s="48"/>
      <c r="K984" s="48"/>
      <c r="L984" s="464">
        <f t="shared" si="64"/>
        <v>597</v>
      </c>
      <c r="M984" s="464"/>
      <c r="N984" s="152" t="s">
        <v>1220</v>
      </c>
      <c r="O984" s="48"/>
      <c r="P984" s="48"/>
      <c r="Q984" s="48"/>
      <c r="R984" s="48"/>
      <c r="S984" s="48"/>
      <c r="T984" s="48"/>
      <c r="U984" s="436" t="str">
        <f t="shared" si="60"/>
        <v/>
      </c>
      <c r="V984" s="436"/>
      <c r="W984" s="436" t="str">
        <f t="shared" si="61"/>
        <v/>
      </c>
      <c r="X984" s="436"/>
      <c r="Y984" s="48"/>
      <c r="Z984" s="48"/>
      <c r="AA984" s="48"/>
      <c r="AB984" s="48"/>
      <c r="AC984" s="48"/>
      <c r="AD984" s="48"/>
      <c r="AE984" s="48"/>
      <c r="AF984" s="48"/>
      <c r="AG984" s="48"/>
      <c r="AH984" s="48"/>
      <c r="AI984" s="48"/>
      <c r="AJ984" s="48"/>
      <c r="AK984" s="48"/>
      <c r="AL984" s="151" t="s">
        <v>2777</v>
      </c>
      <c r="AM984" s="48"/>
      <c r="AN984" s="48"/>
      <c r="AO984" s="48"/>
      <c r="AP984" s="48"/>
      <c r="AQ984" s="48"/>
      <c r="AR984" s="48"/>
      <c r="AS984" s="48"/>
      <c r="AT984" s="436" t="str">
        <f t="shared" si="59"/>
        <v/>
      </c>
      <c r="AU984" s="436"/>
      <c r="AV984" s="436" t="str">
        <f t="shared" si="62"/>
        <v>Yes</v>
      </c>
      <c r="AW984" s="436"/>
      <c r="AX984" s="69" t="s">
        <v>1000</v>
      </c>
      <c r="AY984" s="48"/>
      <c r="AZ984" s="48"/>
      <c r="BA984" s="48"/>
      <c r="BB984" s="436" t="b">
        <f t="shared" si="63"/>
        <v>0</v>
      </c>
      <c r="BC984" s="436"/>
      <c r="BD984" s="48"/>
      <c r="BE984" s="48"/>
      <c r="BF984" s="48"/>
      <c r="BG984" s="48"/>
      <c r="BH984" s="48"/>
      <c r="BI984" s="48"/>
      <c r="BJ984" s="48"/>
      <c r="BK984" s="48"/>
      <c r="BL984" s="48"/>
      <c r="BM984" s="48"/>
      <c r="BN984" s="48"/>
      <c r="BO984" s="48"/>
      <c r="BP984" s="48"/>
      <c r="BQ984" s="48"/>
      <c r="BR984" s="48"/>
      <c r="BS984" s="48"/>
      <c r="BT984" s="48"/>
      <c r="BU984" s="48"/>
    </row>
    <row r="985" spans="1:73" hidden="1">
      <c r="A985" s="48"/>
      <c r="B985" s="48"/>
      <c r="C985" s="70" t="s">
        <v>2778</v>
      </c>
      <c r="D985" s="48"/>
      <c r="E985" s="48"/>
      <c r="F985" s="48"/>
      <c r="G985" s="48"/>
      <c r="H985" s="48"/>
      <c r="I985" s="48"/>
      <c r="J985" s="48"/>
      <c r="K985" s="48"/>
      <c r="L985" s="464">
        <f t="shared" si="64"/>
        <v>598</v>
      </c>
      <c r="M985" s="464"/>
      <c r="N985" s="152" t="s">
        <v>2779</v>
      </c>
      <c r="O985" s="48"/>
      <c r="P985" s="48"/>
      <c r="Q985" s="48"/>
      <c r="R985" s="48"/>
      <c r="S985" s="48"/>
      <c r="T985" s="48"/>
      <c r="U985" s="436" t="str">
        <f t="shared" si="60"/>
        <v/>
      </c>
      <c r="V985" s="436"/>
      <c r="W985" s="436" t="str">
        <f t="shared" si="61"/>
        <v/>
      </c>
      <c r="X985" s="436"/>
      <c r="Y985" s="48"/>
      <c r="Z985" s="48"/>
      <c r="AA985" s="48"/>
      <c r="AB985" s="48"/>
      <c r="AC985" s="48"/>
      <c r="AD985" s="48"/>
      <c r="AE985" s="48"/>
      <c r="AF985" s="48"/>
      <c r="AG985" s="48"/>
      <c r="AH985" s="48"/>
      <c r="AI985" s="48"/>
      <c r="AJ985" s="48"/>
      <c r="AK985" s="48"/>
      <c r="AL985" s="154" t="s">
        <v>2780</v>
      </c>
      <c r="AM985" s="48"/>
      <c r="AN985" s="48"/>
      <c r="AO985" s="48"/>
      <c r="AP985" s="48"/>
      <c r="AQ985" s="48"/>
      <c r="AR985" s="48"/>
      <c r="AS985" s="48"/>
      <c r="AT985" s="436" t="str">
        <f t="shared" si="59"/>
        <v/>
      </c>
      <c r="AU985" s="436"/>
      <c r="AV985" s="436" t="str">
        <f t="shared" si="62"/>
        <v>Yes</v>
      </c>
      <c r="AW985" s="436"/>
      <c r="AX985" s="155" t="s">
        <v>908</v>
      </c>
      <c r="AY985" s="48"/>
      <c r="AZ985" s="48"/>
      <c r="BA985" s="48"/>
      <c r="BB985" s="436" t="b">
        <f t="shared" si="63"/>
        <v>0</v>
      </c>
      <c r="BC985" s="436"/>
      <c r="BD985" s="48"/>
      <c r="BE985" s="48"/>
      <c r="BF985" s="48"/>
      <c r="BG985" s="48"/>
      <c r="BH985" s="48"/>
      <c r="BI985" s="48"/>
      <c r="BJ985" s="48"/>
      <c r="BK985" s="48"/>
      <c r="BL985" s="48"/>
      <c r="BM985" s="48"/>
      <c r="BN985" s="48"/>
      <c r="BO985" s="48"/>
      <c r="BP985" s="48"/>
      <c r="BQ985" s="48"/>
      <c r="BR985" s="48"/>
      <c r="BS985" s="48"/>
      <c r="BT985" s="48"/>
      <c r="BU985" s="48"/>
    </row>
    <row r="986" spans="1:73" hidden="1">
      <c r="A986" s="48"/>
      <c r="B986" s="48"/>
      <c r="C986" s="70" t="s">
        <v>2781</v>
      </c>
      <c r="D986" s="48"/>
      <c r="E986" s="48"/>
      <c r="F986" s="48"/>
      <c r="G986" s="48"/>
      <c r="H986" s="48"/>
      <c r="I986" s="48"/>
      <c r="J986" s="48"/>
      <c r="K986" s="48"/>
      <c r="L986" s="464">
        <f t="shared" si="64"/>
        <v>599</v>
      </c>
      <c r="M986" s="464"/>
      <c r="N986" s="152" t="s">
        <v>2782</v>
      </c>
      <c r="O986" s="48"/>
      <c r="P986" s="48"/>
      <c r="Q986" s="48"/>
      <c r="R986" s="48"/>
      <c r="S986" s="48"/>
      <c r="T986" s="48"/>
      <c r="U986" s="436" t="str">
        <f t="shared" si="60"/>
        <v/>
      </c>
      <c r="V986" s="436"/>
      <c r="W986" s="436" t="str">
        <f t="shared" si="61"/>
        <v/>
      </c>
      <c r="X986" s="436"/>
      <c r="Y986" s="48"/>
      <c r="Z986" s="48"/>
      <c r="AA986" s="48"/>
      <c r="AB986" s="48"/>
      <c r="AC986" s="48"/>
      <c r="AD986" s="48"/>
      <c r="AE986" s="48"/>
      <c r="AF986" s="48"/>
      <c r="AG986" s="48"/>
      <c r="AH986" s="48"/>
      <c r="AI986" s="48"/>
      <c r="AJ986" s="48"/>
      <c r="AK986" s="48"/>
      <c r="AL986" s="157" t="s">
        <v>2783</v>
      </c>
      <c r="AM986" s="48"/>
      <c r="AN986" s="48"/>
      <c r="AO986" s="48"/>
      <c r="AP986" s="48"/>
      <c r="AQ986" s="48"/>
      <c r="AR986" s="48"/>
      <c r="AS986" s="48"/>
      <c r="AT986" s="436" t="str">
        <f t="shared" si="59"/>
        <v/>
      </c>
      <c r="AU986" s="436"/>
      <c r="AV986" s="436" t="str">
        <f t="shared" si="62"/>
        <v>Yes</v>
      </c>
      <c r="AW986" s="436"/>
      <c r="AX986" s="155" t="s">
        <v>908</v>
      </c>
      <c r="AY986" s="48"/>
      <c r="AZ986" s="48"/>
      <c r="BA986" s="48"/>
      <c r="BB986" s="436" t="b">
        <f t="shared" si="63"/>
        <v>0</v>
      </c>
      <c r="BC986" s="436"/>
      <c r="BD986" s="48"/>
      <c r="BE986" s="48"/>
      <c r="BF986" s="48"/>
      <c r="BG986" s="48"/>
      <c r="BH986" s="48"/>
      <c r="BI986" s="48"/>
      <c r="BJ986" s="48"/>
      <c r="BK986" s="48"/>
      <c r="BL986" s="48"/>
      <c r="BM986" s="48"/>
      <c r="BN986" s="48"/>
      <c r="BO986" s="48"/>
      <c r="BP986" s="48"/>
      <c r="BQ986" s="48"/>
      <c r="BR986" s="48"/>
      <c r="BS986" s="48"/>
      <c r="BT986" s="48"/>
      <c r="BU986" s="48"/>
    </row>
    <row r="987" spans="1:73" hidden="1">
      <c r="A987" s="48"/>
      <c r="B987" s="48"/>
      <c r="C987" s="70" t="s">
        <v>2784</v>
      </c>
      <c r="D987" s="48"/>
      <c r="E987" s="48"/>
      <c r="F987" s="48"/>
      <c r="G987" s="48"/>
      <c r="H987" s="48"/>
      <c r="I987" s="48"/>
      <c r="J987" s="48"/>
      <c r="K987" s="48"/>
      <c r="L987" s="464">
        <f t="shared" si="64"/>
        <v>600</v>
      </c>
      <c r="M987" s="464"/>
      <c r="N987" s="152" t="s">
        <v>2785</v>
      </c>
      <c r="O987" s="48"/>
      <c r="P987" s="48"/>
      <c r="Q987" s="48"/>
      <c r="R987" s="48"/>
      <c r="S987" s="48"/>
      <c r="T987" s="48"/>
      <c r="U987" s="436" t="str">
        <f t="shared" si="60"/>
        <v/>
      </c>
      <c r="V987" s="436"/>
      <c r="W987" s="436" t="str">
        <f t="shared" si="61"/>
        <v/>
      </c>
      <c r="X987" s="436"/>
      <c r="Y987" s="48"/>
      <c r="Z987" s="48"/>
      <c r="AA987" s="48"/>
      <c r="AB987" s="48"/>
      <c r="AC987" s="48"/>
      <c r="AD987" s="48"/>
      <c r="AE987" s="48"/>
      <c r="AF987" s="48"/>
      <c r="AG987" s="48"/>
      <c r="AH987" s="48"/>
      <c r="AI987" s="48"/>
      <c r="AJ987" s="48"/>
      <c r="AK987" s="48"/>
      <c r="AL987" s="160" t="s">
        <v>2786</v>
      </c>
      <c r="AM987" s="48"/>
      <c r="AN987" s="48"/>
      <c r="AO987" s="48"/>
      <c r="AP987" s="48"/>
      <c r="AQ987" s="48"/>
      <c r="AR987" s="48"/>
      <c r="AS987" s="48"/>
      <c r="AT987" s="436" t="str">
        <f t="shared" si="59"/>
        <v/>
      </c>
      <c r="AU987" s="436"/>
      <c r="AV987" s="436" t="str">
        <f t="shared" si="62"/>
        <v>Yes</v>
      </c>
      <c r="AW987" s="436"/>
      <c r="AX987" s="155" t="s">
        <v>908</v>
      </c>
      <c r="AY987" s="48"/>
      <c r="AZ987" s="48"/>
      <c r="BA987" s="48"/>
      <c r="BB987" s="436" t="b">
        <f t="shared" si="63"/>
        <v>0</v>
      </c>
      <c r="BC987" s="436"/>
      <c r="BD987" s="48"/>
      <c r="BE987" s="48"/>
      <c r="BF987" s="48"/>
      <c r="BG987" s="48"/>
      <c r="BH987" s="48"/>
      <c r="BI987" s="48"/>
      <c r="BJ987" s="48"/>
      <c r="BK987" s="48"/>
      <c r="BL987" s="48"/>
      <c r="BM987" s="48"/>
      <c r="BN987" s="48"/>
      <c r="BO987" s="48"/>
      <c r="BP987" s="48"/>
      <c r="BQ987" s="48"/>
      <c r="BR987" s="48"/>
      <c r="BS987" s="48"/>
      <c r="BT987" s="48"/>
      <c r="BU987" s="48"/>
    </row>
    <row r="988" spans="1:73" hidden="1">
      <c r="A988" s="48"/>
      <c r="B988" s="48"/>
      <c r="C988" s="70" t="s">
        <v>2787</v>
      </c>
      <c r="D988" s="48"/>
      <c r="E988" s="48"/>
      <c r="F988" s="48"/>
      <c r="G988" s="48"/>
      <c r="H988" s="48"/>
      <c r="I988" s="48"/>
      <c r="J988" s="48"/>
      <c r="K988" s="48"/>
      <c r="L988" s="464">
        <f t="shared" si="64"/>
        <v>601</v>
      </c>
      <c r="M988" s="464"/>
      <c r="N988" s="152" t="s">
        <v>2788</v>
      </c>
      <c r="O988" s="48"/>
      <c r="P988" s="48"/>
      <c r="Q988" s="48"/>
      <c r="R988" s="48"/>
      <c r="S988" s="48"/>
      <c r="T988" s="48"/>
      <c r="U988" s="436" t="str">
        <f t="shared" si="60"/>
        <v/>
      </c>
      <c r="V988" s="436"/>
      <c r="W988" s="436" t="str">
        <f t="shared" si="61"/>
        <v/>
      </c>
      <c r="X988" s="436"/>
      <c r="Y988" s="48"/>
      <c r="Z988" s="48"/>
      <c r="AA988" s="48"/>
      <c r="AB988" s="48"/>
      <c r="AC988" s="48"/>
      <c r="AD988" s="48"/>
      <c r="AE988" s="48"/>
      <c r="AF988" s="48"/>
      <c r="AG988" s="48"/>
      <c r="AH988" s="48"/>
      <c r="AI988" s="48"/>
      <c r="AJ988" s="48"/>
      <c r="AK988" s="48"/>
      <c r="AL988" s="154" t="s">
        <v>2789</v>
      </c>
      <c r="AM988" s="48"/>
      <c r="AN988" s="48"/>
      <c r="AO988" s="48"/>
      <c r="AP988" s="48"/>
      <c r="AQ988" s="48"/>
      <c r="AR988" s="48"/>
      <c r="AS988" s="48"/>
      <c r="AT988" s="436" t="str">
        <f t="shared" si="59"/>
        <v/>
      </c>
      <c r="AU988" s="436"/>
      <c r="AV988" s="436" t="str">
        <f t="shared" si="62"/>
        <v>Yes</v>
      </c>
      <c r="AW988" s="436"/>
      <c r="AX988" s="155" t="s">
        <v>908</v>
      </c>
      <c r="AY988" s="48"/>
      <c r="AZ988" s="48"/>
      <c r="BA988" s="48"/>
      <c r="BB988" s="436" t="b">
        <f t="shared" si="63"/>
        <v>0</v>
      </c>
      <c r="BC988" s="436"/>
      <c r="BD988" s="48"/>
      <c r="BE988" s="48"/>
      <c r="BF988" s="48"/>
      <c r="BG988" s="48"/>
      <c r="BH988" s="48"/>
      <c r="BI988" s="48"/>
      <c r="BJ988" s="48"/>
      <c r="BK988" s="48"/>
      <c r="BL988" s="48"/>
      <c r="BM988" s="48"/>
      <c r="BN988" s="48"/>
      <c r="BO988" s="48"/>
      <c r="BP988" s="48"/>
      <c r="BQ988" s="48"/>
      <c r="BR988" s="48"/>
      <c r="BS988" s="48"/>
      <c r="BT988" s="48"/>
      <c r="BU988" s="48"/>
    </row>
    <row r="989" spans="1:73" hidden="1">
      <c r="A989" s="48"/>
      <c r="B989" s="48"/>
      <c r="C989" s="70" t="s">
        <v>2790</v>
      </c>
      <c r="D989" s="48"/>
      <c r="E989" s="48"/>
      <c r="F989" s="48"/>
      <c r="G989" s="48"/>
      <c r="H989" s="48"/>
      <c r="I989" s="48"/>
      <c r="J989" s="48"/>
      <c r="K989" s="48"/>
      <c r="L989" s="464">
        <f t="shared" si="64"/>
        <v>602</v>
      </c>
      <c r="M989" s="464"/>
      <c r="N989" s="152" t="s">
        <v>2791</v>
      </c>
      <c r="O989" s="48"/>
      <c r="P989" s="48"/>
      <c r="Q989" s="48"/>
      <c r="R989" s="48"/>
      <c r="S989" s="48"/>
      <c r="T989" s="48"/>
      <c r="U989" s="436" t="str">
        <f t="shared" si="60"/>
        <v/>
      </c>
      <c r="V989" s="436"/>
      <c r="W989" s="436" t="str">
        <f t="shared" si="61"/>
        <v/>
      </c>
      <c r="X989" s="436"/>
      <c r="Y989" s="48"/>
      <c r="Z989" s="48"/>
      <c r="AA989" s="48"/>
      <c r="AB989" s="48"/>
      <c r="AC989" s="48"/>
      <c r="AD989" s="48"/>
      <c r="AE989" s="48"/>
      <c r="AF989" s="48"/>
      <c r="AG989" s="48"/>
      <c r="AH989" s="48"/>
      <c r="AI989" s="48"/>
      <c r="AJ989" s="48"/>
      <c r="AK989" s="48"/>
      <c r="AL989" s="151" t="s">
        <v>2792</v>
      </c>
      <c r="AM989" s="48"/>
      <c r="AN989" s="48"/>
      <c r="AO989" s="48"/>
      <c r="AP989" s="48"/>
      <c r="AQ989" s="48"/>
      <c r="AR989" s="48"/>
      <c r="AS989" s="48"/>
      <c r="AT989" s="436" t="str">
        <f t="shared" si="59"/>
        <v/>
      </c>
      <c r="AU989" s="436"/>
      <c r="AV989" s="436" t="str">
        <f t="shared" si="62"/>
        <v>Yes</v>
      </c>
      <c r="AW989" s="436"/>
      <c r="AX989" s="156" t="s">
        <v>918</v>
      </c>
      <c r="AY989" s="48"/>
      <c r="AZ989" s="48"/>
      <c r="BA989" s="48"/>
      <c r="BB989" s="436" t="b">
        <f t="shared" si="63"/>
        <v>0</v>
      </c>
      <c r="BC989" s="436"/>
      <c r="BD989" s="48"/>
      <c r="BE989" s="48"/>
      <c r="BF989" s="48"/>
      <c r="BG989" s="48"/>
      <c r="BH989" s="48"/>
      <c r="BI989" s="48"/>
      <c r="BJ989" s="48"/>
      <c r="BK989" s="48"/>
      <c r="BL989" s="48"/>
      <c r="BM989" s="48"/>
      <c r="BN989" s="48"/>
      <c r="BO989" s="48"/>
      <c r="BP989" s="48"/>
      <c r="BQ989" s="48"/>
      <c r="BR989" s="48"/>
      <c r="BS989" s="48"/>
      <c r="BT989" s="48"/>
      <c r="BU989" s="48"/>
    </row>
    <row r="990" spans="1:73" hidden="1">
      <c r="A990" s="48"/>
      <c r="B990" s="48"/>
      <c r="C990" s="70" t="s">
        <v>2793</v>
      </c>
      <c r="D990" s="48"/>
      <c r="E990" s="48"/>
      <c r="F990" s="48"/>
      <c r="G990" s="48"/>
      <c r="H990" s="48"/>
      <c r="I990" s="48"/>
      <c r="J990" s="48"/>
      <c r="K990" s="48"/>
      <c r="L990" s="464">
        <f t="shared" si="64"/>
        <v>603</v>
      </c>
      <c r="M990" s="464"/>
      <c r="N990" s="152" t="s">
        <v>2794</v>
      </c>
      <c r="O990" s="48"/>
      <c r="P990" s="48"/>
      <c r="Q990" s="48"/>
      <c r="R990" s="48"/>
      <c r="S990" s="48"/>
      <c r="T990" s="48"/>
      <c r="U990" s="436" t="str">
        <f t="shared" si="60"/>
        <v/>
      </c>
      <c r="V990" s="436"/>
      <c r="W990" s="436" t="str">
        <f t="shared" si="61"/>
        <v/>
      </c>
      <c r="X990" s="436"/>
      <c r="Y990" s="48"/>
      <c r="Z990" s="48"/>
      <c r="AA990" s="48"/>
      <c r="AB990" s="48"/>
      <c r="AC990" s="48"/>
      <c r="AD990" s="48"/>
      <c r="AE990" s="48"/>
      <c r="AF990" s="48"/>
      <c r="AG990" s="48"/>
      <c r="AH990" s="48"/>
      <c r="AI990" s="48"/>
      <c r="AJ990" s="48"/>
      <c r="AK990" s="48"/>
      <c r="AL990" s="151" t="s">
        <v>2283</v>
      </c>
      <c r="AM990" s="48"/>
      <c r="AN990" s="48"/>
      <c r="AO990" s="48"/>
      <c r="AP990" s="48"/>
      <c r="AQ990" s="48"/>
      <c r="AR990" s="48"/>
      <c r="AS990" s="48"/>
      <c r="AT990" s="436" t="str">
        <f t="shared" si="59"/>
        <v/>
      </c>
      <c r="AU990" s="436"/>
      <c r="AV990" s="436" t="str">
        <f t="shared" si="62"/>
        <v>Yes</v>
      </c>
      <c r="AW990" s="436"/>
      <c r="AX990" s="156" t="s">
        <v>918</v>
      </c>
      <c r="AY990" s="48"/>
      <c r="AZ990" s="48"/>
      <c r="BA990" s="48"/>
      <c r="BB990" s="436" t="b">
        <f t="shared" si="63"/>
        <v>0</v>
      </c>
      <c r="BC990" s="436"/>
      <c r="BD990" s="48"/>
      <c r="BE990" s="48"/>
      <c r="BF990" s="48"/>
      <c r="BG990" s="48"/>
      <c r="BH990" s="48"/>
      <c r="BI990" s="48"/>
      <c r="BJ990" s="48"/>
      <c r="BK990" s="48"/>
      <c r="BL990" s="48"/>
      <c r="BM990" s="48"/>
      <c r="BN990" s="48"/>
      <c r="BO990" s="48"/>
      <c r="BP990" s="48"/>
      <c r="BQ990" s="48"/>
      <c r="BR990" s="48"/>
      <c r="BS990" s="48"/>
      <c r="BT990" s="48"/>
      <c r="BU990" s="48"/>
    </row>
    <row r="991" spans="1:73" hidden="1">
      <c r="A991" s="48"/>
      <c r="B991" s="48"/>
      <c r="C991" s="70" t="s">
        <v>2795</v>
      </c>
      <c r="D991" s="48"/>
      <c r="E991" s="48"/>
      <c r="F991" s="48"/>
      <c r="G991" s="48"/>
      <c r="H991" s="48"/>
      <c r="I991" s="48"/>
      <c r="J991" s="48"/>
      <c r="K991" s="48"/>
      <c r="L991" s="464">
        <f t="shared" si="64"/>
        <v>604</v>
      </c>
      <c r="M991" s="464"/>
      <c r="N991" s="152" t="s">
        <v>2796</v>
      </c>
      <c r="O991" s="48"/>
      <c r="P991" s="48"/>
      <c r="Q991" s="48"/>
      <c r="R991" s="48"/>
      <c r="S991" s="48"/>
      <c r="T991" s="48"/>
      <c r="U991" s="436" t="str">
        <f t="shared" si="60"/>
        <v/>
      </c>
      <c r="V991" s="436"/>
      <c r="W991" s="436" t="str">
        <f t="shared" si="61"/>
        <v/>
      </c>
      <c r="X991" s="436"/>
      <c r="Y991" s="48"/>
      <c r="Z991" s="48"/>
      <c r="AA991" s="48"/>
      <c r="AB991" s="48"/>
      <c r="AC991" s="48"/>
      <c r="AD991" s="48"/>
      <c r="AE991" s="48"/>
      <c r="AF991" s="48"/>
      <c r="AG991" s="48"/>
      <c r="AH991" s="48"/>
      <c r="AI991" s="48"/>
      <c r="AJ991" s="48"/>
      <c r="AK991" s="48"/>
      <c r="AL991" s="154" t="s">
        <v>2797</v>
      </c>
      <c r="AM991" s="48"/>
      <c r="AN991" s="48"/>
      <c r="AO991" s="48"/>
      <c r="AP991" s="48"/>
      <c r="AQ991" s="48"/>
      <c r="AR991" s="48"/>
      <c r="AS991" s="48"/>
      <c r="AT991" s="436" t="str">
        <f t="shared" si="59"/>
        <v/>
      </c>
      <c r="AU991" s="436"/>
      <c r="AV991" s="436" t="str">
        <f t="shared" si="62"/>
        <v>Yes</v>
      </c>
      <c r="AW991" s="436"/>
      <c r="AX991" s="155" t="s">
        <v>908</v>
      </c>
      <c r="AY991" s="48"/>
      <c r="AZ991" s="48"/>
      <c r="BA991" s="48"/>
      <c r="BB991" s="436" t="b">
        <f t="shared" si="63"/>
        <v>0</v>
      </c>
      <c r="BC991" s="436"/>
      <c r="BD991" s="48"/>
      <c r="BE991" s="48"/>
      <c r="BF991" s="48"/>
      <c r="BG991" s="48"/>
      <c r="BH991" s="48"/>
      <c r="BI991" s="48"/>
      <c r="BJ991" s="48"/>
      <c r="BK991" s="48"/>
      <c r="BL991" s="48"/>
      <c r="BM991" s="48"/>
      <c r="BN991" s="48"/>
      <c r="BO991" s="48"/>
      <c r="BP991" s="48"/>
      <c r="BQ991" s="48"/>
      <c r="BR991" s="48"/>
      <c r="BS991" s="48"/>
      <c r="BT991" s="48"/>
      <c r="BU991" s="48"/>
    </row>
    <row r="992" spans="1:73" hidden="1">
      <c r="A992" s="48"/>
      <c r="B992" s="48"/>
      <c r="C992" s="70" t="s">
        <v>2798</v>
      </c>
      <c r="D992" s="48"/>
      <c r="E992" s="48"/>
      <c r="F992" s="48"/>
      <c r="G992" s="48"/>
      <c r="H992" s="48"/>
      <c r="I992" s="48"/>
      <c r="J992" s="48"/>
      <c r="K992" s="48"/>
      <c r="L992" s="464">
        <f t="shared" si="64"/>
        <v>605</v>
      </c>
      <c r="M992" s="464"/>
      <c r="N992" s="152" t="s">
        <v>2799</v>
      </c>
      <c r="O992" s="48"/>
      <c r="P992" s="48"/>
      <c r="Q992" s="48"/>
      <c r="R992" s="48"/>
      <c r="S992" s="48"/>
      <c r="T992" s="48"/>
      <c r="U992" s="436" t="str">
        <f t="shared" si="60"/>
        <v/>
      </c>
      <c r="V992" s="436"/>
      <c r="W992" s="436" t="str">
        <f t="shared" si="61"/>
        <v/>
      </c>
      <c r="X992" s="436"/>
      <c r="Y992" s="48"/>
      <c r="Z992" s="48"/>
      <c r="AA992" s="48"/>
      <c r="AB992" s="48"/>
      <c r="AC992" s="48"/>
      <c r="AD992" s="48"/>
      <c r="AE992" s="48"/>
      <c r="AF992" s="48"/>
      <c r="AG992" s="48"/>
      <c r="AH992" s="48"/>
      <c r="AI992" s="48"/>
      <c r="AJ992" s="48"/>
      <c r="AK992" s="48"/>
      <c r="AL992" s="151" t="s">
        <v>2158</v>
      </c>
      <c r="AM992" s="48"/>
      <c r="AN992" s="48"/>
      <c r="AO992" s="48"/>
      <c r="AP992" s="48"/>
      <c r="AQ992" s="48"/>
      <c r="AR992" s="48"/>
      <c r="AS992" s="48"/>
      <c r="AT992" s="436" t="str">
        <f t="shared" si="59"/>
        <v/>
      </c>
      <c r="AU992" s="436"/>
      <c r="AV992" s="436" t="str">
        <f t="shared" si="62"/>
        <v>No</v>
      </c>
      <c r="AW992" s="436"/>
      <c r="AX992" s="156" t="s">
        <v>913</v>
      </c>
      <c r="AY992" s="48"/>
      <c r="AZ992" s="48"/>
      <c r="BA992" s="48"/>
      <c r="BB992" s="436" t="b">
        <f t="shared" si="63"/>
        <v>0</v>
      </c>
      <c r="BC992" s="436"/>
      <c r="BD992" s="48"/>
      <c r="BE992" s="48"/>
      <c r="BF992" s="48"/>
      <c r="BG992" s="48"/>
      <c r="BH992" s="48"/>
      <c r="BI992" s="48"/>
      <c r="BJ992" s="48"/>
      <c r="BK992" s="48"/>
      <c r="BL992" s="48"/>
      <c r="BM992" s="48"/>
      <c r="BN992" s="48"/>
      <c r="BO992" s="48"/>
      <c r="BP992" s="48"/>
      <c r="BQ992" s="48"/>
      <c r="BR992" s="48"/>
      <c r="BS992" s="48"/>
      <c r="BT992" s="48"/>
      <c r="BU992" s="48"/>
    </row>
    <row r="993" spans="1:73" hidden="1">
      <c r="A993" s="48"/>
      <c r="B993" s="48"/>
      <c r="C993" s="70" t="s">
        <v>2800</v>
      </c>
      <c r="D993" s="48"/>
      <c r="E993" s="48"/>
      <c r="F993" s="48"/>
      <c r="G993" s="48"/>
      <c r="H993" s="48"/>
      <c r="I993" s="48"/>
      <c r="J993" s="48"/>
      <c r="K993" s="48"/>
      <c r="L993" s="464">
        <f t="shared" si="64"/>
        <v>606</v>
      </c>
      <c r="M993" s="464"/>
      <c r="N993" s="152" t="s">
        <v>2801</v>
      </c>
      <c r="O993" s="48"/>
      <c r="P993" s="48"/>
      <c r="Q993" s="48"/>
      <c r="R993" s="48"/>
      <c r="S993" s="48"/>
      <c r="T993" s="48"/>
      <c r="U993" s="436" t="str">
        <f t="shared" si="60"/>
        <v/>
      </c>
      <c r="V993" s="436"/>
      <c r="W993" s="436" t="str">
        <f t="shared" si="61"/>
        <v/>
      </c>
      <c r="X993" s="436"/>
      <c r="Y993" s="48"/>
      <c r="Z993" s="48"/>
      <c r="AA993" s="48"/>
      <c r="AB993" s="48"/>
      <c r="AC993" s="48"/>
      <c r="AD993" s="48"/>
      <c r="AE993" s="48"/>
      <c r="AF993" s="48"/>
      <c r="AG993" s="48"/>
      <c r="AH993" s="48"/>
      <c r="AI993" s="48"/>
      <c r="AJ993" s="48"/>
      <c r="AK993" s="48"/>
      <c r="AL993" s="151" t="s">
        <v>2802</v>
      </c>
      <c r="AM993" s="48"/>
      <c r="AN993" s="48"/>
      <c r="AO993" s="48"/>
      <c r="AP993" s="48"/>
      <c r="AQ993" s="48"/>
      <c r="AR993" s="48"/>
      <c r="AS993" s="48"/>
      <c r="AT993" s="436" t="str">
        <f t="shared" si="59"/>
        <v/>
      </c>
      <c r="AU993" s="436"/>
      <c r="AV993" s="436" t="str">
        <f t="shared" si="62"/>
        <v>Yes</v>
      </c>
      <c r="AW993" s="436"/>
      <c r="AX993" s="69" t="s">
        <v>1000</v>
      </c>
      <c r="AY993" s="48"/>
      <c r="AZ993" s="48"/>
      <c r="BA993" s="48"/>
      <c r="BB993" s="436" t="b">
        <f t="shared" si="63"/>
        <v>0</v>
      </c>
      <c r="BC993" s="436"/>
      <c r="BD993" s="48"/>
      <c r="BE993" s="48"/>
      <c r="BF993" s="48"/>
      <c r="BG993" s="48"/>
      <c r="BH993" s="48"/>
      <c r="BI993" s="48"/>
      <c r="BJ993" s="48"/>
      <c r="BK993" s="48"/>
      <c r="BL993" s="48"/>
      <c r="BM993" s="48"/>
      <c r="BN993" s="48"/>
      <c r="BO993" s="48"/>
      <c r="BP993" s="48"/>
      <c r="BQ993" s="48"/>
      <c r="BR993" s="48"/>
      <c r="BS993" s="48"/>
      <c r="BT993" s="48"/>
      <c r="BU993" s="48"/>
    </row>
    <row r="994" spans="1:73" hidden="1">
      <c r="A994" s="48"/>
      <c r="B994" s="48"/>
      <c r="C994" s="70" t="s">
        <v>2803</v>
      </c>
      <c r="D994" s="48"/>
      <c r="E994" s="48"/>
      <c r="F994" s="48"/>
      <c r="G994" s="48"/>
      <c r="H994" s="48"/>
      <c r="I994" s="48"/>
      <c r="J994" s="48"/>
      <c r="K994" s="48"/>
      <c r="L994" s="464">
        <f t="shared" si="64"/>
        <v>607</v>
      </c>
      <c r="M994" s="464"/>
      <c r="N994" s="152" t="s">
        <v>2804</v>
      </c>
      <c r="O994" s="48"/>
      <c r="P994" s="48"/>
      <c r="Q994" s="48"/>
      <c r="R994" s="48"/>
      <c r="S994" s="48"/>
      <c r="T994" s="48"/>
      <c r="U994" s="436" t="str">
        <f t="shared" si="60"/>
        <v/>
      </c>
      <c r="V994" s="436"/>
      <c r="W994" s="436" t="str">
        <f t="shared" si="61"/>
        <v/>
      </c>
      <c r="X994" s="436"/>
      <c r="Y994" s="48"/>
      <c r="Z994" s="48"/>
      <c r="AA994" s="48"/>
      <c r="AB994" s="48"/>
      <c r="AC994" s="48"/>
      <c r="AD994" s="48"/>
      <c r="AE994" s="48"/>
      <c r="AF994" s="48"/>
      <c r="AG994" s="48"/>
      <c r="AH994" s="48"/>
      <c r="AI994" s="48"/>
      <c r="AJ994" s="48"/>
      <c r="AK994" s="48"/>
      <c r="AL994" s="157" t="s">
        <v>2805</v>
      </c>
      <c r="AM994" s="48"/>
      <c r="AN994" s="48"/>
      <c r="AO994" s="48"/>
      <c r="AP994" s="48"/>
      <c r="AQ994" s="48"/>
      <c r="AR994" s="48"/>
      <c r="AS994" s="48"/>
      <c r="AT994" s="436" t="str">
        <f t="shared" si="59"/>
        <v/>
      </c>
      <c r="AU994" s="436"/>
      <c r="AV994" s="436" t="str">
        <f t="shared" si="62"/>
        <v>Yes</v>
      </c>
      <c r="AW994" s="436"/>
      <c r="AX994" s="155" t="s">
        <v>908</v>
      </c>
      <c r="AY994" s="48"/>
      <c r="AZ994" s="48"/>
      <c r="BA994" s="48"/>
      <c r="BB994" s="436" t="b">
        <f t="shared" si="63"/>
        <v>0</v>
      </c>
      <c r="BC994" s="436"/>
      <c r="BD994" s="48"/>
      <c r="BE994" s="48"/>
      <c r="BF994" s="48"/>
      <c r="BG994" s="48"/>
      <c r="BH994" s="48"/>
      <c r="BI994" s="48"/>
      <c r="BJ994" s="48"/>
      <c r="BK994" s="48"/>
      <c r="BL994" s="48"/>
      <c r="BM994" s="48"/>
      <c r="BN994" s="48"/>
      <c r="BO994" s="48"/>
      <c r="BP994" s="48"/>
      <c r="BQ994" s="48"/>
      <c r="BR994" s="48"/>
      <c r="BS994" s="48"/>
      <c r="BT994" s="48"/>
      <c r="BU994" s="48"/>
    </row>
    <row r="995" spans="1:73" hidden="1">
      <c r="A995" s="48"/>
      <c r="B995" s="48"/>
      <c r="C995" s="70" t="s">
        <v>2806</v>
      </c>
      <c r="D995" s="48"/>
      <c r="E995" s="48"/>
      <c r="F995" s="48"/>
      <c r="G995" s="48"/>
      <c r="H995" s="48"/>
      <c r="I995" s="48"/>
      <c r="J995" s="48"/>
      <c r="K995" s="48"/>
      <c r="L995" s="464">
        <f t="shared" si="64"/>
        <v>608</v>
      </c>
      <c r="M995" s="464"/>
      <c r="N995" s="152" t="s">
        <v>2807</v>
      </c>
      <c r="O995" s="48"/>
      <c r="P995" s="48"/>
      <c r="Q995" s="48"/>
      <c r="R995" s="48"/>
      <c r="S995" s="48"/>
      <c r="T995" s="48"/>
      <c r="U995" s="436" t="str">
        <f t="shared" si="60"/>
        <v/>
      </c>
      <c r="V995" s="436"/>
      <c r="W995" s="436" t="str">
        <f t="shared" si="61"/>
        <v/>
      </c>
      <c r="X995" s="436"/>
      <c r="Y995" s="48"/>
      <c r="Z995" s="48"/>
      <c r="AA995" s="48"/>
      <c r="AB995" s="48"/>
      <c r="AC995" s="48"/>
      <c r="AD995" s="48"/>
      <c r="AE995" s="48"/>
      <c r="AF995" s="48"/>
      <c r="AG995" s="48"/>
      <c r="AH995" s="48"/>
      <c r="AI995" s="48"/>
      <c r="AJ995" s="48"/>
      <c r="AK995" s="48"/>
      <c r="AL995" s="157" t="s">
        <v>2808</v>
      </c>
      <c r="AM995" s="48"/>
      <c r="AN995" s="48"/>
      <c r="AO995" s="48"/>
      <c r="AP995" s="48"/>
      <c r="AQ995" s="48"/>
      <c r="AR995" s="48"/>
      <c r="AS995" s="48"/>
      <c r="AT995" s="436" t="str">
        <f t="shared" si="59"/>
        <v/>
      </c>
      <c r="AU995" s="436"/>
      <c r="AV995" s="436" t="str">
        <f t="shared" si="62"/>
        <v>Yes</v>
      </c>
      <c r="AW995" s="436"/>
      <c r="AX995" s="155" t="s">
        <v>908</v>
      </c>
      <c r="AY995" s="48"/>
      <c r="AZ995" s="48"/>
      <c r="BA995" s="48"/>
      <c r="BB995" s="436" t="b">
        <f t="shared" si="63"/>
        <v>0</v>
      </c>
      <c r="BC995" s="436"/>
      <c r="BD995" s="48"/>
      <c r="BE995" s="48"/>
      <c r="BF995" s="48"/>
      <c r="BG995" s="48"/>
      <c r="BH995" s="48"/>
      <c r="BI995" s="48"/>
      <c r="BJ995" s="48"/>
      <c r="BK995" s="48"/>
      <c r="BL995" s="48"/>
      <c r="BM995" s="48"/>
      <c r="BN995" s="48"/>
      <c r="BO995" s="48"/>
      <c r="BP995" s="48"/>
      <c r="BQ995" s="48"/>
      <c r="BR995" s="48"/>
      <c r="BS995" s="48"/>
      <c r="BT995" s="48"/>
      <c r="BU995" s="48"/>
    </row>
    <row r="996" spans="1:73" hidden="1">
      <c r="A996" s="48"/>
      <c r="B996" s="48"/>
      <c r="C996" s="70" t="s">
        <v>2809</v>
      </c>
      <c r="D996" s="48"/>
      <c r="E996" s="48"/>
      <c r="F996" s="48"/>
      <c r="G996" s="48"/>
      <c r="H996" s="48"/>
      <c r="I996" s="48"/>
      <c r="J996" s="48"/>
      <c r="K996" s="48"/>
      <c r="L996" s="464">
        <f t="shared" si="64"/>
        <v>609</v>
      </c>
      <c r="M996" s="464"/>
      <c r="N996" s="152" t="s">
        <v>2810</v>
      </c>
      <c r="O996" s="48"/>
      <c r="P996" s="48"/>
      <c r="Q996" s="48"/>
      <c r="R996" s="48"/>
      <c r="S996" s="48"/>
      <c r="T996" s="48"/>
      <c r="U996" s="436" t="str">
        <f t="shared" si="60"/>
        <v/>
      </c>
      <c r="V996" s="436"/>
      <c r="W996" s="436" t="str">
        <f t="shared" si="61"/>
        <v/>
      </c>
      <c r="X996" s="436"/>
      <c r="Y996" s="48"/>
      <c r="Z996" s="48"/>
      <c r="AA996" s="48"/>
      <c r="AB996" s="48"/>
      <c r="AC996" s="48"/>
      <c r="AD996" s="48"/>
      <c r="AE996" s="48"/>
      <c r="AF996" s="48"/>
      <c r="AG996" s="48"/>
      <c r="AH996" s="48"/>
      <c r="AI996" s="48"/>
      <c r="AJ996" s="48"/>
      <c r="AK996" s="48"/>
      <c r="AL996" s="151" t="s">
        <v>2811</v>
      </c>
      <c r="AM996" s="48"/>
      <c r="AN996" s="48"/>
      <c r="AO996" s="48"/>
      <c r="AP996" s="48"/>
      <c r="AQ996" s="48"/>
      <c r="AR996" s="48"/>
      <c r="AS996" s="48"/>
      <c r="AT996" s="436" t="str">
        <f t="shared" si="59"/>
        <v/>
      </c>
      <c r="AU996" s="436"/>
      <c r="AV996" s="436" t="str">
        <f t="shared" si="62"/>
        <v>Yes</v>
      </c>
      <c r="AW996" s="436"/>
      <c r="AX996" s="156" t="s">
        <v>908</v>
      </c>
      <c r="AY996" s="48"/>
      <c r="AZ996" s="48"/>
      <c r="BA996" s="48"/>
      <c r="BB996" s="436" t="b">
        <f t="shared" si="63"/>
        <v>0</v>
      </c>
      <c r="BC996" s="436"/>
      <c r="BD996" s="48"/>
      <c r="BE996" s="48"/>
      <c r="BF996" s="48"/>
      <c r="BG996" s="48"/>
      <c r="BH996" s="48"/>
      <c r="BI996" s="48"/>
      <c r="BJ996" s="48"/>
      <c r="BK996" s="48"/>
      <c r="BL996" s="48"/>
      <c r="BM996" s="48"/>
      <c r="BN996" s="48"/>
      <c r="BO996" s="48"/>
      <c r="BP996" s="48"/>
      <c r="BQ996" s="48"/>
      <c r="BR996" s="48"/>
      <c r="BS996" s="48"/>
      <c r="BT996" s="48"/>
      <c r="BU996" s="48"/>
    </row>
    <row r="997" spans="1:73" hidden="1">
      <c r="A997" s="48"/>
      <c r="B997" s="48"/>
      <c r="C997" s="70" t="s">
        <v>2812</v>
      </c>
      <c r="D997" s="48"/>
      <c r="E997" s="48"/>
      <c r="F997" s="48"/>
      <c r="G997" s="48"/>
      <c r="H997" s="48"/>
      <c r="I997" s="48"/>
      <c r="J997" s="48"/>
      <c r="K997" s="48"/>
      <c r="L997" s="464">
        <f t="shared" si="64"/>
        <v>610</v>
      </c>
      <c r="M997" s="464"/>
      <c r="N997" s="152" t="s">
        <v>2813</v>
      </c>
      <c r="O997" s="48"/>
      <c r="P997" s="48"/>
      <c r="Q997" s="48"/>
      <c r="R997" s="48"/>
      <c r="S997" s="48"/>
      <c r="T997" s="48"/>
      <c r="U997" s="436" t="str">
        <f t="shared" si="60"/>
        <v/>
      </c>
      <c r="V997" s="436"/>
      <c r="W997" s="436" t="str">
        <f t="shared" si="61"/>
        <v/>
      </c>
      <c r="X997" s="436"/>
      <c r="Y997" s="48"/>
      <c r="Z997" s="48"/>
      <c r="AA997" s="48"/>
      <c r="AB997" s="48"/>
      <c r="AC997" s="48"/>
      <c r="AD997" s="48"/>
      <c r="AE997" s="48"/>
      <c r="AF997" s="48"/>
      <c r="AG997" s="48"/>
      <c r="AH997" s="48"/>
      <c r="AI997" s="48"/>
      <c r="AJ997" s="48"/>
      <c r="AK997" s="48"/>
      <c r="AL997" s="151" t="s">
        <v>2814</v>
      </c>
      <c r="AM997" s="48"/>
      <c r="AN997" s="48"/>
      <c r="AO997" s="48"/>
      <c r="AP997" s="48"/>
      <c r="AQ997" s="48"/>
      <c r="AR997" s="48"/>
      <c r="AS997" s="48"/>
      <c r="AT997" s="436" t="str">
        <f t="shared" si="59"/>
        <v/>
      </c>
      <c r="AU997" s="436"/>
      <c r="AV997" s="436" t="str">
        <f t="shared" si="62"/>
        <v>Yes</v>
      </c>
      <c r="AW997" s="436"/>
      <c r="AX997" s="156" t="s">
        <v>918</v>
      </c>
      <c r="AY997" s="48"/>
      <c r="AZ997" s="48"/>
      <c r="BA997" s="48"/>
      <c r="BB997" s="436" t="b">
        <f t="shared" si="63"/>
        <v>0</v>
      </c>
      <c r="BC997" s="436"/>
      <c r="BD997" s="48"/>
      <c r="BE997" s="48"/>
      <c r="BF997" s="48"/>
      <c r="BG997" s="48"/>
      <c r="BH997" s="48"/>
      <c r="BI997" s="48"/>
      <c r="BJ997" s="48"/>
      <c r="BK997" s="48"/>
      <c r="BL997" s="48"/>
      <c r="BM997" s="48"/>
      <c r="BN997" s="48"/>
      <c r="BO997" s="48"/>
      <c r="BP997" s="48"/>
      <c r="BQ997" s="48"/>
      <c r="BR997" s="48"/>
      <c r="BS997" s="48"/>
      <c r="BT997" s="48"/>
      <c r="BU997" s="48"/>
    </row>
    <row r="998" spans="1:73" hidden="1">
      <c r="A998" s="48"/>
      <c r="B998" s="48"/>
      <c r="C998" s="70" t="s">
        <v>2815</v>
      </c>
      <c r="D998" s="48"/>
      <c r="E998" s="48"/>
      <c r="F998" s="48"/>
      <c r="G998" s="48"/>
      <c r="H998" s="48"/>
      <c r="I998" s="48"/>
      <c r="J998" s="48"/>
      <c r="K998" s="48"/>
      <c r="L998" s="464">
        <f t="shared" si="64"/>
        <v>611</v>
      </c>
      <c r="M998" s="464"/>
      <c r="N998" s="152" t="s">
        <v>2816</v>
      </c>
      <c r="O998" s="48"/>
      <c r="P998" s="48"/>
      <c r="Q998" s="48"/>
      <c r="R998" s="48"/>
      <c r="S998" s="48"/>
      <c r="T998" s="48"/>
      <c r="U998" s="436" t="str">
        <f t="shared" si="60"/>
        <v/>
      </c>
      <c r="V998" s="436"/>
      <c r="W998" s="436" t="str">
        <f t="shared" si="61"/>
        <v/>
      </c>
      <c r="X998" s="436"/>
      <c r="Y998" s="48"/>
      <c r="Z998" s="48"/>
      <c r="AA998" s="48"/>
      <c r="AB998" s="48"/>
      <c r="AC998" s="48"/>
      <c r="AD998" s="48"/>
      <c r="AE998" s="48"/>
      <c r="AF998" s="48"/>
      <c r="AG998" s="48"/>
      <c r="AH998" s="48"/>
      <c r="AI998" s="48"/>
      <c r="AJ998" s="48"/>
      <c r="AK998" s="48"/>
      <c r="AL998" s="151" t="s">
        <v>2817</v>
      </c>
      <c r="AM998" s="48"/>
      <c r="AN998" s="48"/>
      <c r="AO998" s="48"/>
      <c r="AP998" s="48"/>
      <c r="AQ998" s="48"/>
      <c r="AR998" s="48"/>
      <c r="AS998" s="48"/>
      <c r="AT998" s="436" t="str">
        <f t="shared" si="59"/>
        <v/>
      </c>
      <c r="AU998" s="436"/>
      <c r="AV998" s="436" t="str">
        <f t="shared" si="62"/>
        <v>Yes</v>
      </c>
      <c r="AW998" s="436"/>
      <c r="AX998" s="156" t="s">
        <v>918</v>
      </c>
      <c r="AY998" s="48"/>
      <c r="AZ998" s="48"/>
      <c r="BA998" s="48"/>
      <c r="BB998" s="436" t="b">
        <f t="shared" si="63"/>
        <v>0</v>
      </c>
      <c r="BC998" s="436"/>
      <c r="BD998" s="48"/>
      <c r="BE998" s="48"/>
      <c r="BF998" s="48"/>
      <c r="BG998" s="48"/>
      <c r="BH998" s="48"/>
      <c r="BI998" s="48"/>
      <c r="BJ998" s="48"/>
      <c r="BK998" s="48"/>
      <c r="BL998" s="48"/>
      <c r="BM998" s="48"/>
      <c r="BN998" s="48"/>
      <c r="BO998" s="48"/>
      <c r="BP998" s="48"/>
      <c r="BQ998" s="48"/>
      <c r="BR998" s="48"/>
      <c r="BS998" s="48"/>
      <c r="BT998" s="48"/>
      <c r="BU998" s="48"/>
    </row>
    <row r="999" spans="1:73" hidden="1">
      <c r="A999" s="48"/>
      <c r="B999" s="48"/>
      <c r="C999" s="70" t="s">
        <v>2818</v>
      </c>
      <c r="D999" s="48"/>
      <c r="E999" s="48"/>
      <c r="F999" s="48"/>
      <c r="G999" s="48"/>
      <c r="H999" s="48"/>
      <c r="I999" s="48"/>
      <c r="J999" s="48"/>
      <c r="K999" s="48"/>
      <c r="L999" s="464">
        <f t="shared" si="64"/>
        <v>612</v>
      </c>
      <c r="M999" s="464"/>
      <c r="N999" s="152" t="s">
        <v>2819</v>
      </c>
      <c r="O999" s="48"/>
      <c r="P999" s="48"/>
      <c r="Q999" s="48"/>
      <c r="R999" s="48"/>
      <c r="S999" s="48"/>
      <c r="T999" s="48"/>
      <c r="U999" s="436" t="str">
        <f t="shared" si="60"/>
        <v/>
      </c>
      <c r="V999" s="436"/>
      <c r="W999" s="436" t="str">
        <f t="shared" si="61"/>
        <v/>
      </c>
      <c r="X999" s="436"/>
      <c r="Y999" s="48"/>
      <c r="Z999" s="48"/>
      <c r="AA999" s="48"/>
      <c r="AB999" s="48"/>
      <c r="AC999" s="48"/>
      <c r="AD999" s="48"/>
      <c r="AE999" s="48"/>
      <c r="AF999" s="48"/>
      <c r="AG999" s="48"/>
      <c r="AH999" s="48"/>
      <c r="AI999" s="48"/>
      <c r="AJ999" s="48"/>
      <c r="AK999" s="48"/>
      <c r="AL999" s="151" t="s">
        <v>2820</v>
      </c>
      <c r="AM999" s="48"/>
      <c r="AN999" s="48"/>
      <c r="AO999" s="48"/>
      <c r="AP999" s="48"/>
      <c r="AQ999" s="48"/>
      <c r="AR999" s="48"/>
      <c r="AS999" s="48"/>
      <c r="AT999" s="436" t="str">
        <f t="shared" si="59"/>
        <v/>
      </c>
      <c r="AU999" s="436"/>
      <c r="AV999" s="436" t="str">
        <f t="shared" si="62"/>
        <v>Yes</v>
      </c>
      <c r="AW999" s="436"/>
      <c r="AX999" s="156" t="s">
        <v>918</v>
      </c>
      <c r="AY999" s="48"/>
      <c r="AZ999" s="48"/>
      <c r="BA999" s="48"/>
      <c r="BB999" s="436" t="b">
        <f t="shared" si="63"/>
        <v>0</v>
      </c>
      <c r="BC999" s="436"/>
      <c r="BD999" s="48"/>
      <c r="BE999" s="48"/>
      <c r="BF999" s="48"/>
      <c r="BG999" s="48"/>
      <c r="BH999" s="48"/>
      <c r="BI999" s="48"/>
      <c r="BJ999" s="48"/>
      <c r="BK999" s="48"/>
      <c r="BL999" s="48"/>
      <c r="BM999" s="48"/>
      <c r="BN999" s="48"/>
      <c r="BO999" s="48"/>
      <c r="BP999" s="48"/>
      <c r="BQ999" s="48"/>
      <c r="BR999" s="48"/>
      <c r="BS999" s="48"/>
      <c r="BT999" s="48"/>
      <c r="BU999" s="48"/>
    </row>
    <row r="1000" spans="1:73" hidden="1">
      <c r="A1000" s="48"/>
      <c r="B1000" s="48"/>
      <c r="C1000" s="70" t="s">
        <v>2821</v>
      </c>
      <c r="D1000" s="48"/>
      <c r="E1000" s="48"/>
      <c r="F1000" s="48"/>
      <c r="G1000" s="48"/>
      <c r="H1000" s="48"/>
      <c r="I1000" s="48"/>
      <c r="J1000" s="48"/>
      <c r="K1000" s="48"/>
      <c r="L1000" s="464">
        <f t="shared" si="64"/>
        <v>613</v>
      </c>
      <c r="M1000" s="464"/>
      <c r="N1000" s="152" t="s">
        <v>2822</v>
      </c>
      <c r="O1000" s="48"/>
      <c r="P1000" s="48"/>
      <c r="Q1000" s="48"/>
      <c r="R1000" s="48"/>
      <c r="S1000" s="48"/>
      <c r="T1000" s="48"/>
      <c r="U1000" s="436" t="str">
        <f t="shared" si="60"/>
        <v/>
      </c>
      <c r="V1000" s="436"/>
      <c r="W1000" s="436" t="str">
        <f t="shared" si="61"/>
        <v/>
      </c>
      <c r="X1000" s="436"/>
      <c r="Y1000" s="48"/>
      <c r="Z1000" s="48"/>
      <c r="AA1000" s="48"/>
      <c r="AB1000" s="48"/>
      <c r="AC1000" s="48"/>
      <c r="AD1000" s="48"/>
      <c r="AE1000" s="48"/>
      <c r="AF1000" s="48"/>
      <c r="AG1000" s="48"/>
      <c r="AH1000" s="48"/>
      <c r="AI1000" s="48"/>
      <c r="AJ1000" s="48"/>
      <c r="AK1000" s="48"/>
      <c r="AL1000" s="157" t="s">
        <v>2823</v>
      </c>
      <c r="AM1000" s="48"/>
      <c r="AN1000" s="48"/>
      <c r="AO1000" s="48"/>
      <c r="AP1000" s="48"/>
      <c r="AQ1000" s="48"/>
      <c r="AR1000" s="48"/>
      <c r="AS1000" s="48"/>
      <c r="AT1000" s="436" t="str">
        <f t="shared" si="59"/>
        <v/>
      </c>
      <c r="AU1000" s="436"/>
      <c r="AV1000" s="436" t="str">
        <f t="shared" si="62"/>
        <v>Yes</v>
      </c>
      <c r="AW1000" s="436"/>
      <c r="AX1000" s="155" t="s">
        <v>908</v>
      </c>
      <c r="AY1000" s="48"/>
      <c r="AZ1000" s="48"/>
      <c r="BA1000" s="48"/>
      <c r="BB1000" s="436" t="b">
        <f t="shared" si="63"/>
        <v>0</v>
      </c>
      <c r="BC1000" s="436"/>
      <c r="BD1000" s="48"/>
      <c r="BE1000" s="48"/>
      <c r="BF1000" s="48"/>
      <c r="BG1000" s="48"/>
      <c r="BH1000" s="48"/>
      <c r="BI1000" s="48"/>
      <c r="BJ1000" s="48"/>
      <c r="BK1000" s="48"/>
      <c r="BL1000" s="48"/>
      <c r="BM1000" s="48"/>
      <c r="BN1000" s="48"/>
      <c r="BO1000" s="48"/>
      <c r="BP1000" s="48"/>
      <c r="BQ1000" s="48"/>
      <c r="BR1000" s="48"/>
      <c r="BS1000" s="48"/>
      <c r="BT1000" s="48"/>
      <c r="BU1000" s="48"/>
    </row>
    <row r="1001" spans="1:73" hidden="1">
      <c r="A1001" s="48"/>
      <c r="B1001" s="48"/>
      <c r="C1001" s="70" t="s">
        <v>2824</v>
      </c>
      <c r="D1001" s="48"/>
      <c r="E1001" s="48"/>
      <c r="F1001" s="48"/>
      <c r="G1001" s="48"/>
      <c r="H1001" s="48"/>
      <c r="I1001" s="48"/>
      <c r="J1001" s="48"/>
      <c r="K1001" s="48"/>
      <c r="L1001" s="464">
        <f t="shared" si="64"/>
        <v>614</v>
      </c>
      <c r="M1001" s="464"/>
      <c r="N1001" s="152" t="s">
        <v>2825</v>
      </c>
      <c r="O1001" s="48"/>
      <c r="P1001" s="48"/>
      <c r="Q1001" s="48"/>
      <c r="R1001" s="48"/>
      <c r="S1001" s="48"/>
      <c r="T1001" s="48"/>
      <c r="U1001" s="436" t="str">
        <f t="shared" si="60"/>
        <v/>
      </c>
      <c r="V1001" s="436"/>
      <c r="W1001" s="436" t="str">
        <f t="shared" si="61"/>
        <v/>
      </c>
      <c r="X1001" s="436"/>
      <c r="Y1001" s="48"/>
      <c r="Z1001" s="48"/>
      <c r="AA1001" s="48"/>
      <c r="AB1001" s="48"/>
      <c r="AC1001" s="48"/>
      <c r="AD1001" s="48"/>
      <c r="AE1001" s="48"/>
      <c r="AF1001" s="48"/>
      <c r="AG1001" s="48"/>
      <c r="AH1001" s="48"/>
      <c r="AI1001" s="48"/>
      <c r="AJ1001" s="48"/>
      <c r="AK1001" s="48"/>
      <c r="AL1001" s="157" t="s">
        <v>2826</v>
      </c>
      <c r="AM1001" s="48"/>
      <c r="AN1001" s="48"/>
      <c r="AO1001" s="48"/>
      <c r="AP1001" s="48"/>
      <c r="AQ1001" s="48"/>
      <c r="AR1001" s="48"/>
      <c r="AS1001" s="48"/>
      <c r="AT1001" s="436" t="str">
        <f t="shared" si="59"/>
        <v/>
      </c>
      <c r="AU1001" s="436"/>
      <c r="AV1001" s="436" t="str">
        <f t="shared" si="62"/>
        <v>Yes</v>
      </c>
      <c r="AW1001" s="436"/>
      <c r="AX1001" s="155" t="s">
        <v>908</v>
      </c>
      <c r="AY1001" s="48"/>
      <c r="AZ1001" s="48"/>
      <c r="BA1001" s="48"/>
      <c r="BB1001" s="436" t="b">
        <f t="shared" si="63"/>
        <v>0</v>
      </c>
      <c r="BC1001" s="436"/>
      <c r="BD1001" s="48"/>
      <c r="BE1001" s="48"/>
      <c r="BF1001" s="48"/>
      <c r="BG1001" s="48"/>
      <c r="BH1001" s="48"/>
      <c r="BI1001" s="48"/>
      <c r="BJ1001" s="48"/>
      <c r="BK1001" s="48"/>
      <c r="BL1001" s="48"/>
      <c r="BM1001" s="48"/>
      <c r="BN1001" s="48"/>
      <c r="BO1001" s="48"/>
      <c r="BP1001" s="48"/>
      <c r="BQ1001" s="48"/>
      <c r="BR1001" s="48"/>
      <c r="BS1001" s="48"/>
      <c r="BT1001" s="48"/>
      <c r="BU1001" s="48"/>
    </row>
    <row r="1002" spans="1:73" hidden="1">
      <c r="A1002" s="48"/>
      <c r="B1002" s="48"/>
      <c r="C1002" s="70" t="s">
        <v>2827</v>
      </c>
      <c r="D1002" s="48"/>
      <c r="E1002" s="48"/>
      <c r="F1002" s="48"/>
      <c r="G1002" s="48"/>
      <c r="H1002" s="48"/>
      <c r="I1002" s="48"/>
      <c r="J1002" s="48"/>
      <c r="K1002" s="48"/>
      <c r="L1002" s="464">
        <f t="shared" si="64"/>
        <v>615</v>
      </c>
      <c r="M1002" s="464"/>
      <c r="N1002" s="152" t="s">
        <v>2828</v>
      </c>
      <c r="O1002" s="48"/>
      <c r="P1002" s="48"/>
      <c r="Q1002" s="48"/>
      <c r="R1002" s="48"/>
      <c r="S1002" s="48"/>
      <c r="T1002" s="48"/>
      <c r="U1002" s="436" t="str">
        <f t="shared" si="60"/>
        <v/>
      </c>
      <c r="V1002" s="436"/>
      <c r="W1002" s="436" t="str">
        <f t="shared" si="61"/>
        <v/>
      </c>
      <c r="X1002" s="436"/>
      <c r="Y1002" s="48"/>
      <c r="Z1002" s="48"/>
      <c r="AA1002" s="48"/>
      <c r="AB1002" s="48"/>
      <c r="AC1002" s="48"/>
      <c r="AD1002" s="48"/>
      <c r="AE1002" s="48"/>
      <c r="AF1002" s="48"/>
      <c r="AG1002" s="48"/>
      <c r="AH1002" s="48"/>
      <c r="AI1002" s="48"/>
      <c r="AJ1002" s="48"/>
      <c r="AK1002" s="48"/>
      <c r="AL1002" s="151" t="s">
        <v>2829</v>
      </c>
      <c r="AM1002" s="48"/>
      <c r="AN1002" s="48"/>
      <c r="AO1002" s="48"/>
      <c r="AP1002" s="48"/>
      <c r="AQ1002" s="48"/>
      <c r="AR1002" s="48"/>
      <c r="AS1002" s="48"/>
      <c r="AT1002" s="436" t="str">
        <f t="shared" si="59"/>
        <v/>
      </c>
      <c r="AU1002" s="436"/>
      <c r="AV1002" s="436" t="str">
        <f t="shared" si="62"/>
        <v>Yes</v>
      </c>
      <c r="AW1002" s="436"/>
      <c r="AX1002" s="156" t="s">
        <v>918</v>
      </c>
      <c r="AY1002" s="48"/>
      <c r="AZ1002" s="48"/>
      <c r="BA1002" s="48"/>
      <c r="BB1002" s="436" t="b">
        <f t="shared" si="63"/>
        <v>0</v>
      </c>
      <c r="BC1002" s="436"/>
      <c r="BD1002" s="48"/>
      <c r="BE1002" s="48"/>
      <c r="BF1002" s="48"/>
      <c r="BG1002" s="48"/>
      <c r="BH1002" s="48"/>
      <c r="BI1002" s="48"/>
      <c r="BJ1002" s="48"/>
      <c r="BK1002" s="48"/>
      <c r="BL1002" s="48"/>
      <c r="BM1002" s="48"/>
      <c r="BN1002" s="48"/>
      <c r="BO1002" s="48"/>
      <c r="BP1002" s="48"/>
      <c r="BQ1002" s="48"/>
      <c r="BR1002" s="48"/>
      <c r="BS1002" s="48"/>
      <c r="BT1002" s="48"/>
      <c r="BU1002" s="48"/>
    </row>
    <row r="1003" spans="1:73" hidden="1">
      <c r="A1003" s="48"/>
      <c r="B1003" s="48"/>
      <c r="C1003" s="70" t="s">
        <v>2830</v>
      </c>
      <c r="D1003" s="48"/>
      <c r="E1003" s="48"/>
      <c r="F1003" s="48"/>
      <c r="G1003" s="48"/>
      <c r="H1003" s="48"/>
      <c r="I1003" s="48"/>
      <c r="J1003" s="48"/>
      <c r="K1003" s="48"/>
      <c r="L1003" s="464">
        <f t="shared" si="64"/>
        <v>616</v>
      </c>
      <c r="M1003" s="464"/>
      <c r="N1003" s="152" t="s">
        <v>2831</v>
      </c>
      <c r="O1003" s="48"/>
      <c r="P1003" s="48"/>
      <c r="Q1003" s="48"/>
      <c r="R1003" s="48"/>
      <c r="S1003" s="48"/>
      <c r="T1003" s="48"/>
      <c r="U1003" s="436" t="str">
        <f t="shared" si="60"/>
        <v/>
      </c>
      <c r="V1003" s="436"/>
      <c r="W1003" s="436" t="str">
        <f t="shared" si="61"/>
        <v/>
      </c>
      <c r="X1003" s="436"/>
      <c r="Y1003" s="48"/>
      <c r="Z1003" s="48"/>
      <c r="AA1003" s="48"/>
      <c r="AB1003" s="48"/>
      <c r="AC1003" s="48"/>
      <c r="AD1003" s="48"/>
      <c r="AE1003" s="48"/>
      <c r="AF1003" s="48"/>
      <c r="AG1003" s="48"/>
      <c r="AH1003" s="48"/>
      <c r="AI1003" s="48"/>
      <c r="AJ1003" s="48"/>
      <c r="AK1003" s="48"/>
      <c r="AL1003" s="151" t="s">
        <v>2832</v>
      </c>
      <c r="AM1003" s="48"/>
      <c r="AN1003" s="48"/>
      <c r="AO1003" s="48"/>
      <c r="AP1003" s="48"/>
      <c r="AQ1003" s="48"/>
      <c r="AR1003" s="48"/>
      <c r="AS1003" s="48"/>
      <c r="AT1003" s="436" t="str">
        <f t="shared" si="59"/>
        <v/>
      </c>
      <c r="AU1003" s="436"/>
      <c r="AV1003" s="436" t="str">
        <f t="shared" si="62"/>
        <v>Yes</v>
      </c>
      <c r="AW1003" s="436"/>
      <c r="AX1003" s="156" t="s">
        <v>918</v>
      </c>
      <c r="AY1003" s="48"/>
      <c r="AZ1003" s="48"/>
      <c r="BA1003" s="48"/>
      <c r="BB1003" s="436" t="b">
        <f t="shared" si="63"/>
        <v>0</v>
      </c>
      <c r="BC1003" s="436"/>
      <c r="BD1003" s="48"/>
      <c r="BE1003" s="48"/>
      <c r="BF1003" s="48"/>
      <c r="BG1003" s="48"/>
      <c r="BH1003" s="48"/>
      <c r="BI1003" s="48"/>
      <c r="BJ1003" s="48"/>
      <c r="BK1003" s="48"/>
      <c r="BL1003" s="48"/>
      <c r="BM1003" s="48"/>
      <c r="BN1003" s="48"/>
      <c r="BO1003" s="48"/>
      <c r="BP1003" s="48"/>
      <c r="BQ1003" s="48"/>
      <c r="BR1003" s="48"/>
      <c r="BS1003" s="48"/>
      <c r="BT1003" s="48"/>
      <c r="BU1003" s="48"/>
    </row>
    <row r="1004" spans="1:73" hidden="1">
      <c r="A1004" s="48"/>
      <c r="B1004" s="48"/>
      <c r="C1004" s="70" t="s">
        <v>2833</v>
      </c>
      <c r="D1004" s="48"/>
      <c r="E1004" s="48"/>
      <c r="F1004" s="48"/>
      <c r="G1004" s="48"/>
      <c r="H1004" s="48"/>
      <c r="I1004" s="48"/>
      <c r="J1004" s="48"/>
      <c r="K1004" s="48"/>
      <c r="L1004" s="464">
        <f t="shared" si="64"/>
        <v>617</v>
      </c>
      <c r="M1004" s="464"/>
      <c r="N1004" s="152" t="s">
        <v>2834</v>
      </c>
      <c r="O1004" s="48"/>
      <c r="P1004" s="48"/>
      <c r="Q1004" s="48"/>
      <c r="R1004" s="48"/>
      <c r="S1004" s="48"/>
      <c r="T1004" s="48"/>
      <c r="U1004" s="436" t="str">
        <f t="shared" si="60"/>
        <v/>
      </c>
      <c r="V1004" s="436"/>
      <c r="W1004" s="436" t="str">
        <f t="shared" si="61"/>
        <v/>
      </c>
      <c r="X1004" s="436"/>
      <c r="Y1004" s="48"/>
      <c r="Z1004" s="48"/>
      <c r="AA1004" s="48"/>
      <c r="AB1004" s="48"/>
      <c r="AC1004" s="48"/>
      <c r="AD1004" s="48"/>
      <c r="AE1004" s="48"/>
      <c r="AF1004" s="48"/>
      <c r="AG1004" s="48"/>
      <c r="AH1004" s="48"/>
      <c r="AI1004" s="48"/>
      <c r="AJ1004" s="48"/>
      <c r="AK1004" s="48"/>
      <c r="AL1004" s="151" t="s">
        <v>2835</v>
      </c>
      <c r="AM1004" s="48"/>
      <c r="AN1004" s="48"/>
      <c r="AO1004" s="48"/>
      <c r="AP1004" s="48"/>
      <c r="AQ1004" s="48"/>
      <c r="AR1004" s="48"/>
      <c r="AS1004" s="48"/>
      <c r="AT1004" s="436" t="str">
        <f t="shared" si="59"/>
        <v/>
      </c>
      <c r="AU1004" s="436"/>
      <c r="AV1004" s="436" t="str">
        <f t="shared" si="62"/>
        <v>Yes</v>
      </c>
      <c r="AW1004" s="436"/>
      <c r="AX1004" s="156" t="s">
        <v>918</v>
      </c>
      <c r="AY1004" s="48"/>
      <c r="AZ1004" s="48"/>
      <c r="BA1004" s="48"/>
      <c r="BB1004" s="436" t="b">
        <f t="shared" si="63"/>
        <v>0</v>
      </c>
      <c r="BC1004" s="436"/>
      <c r="BD1004" s="48"/>
      <c r="BE1004" s="48"/>
      <c r="BF1004" s="48"/>
      <c r="BG1004" s="48"/>
      <c r="BH1004" s="48"/>
      <c r="BI1004" s="48"/>
      <c r="BJ1004" s="48"/>
      <c r="BK1004" s="48"/>
      <c r="BL1004" s="48"/>
      <c r="BM1004" s="48"/>
      <c r="BN1004" s="48"/>
      <c r="BO1004" s="48"/>
      <c r="BP1004" s="48"/>
      <c r="BQ1004" s="48"/>
      <c r="BR1004" s="48"/>
      <c r="BS1004" s="48"/>
      <c r="BT1004" s="48"/>
      <c r="BU1004" s="48"/>
    </row>
    <row r="1005" spans="1:73" hidden="1">
      <c r="A1005" s="48"/>
      <c r="B1005" s="48"/>
      <c r="C1005" s="70" t="s">
        <v>2836</v>
      </c>
      <c r="D1005" s="48"/>
      <c r="E1005" s="48"/>
      <c r="F1005" s="48"/>
      <c r="G1005" s="48"/>
      <c r="H1005" s="48"/>
      <c r="I1005" s="48"/>
      <c r="J1005" s="48"/>
      <c r="K1005" s="48"/>
      <c r="L1005" s="464">
        <f t="shared" si="64"/>
        <v>618</v>
      </c>
      <c r="M1005" s="464"/>
      <c r="N1005" s="152" t="s">
        <v>2837</v>
      </c>
      <c r="O1005" s="48"/>
      <c r="P1005" s="48"/>
      <c r="Q1005" s="48"/>
      <c r="R1005" s="48"/>
      <c r="S1005" s="48"/>
      <c r="T1005" s="48"/>
      <c r="U1005" s="436" t="str">
        <f t="shared" si="60"/>
        <v/>
      </c>
      <c r="V1005" s="436"/>
      <c r="W1005" s="436" t="str">
        <f t="shared" si="61"/>
        <v/>
      </c>
      <c r="X1005" s="436"/>
      <c r="Y1005" s="48"/>
      <c r="Z1005" s="48"/>
      <c r="AA1005" s="48"/>
      <c r="AB1005" s="48"/>
      <c r="AC1005" s="48"/>
      <c r="AD1005" s="48"/>
      <c r="AE1005" s="48"/>
      <c r="AF1005" s="48"/>
      <c r="AG1005" s="48"/>
      <c r="AH1005" s="48"/>
      <c r="AI1005" s="48"/>
      <c r="AJ1005" s="48"/>
      <c r="AK1005" s="48"/>
      <c r="AL1005" s="151" t="s">
        <v>2838</v>
      </c>
      <c r="AM1005" s="48"/>
      <c r="AN1005" s="48"/>
      <c r="AO1005" s="48"/>
      <c r="AP1005" s="48"/>
      <c r="AQ1005" s="48"/>
      <c r="AR1005" s="48"/>
      <c r="AS1005" s="48"/>
      <c r="AT1005" s="436" t="str">
        <f t="shared" si="59"/>
        <v/>
      </c>
      <c r="AU1005" s="436"/>
      <c r="AV1005" s="436" t="str">
        <f t="shared" si="62"/>
        <v>Yes</v>
      </c>
      <c r="AW1005" s="436"/>
      <c r="AX1005" s="156" t="s">
        <v>918</v>
      </c>
      <c r="AY1005" s="48"/>
      <c r="AZ1005" s="48"/>
      <c r="BA1005" s="48"/>
      <c r="BB1005" s="436" t="b">
        <f t="shared" si="63"/>
        <v>0</v>
      </c>
      <c r="BC1005" s="436"/>
      <c r="BD1005" s="48"/>
      <c r="BE1005" s="48"/>
      <c r="BF1005" s="48"/>
      <c r="BG1005" s="48"/>
      <c r="BH1005" s="48"/>
      <c r="BI1005" s="48"/>
      <c r="BJ1005" s="48"/>
      <c r="BK1005" s="48"/>
      <c r="BL1005" s="48"/>
      <c r="BM1005" s="48"/>
      <c r="BN1005" s="48"/>
      <c r="BO1005" s="48"/>
      <c r="BP1005" s="48"/>
      <c r="BQ1005" s="48"/>
      <c r="BR1005" s="48"/>
      <c r="BS1005" s="48"/>
      <c r="BT1005" s="48"/>
      <c r="BU1005" s="48"/>
    </row>
    <row r="1006" spans="1:73" hidden="1">
      <c r="A1006" s="48"/>
      <c r="B1006" s="48"/>
      <c r="C1006" s="70" t="s">
        <v>2839</v>
      </c>
      <c r="D1006" s="48"/>
      <c r="E1006" s="48"/>
      <c r="F1006" s="48"/>
      <c r="G1006" s="48"/>
      <c r="H1006" s="48"/>
      <c r="I1006" s="48"/>
      <c r="J1006" s="48"/>
      <c r="K1006" s="48"/>
      <c r="L1006" s="464">
        <f t="shared" si="64"/>
        <v>619</v>
      </c>
      <c r="M1006" s="464"/>
      <c r="N1006" s="152" t="s">
        <v>2840</v>
      </c>
      <c r="O1006" s="48"/>
      <c r="P1006" s="48"/>
      <c r="Q1006" s="48"/>
      <c r="R1006" s="48"/>
      <c r="S1006" s="48"/>
      <c r="T1006" s="48"/>
      <c r="U1006" s="436" t="str">
        <f t="shared" si="60"/>
        <v/>
      </c>
      <c r="V1006" s="436"/>
      <c r="W1006" s="436" t="str">
        <f t="shared" si="61"/>
        <v/>
      </c>
      <c r="X1006" s="436"/>
      <c r="Y1006" s="48"/>
      <c r="Z1006" s="48"/>
      <c r="AA1006" s="48"/>
      <c r="AB1006" s="48"/>
      <c r="AC1006" s="48"/>
      <c r="AD1006" s="48"/>
      <c r="AE1006" s="48"/>
      <c r="AF1006" s="48"/>
      <c r="AG1006" s="48"/>
      <c r="AH1006" s="48"/>
      <c r="AI1006" s="48"/>
      <c r="AJ1006" s="48"/>
      <c r="AK1006" s="48"/>
      <c r="AL1006" s="157" t="s">
        <v>2841</v>
      </c>
      <c r="AM1006" s="48"/>
      <c r="AN1006" s="48"/>
      <c r="AO1006" s="48"/>
      <c r="AP1006" s="48"/>
      <c r="AQ1006" s="48"/>
      <c r="AR1006" s="48"/>
      <c r="AS1006" s="48"/>
      <c r="AT1006" s="436" t="str">
        <f t="shared" si="59"/>
        <v/>
      </c>
      <c r="AU1006" s="436"/>
      <c r="AV1006" s="436" t="str">
        <f t="shared" si="62"/>
        <v>Yes</v>
      </c>
      <c r="AW1006" s="436"/>
      <c r="AX1006" s="155" t="s">
        <v>908</v>
      </c>
      <c r="AY1006" s="48"/>
      <c r="AZ1006" s="48"/>
      <c r="BA1006" s="48"/>
      <c r="BB1006" s="436" t="b">
        <f t="shared" si="63"/>
        <v>0</v>
      </c>
      <c r="BC1006" s="436"/>
      <c r="BD1006" s="48"/>
      <c r="BE1006" s="48"/>
      <c r="BF1006" s="48"/>
      <c r="BG1006" s="48"/>
      <c r="BH1006" s="48"/>
      <c r="BI1006" s="48"/>
      <c r="BJ1006" s="48"/>
      <c r="BK1006" s="48"/>
      <c r="BL1006" s="48"/>
      <c r="BM1006" s="48"/>
      <c r="BN1006" s="48"/>
      <c r="BO1006" s="48"/>
      <c r="BP1006" s="48"/>
      <c r="BQ1006" s="48"/>
      <c r="BR1006" s="48"/>
      <c r="BS1006" s="48"/>
      <c r="BT1006" s="48"/>
      <c r="BU1006" s="48"/>
    </row>
    <row r="1007" spans="1:73" hidden="1">
      <c r="A1007" s="48"/>
      <c r="B1007" s="48"/>
      <c r="C1007" s="70" t="s">
        <v>2842</v>
      </c>
      <c r="D1007" s="48"/>
      <c r="E1007" s="48"/>
      <c r="F1007" s="48"/>
      <c r="G1007" s="48"/>
      <c r="H1007" s="48"/>
      <c r="I1007" s="48"/>
      <c r="J1007" s="48"/>
      <c r="K1007" s="48"/>
      <c r="L1007" s="464">
        <f t="shared" si="64"/>
        <v>620</v>
      </c>
      <c r="M1007" s="464"/>
      <c r="N1007" s="152" t="s">
        <v>2843</v>
      </c>
      <c r="O1007" s="48"/>
      <c r="P1007" s="48"/>
      <c r="Q1007" s="48"/>
      <c r="R1007" s="48"/>
      <c r="S1007" s="48"/>
      <c r="T1007" s="48"/>
      <c r="U1007" s="436" t="str">
        <f t="shared" si="60"/>
        <v/>
      </c>
      <c r="V1007" s="436"/>
      <c r="W1007" s="436" t="str">
        <f t="shared" si="61"/>
        <v/>
      </c>
      <c r="X1007" s="436"/>
      <c r="Y1007" s="48"/>
      <c r="Z1007" s="48"/>
      <c r="AA1007" s="48"/>
      <c r="AB1007" s="48"/>
      <c r="AC1007" s="48"/>
      <c r="AD1007" s="48"/>
      <c r="AE1007" s="48"/>
      <c r="AF1007" s="48"/>
      <c r="AG1007" s="48"/>
      <c r="AH1007" s="48"/>
      <c r="AI1007" s="48"/>
      <c r="AJ1007" s="48"/>
      <c r="AK1007" s="48"/>
      <c r="AL1007" s="151" t="s">
        <v>2844</v>
      </c>
      <c r="AM1007" s="48"/>
      <c r="AN1007" s="48"/>
      <c r="AO1007" s="48"/>
      <c r="AP1007" s="48"/>
      <c r="AQ1007" s="48"/>
      <c r="AR1007" s="48"/>
      <c r="AS1007" s="48"/>
      <c r="AT1007" s="436" t="str">
        <f t="shared" si="59"/>
        <v/>
      </c>
      <c r="AU1007" s="436"/>
      <c r="AV1007" s="436" t="str">
        <f t="shared" si="62"/>
        <v>Yes</v>
      </c>
      <c r="AW1007" s="436"/>
      <c r="AX1007" s="156" t="s">
        <v>918</v>
      </c>
      <c r="AY1007" s="48"/>
      <c r="AZ1007" s="48"/>
      <c r="BA1007" s="48"/>
      <c r="BB1007" s="436" t="b">
        <f t="shared" si="63"/>
        <v>0</v>
      </c>
      <c r="BC1007" s="436"/>
      <c r="BD1007" s="48"/>
      <c r="BE1007" s="48"/>
      <c r="BF1007" s="48"/>
      <c r="BG1007" s="48"/>
      <c r="BH1007" s="48"/>
      <c r="BI1007" s="48"/>
      <c r="BJ1007" s="48"/>
      <c r="BK1007" s="48"/>
      <c r="BL1007" s="48"/>
      <c r="BM1007" s="48"/>
      <c r="BN1007" s="48"/>
      <c r="BO1007" s="48"/>
      <c r="BP1007" s="48"/>
      <c r="BQ1007" s="48"/>
      <c r="BR1007" s="48"/>
      <c r="BS1007" s="48"/>
      <c r="BT1007" s="48"/>
      <c r="BU1007" s="48"/>
    </row>
    <row r="1008" spans="1:73" hidden="1">
      <c r="A1008" s="48"/>
      <c r="B1008" s="48"/>
      <c r="C1008" s="70" t="s">
        <v>2845</v>
      </c>
      <c r="D1008" s="48"/>
      <c r="E1008" s="48"/>
      <c r="F1008" s="48"/>
      <c r="G1008" s="48"/>
      <c r="H1008" s="48"/>
      <c r="I1008" s="48"/>
      <c r="J1008" s="48"/>
      <c r="K1008" s="48"/>
      <c r="L1008" s="464">
        <f t="shared" si="64"/>
        <v>621</v>
      </c>
      <c r="M1008" s="464"/>
      <c r="N1008" s="152" t="s">
        <v>2846</v>
      </c>
      <c r="O1008" s="48"/>
      <c r="P1008" s="48"/>
      <c r="Q1008" s="48"/>
      <c r="R1008" s="48"/>
      <c r="S1008" s="48"/>
      <c r="T1008" s="48"/>
      <c r="U1008" s="436" t="str">
        <f t="shared" si="60"/>
        <v/>
      </c>
      <c r="V1008" s="436"/>
      <c r="W1008" s="436" t="str">
        <f t="shared" si="61"/>
        <v/>
      </c>
      <c r="X1008" s="436"/>
      <c r="Y1008" s="48"/>
      <c r="Z1008" s="48"/>
      <c r="AA1008" s="48"/>
      <c r="AB1008" s="48"/>
      <c r="AC1008" s="48"/>
      <c r="AD1008" s="48"/>
      <c r="AE1008" s="48"/>
      <c r="AF1008" s="48"/>
      <c r="AG1008" s="48"/>
      <c r="AH1008" s="48"/>
      <c r="AI1008" s="48"/>
      <c r="AJ1008" s="48"/>
      <c r="AK1008" s="48"/>
      <c r="AL1008" s="151" t="s">
        <v>2847</v>
      </c>
      <c r="AM1008" s="48"/>
      <c r="AN1008" s="48"/>
      <c r="AO1008" s="48"/>
      <c r="AP1008" s="48"/>
      <c r="AQ1008" s="48"/>
      <c r="AR1008" s="48"/>
      <c r="AS1008" s="48"/>
      <c r="AT1008" s="436" t="str">
        <f t="shared" si="59"/>
        <v/>
      </c>
      <c r="AU1008" s="436"/>
      <c r="AV1008" s="436" t="str">
        <f t="shared" si="62"/>
        <v>Yes</v>
      </c>
      <c r="AW1008" s="436"/>
      <c r="AX1008" s="156" t="s">
        <v>908</v>
      </c>
      <c r="AY1008" s="48"/>
      <c r="AZ1008" s="48"/>
      <c r="BA1008" s="48"/>
      <c r="BB1008" s="436" t="b">
        <f t="shared" si="63"/>
        <v>0</v>
      </c>
      <c r="BC1008" s="436"/>
      <c r="BD1008" s="48"/>
      <c r="BE1008" s="48"/>
      <c r="BF1008" s="48"/>
      <c r="BG1008" s="48"/>
      <c r="BH1008" s="48"/>
      <c r="BI1008" s="48"/>
      <c r="BJ1008" s="48"/>
      <c r="BK1008" s="48"/>
      <c r="BL1008" s="48"/>
      <c r="BM1008" s="48"/>
      <c r="BN1008" s="48"/>
      <c r="BO1008" s="48"/>
      <c r="BP1008" s="48"/>
      <c r="BQ1008" s="48"/>
      <c r="BR1008" s="48"/>
      <c r="BS1008" s="48"/>
      <c r="BT1008" s="48"/>
      <c r="BU1008" s="48"/>
    </row>
    <row r="1009" spans="1:73" hidden="1">
      <c r="A1009" s="48"/>
      <c r="B1009" s="48"/>
      <c r="C1009" s="70" t="s">
        <v>2848</v>
      </c>
      <c r="D1009" s="48"/>
      <c r="E1009" s="48"/>
      <c r="F1009" s="48"/>
      <c r="G1009" s="48"/>
      <c r="H1009" s="48"/>
      <c r="I1009" s="48"/>
      <c r="J1009" s="48"/>
      <c r="K1009" s="48"/>
      <c r="L1009" s="464">
        <f t="shared" si="64"/>
        <v>622</v>
      </c>
      <c r="M1009" s="464"/>
      <c r="N1009" s="152" t="s">
        <v>2849</v>
      </c>
      <c r="O1009" s="48"/>
      <c r="P1009" s="48"/>
      <c r="Q1009" s="48"/>
      <c r="R1009" s="48"/>
      <c r="S1009" s="48"/>
      <c r="T1009" s="48"/>
      <c r="U1009" s="436" t="str">
        <f t="shared" si="60"/>
        <v/>
      </c>
      <c r="V1009" s="436"/>
      <c r="W1009" s="436" t="str">
        <f t="shared" si="61"/>
        <v/>
      </c>
      <c r="X1009" s="436"/>
      <c r="Y1009" s="48"/>
      <c r="Z1009" s="48"/>
      <c r="AA1009" s="48"/>
      <c r="AB1009" s="48"/>
      <c r="AC1009" s="48"/>
      <c r="AD1009" s="48"/>
      <c r="AE1009" s="48"/>
      <c r="AF1009" s="48"/>
      <c r="AG1009" s="48"/>
      <c r="AH1009" s="48"/>
      <c r="AI1009" s="48"/>
      <c r="AJ1009" s="48"/>
      <c r="AK1009" s="48"/>
      <c r="AL1009" s="157" t="s">
        <v>2850</v>
      </c>
      <c r="AM1009" s="48"/>
      <c r="AN1009" s="48"/>
      <c r="AO1009" s="48"/>
      <c r="AP1009" s="48"/>
      <c r="AQ1009" s="48"/>
      <c r="AR1009" s="48"/>
      <c r="AS1009" s="48"/>
      <c r="AT1009" s="436" t="str">
        <f t="shared" si="59"/>
        <v/>
      </c>
      <c r="AU1009" s="436"/>
      <c r="AV1009" s="436" t="str">
        <f t="shared" si="62"/>
        <v>Yes</v>
      </c>
      <c r="AW1009" s="436"/>
      <c r="AX1009" s="155" t="s">
        <v>908</v>
      </c>
      <c r="AY1009" s="48"/>
      <c r="AZ1009" s="48"/>
      <c r="BA1009" s="48"/>
      <c r="BB1009" s="436" t="b">
        <f t="shared" si="63"/>
        <v>0</v>
      </c>
      <c r="BC1009" s="436"/>
      <c r="BD1009" s="48"/>
      <c r="BE1009" s="48"/>
      <c r="BF1009" s="48"/>
      <c r="BG1009" s="48"/>
      <c r="BH1009" s="48"/>
      <c r="BI1009" s="48"/>
      <c r="BJ1009" s="48"/>
      <c r="BK1009" s="48"/>
      <c r="BL1009" s="48"/>
      <c r="BM1009" s="48"/>
      <c r="BN1009" s="48"/>
      <c r="BO1009" s="48"/>
      <c r="BP1009" s="48"/>
      <c r="BQ1009" s="48"/>
      <c r="BR1009" s="48"/>
      <c r="BS1009" s="48"/>
      <c r="BT1009" s="48"/>
      <c r="BU1009" s="48"/>
    </row>
    <row r="1010" spans="1:73" hidden="1">
      <c r="A1010" s="48"/>
      <c r="B1010" s="48"/>
      <c r="C1010" s="70" t="s">
        <v>2851</v>
      </c>
      <c r="D1010" s="48"/>
      <c r="E1010" s="48"/>
      <c r="F1010" s="48"/>
      <c r="G1010" s="48"/>
      <c r="H1010" s="48"/>
      <c r="I1010" s="48"/>
      <c r="J1010" s="48"/>
      <c r="K1010" s="48"/>
      <c r="L1010" s="464">
        <f t="shared" si="64"/>
        <v>623</v>
      </c>
      <c r="M1010" s="464"/>
      <c r="N1010" s="152" t="s">
        <v>2852</v>
      </c>
      <c r="O1010" s="48"/>
      <c r="P1010" s="48"/>
      <c r="Q1010" s="48"/>
      <c r="R1010" s="48"/>
      <c r="S1010" s="48"/>
      <c r="T1010" s="48"/>
      <c r="U1010" s="436" t="str">
        <f t="shared" si="60"/>
        <v/>
      </c>
      <c r="V1010" s="436"/>
      <c r="W1010" s="436" t="str">
        <f t="shared" si="61"/>
        <v/>
      </c>
      <c r="X1010" s="436"/>
      <c r="Y1010" s="48"/>
      <c r="Z1010" s="48"/>
      <c r="AA1010" s="48"/>
      <c r="AB1010" s="48"/>
      <c r="AC1010" s="48"/>
      <c r="AD1010" s="48"/>
      <c r="AE1010" s="48"/>
      <c r="AF1010" s="48"/>
      <c r="AG1010" s="48"/>
      <c r="AH1010" s="48"/>
      <c r="AI1010" s="48"/>
      <c r="AJ1010" s="48"/>
      <c r="AK1010" s="48"/>
      <c r="AL1010" s="157" t="s">
        <v>2853</v>
      </c>
      <c r="AM1010" s="48"/>
      <c r="AN1010" s="48"/>
      <c r="AO1010" s="48"/>
      <c r="AP1010" s="48"/>
      <c r="AQ1010" s="48"/>
      <c r="AR1010" s="48"/>
      <c r="AS1010" s="48"/>
      <c r="AT1010" s="436" t="str">
        <f t="shared" si="59"/>
        <v/>
      </c>
      <c r="AU1010" s="436"/>
      <c r="AV1010" s="436" t="str">
        <f t="shared" si="62"/>
        <v>Yes</v>
      </c>
      <c r="AW1010" s="436"/>
      <c r="AX1010" s="155" t="s">
        <v>908</v>
      </c>
      <c r="AY1010" s="48"/>
      <c r="AZ1010" s="48"/>
      <c r="BA1010" s="48"/>
      <c r="BB1010" s="436" t="b">
        <f t="shared" si="63"/>
        <v>0</v>
      </c>
      <c r="BC1010" s="436"/>
      <c r="BD1010" s="48"/>
      <c r="BE1010" s="48"/>
      <c r="BF1010" s="48"/>
      <c r="BG1010" s="48"/>
      <c r="BH1010" s="48"/>
      <c r="BI1010" s="48"/>
      <c r="BJ1010" s="48"/>
      <c r="BK1010" s="48"/>
      <c r="BL1010" s="48"/>
      <c r="BM1010" s="48"/>
      <c r="BN1010" s="48"/>
      <c r="BO1010" s="48"/>
      <c r="BP1010" s="48"/>
      <c r="BQ1010" s="48"/>
      <c r="BR1010" s="48"/>
      <c r="BS1010" s="48"/>
      <c r="BT1010" s="48"/>
      <c r="BU1010" s="48"/>
    </row>
    <row r="1011" spans="1:73" hidden="1">
      <c r="A1011" s="48"/>
      <c r="B1011" s="48"/>
      <c r="C1011" s="70" t="s">
        <v>2854</v>
      </c>
      <c r="D1011" s="48"/>
      <c r="E1011" s="48"/>
      <c r="F1011" s="48"/>
      <c r="G1011" s="48"/>
      <c r="H1011" s="48"/>
      <c r="I1011" s="48"/>
      <c r="J1011" s="48"/>
      <c r="K1011" s="48"/>
      <c r="L1011" s="464">
        <f t="shared" si="64"/>
        <v>624</v>
      </c>
      <c r="M1011" s="464"/>
      <c r="N1011" s="152" t="s">
        <v>2855</v>
      </c>
      <c r="O1011" s="48"/>
      <c r="P1011" s="48"/>
      <c r="Q1011" s="48"/>
      <c r="R1011" s="48"/>
      <c r="S1011" s="48"/>
      <c r="T1011" s="48"/>
      <c r="U1011" s="436" t="str">
        <f t="shared" si="60"/>
        <v/>
      </c>
      <c r="V1011" s="436"/>
      <c r="W1011" s="436" t="str">
        <f t="shared" si="61"/>
        <v/>
      </c>
      <c r="X1011" s="436"/>
      <c r="Y1011" s="48"/>
      <c r="Z1011" s="48"/>
      <c r="AA1011" s="48"/>
      <c r="AB1011" s="48"/>
      <c r="AC1011" s="48"/>
      <c r="AD1011" s="48"/>
      <c r="AE1011" s="48"/>
      <c r="AF1011" s="48"/>
      <c r="AG1011" s="48"/>
      <c r="AH1011" s="48"/>
      <c r="AI1011" s="48"/>
      <c r="AJ1011" s="48"/>
      <c r="AK1011" s="48"/>
      <c r="AL1011" s="157" t="s">
        <v>2856</v>
      </c>
      <c r="AM1011" s="48"/>
      <c r="AN1011" s="48"/>
      <c r="AO1011" s="48"/>
      <c r="AP1011" s="48"/>
      <c r="AQ1011" s="48"/>
      <c r="AR1011" s="48"/>
      <c r="AS1011" s="48"/>
      <c r="AT1011" s="436" t="str">
        <f t="shared" si="59"/>
        <v/>
      </c>
      <c r="AU1011" s="436"/>
      <c r="AV1011" s="436" t="str">
        <f t="shared" si="62"/>
        <v>Yes</v>
      </c>
      <c r="AW1011" s="436"/>
      <c r="AX1011" s="155" t="s">
        <v>908</v>
      </c>
      <c r="AY1011" s="48"/>
      <c r="AZ1011" s="48"/>
      <c r="BA1011" s="48"/>
      <c r="BB1011" s="436" t="b">
        <f t="shared" si="63"/>
        <v>0</v>
      </c>
      <c r="BC1011" s="436"/>
      <c r="BD1011" s="48"/>
      <c r="BE1011" s="48"/>
      <c r="BF1011" s="48"/>
      <c r="BG1011" s="48"/>
      <c r="BH1011" s="48"/>
      <c r="BI1011" s="48"/>
      <c r="BJ1011" s="48"/>
      <c r="BK1011" s="48"/>
      <c r="BL1011" s="48"/>
      <c r="BM1011" s="48"/>
      <c r="BN1011" s="48"/>
      <c r="BO1011" s="48"/>
      <c r="BP1011" s="48"/>
      <c r="BQ1011" s="48"/>
      <c r="BR1011" s="48"/>
      <c r="BS1011" s="48"/>
      <c r="BT1011" s="48"/>
      <c r="BU1011" s="48"/>
    </row>
    <row r="1012" spans="1:73" hidden="1">
      <c r="A1012" s="48"/>
      <c r="B1012" s="48"/>
      <c r="C1012" s="70" t="s">
        <v>2857</v>
      </c>
      <c r="D1012" s="48"/>
      <c r="E1012" s="48"/>
      <c r="F1012" s="48"/>
      <c r="G1012" s="48"/>
      <c r="H1012" s="48"/>
      <c r="I1012" s="48"/>
      <c r="J1012" s="48"/>
      <c r="K1012" s="48"/>
      <c r="L1012" s="464">
        <f t="shared" si="64"/>
        <v>625</v>
      </c>
      <c r="M1012" s="464"/>
      <c r="N1012" s="152" t="s">
        <v>2858</v>
      </c>
      <c r="O1012" s="48"/>
      <c r="P1012" s="48"/>
      <c r="Q1012" s="48"/>
      <c r="R1012" s="48"/>
      <c r="S1012" s="48"/>
      <c r="T1012" s="48"/>
      <c r="U1012" s="436" t="str">
        <f t="shared" si="60"/>
        <v/>
      </c>
      <c r="V1012" s="436"/>
      <c r="W1012" s="436" t="str">
        <f t="shared" si="61"/>
        <v/>
      </c>
      <c r="X1012" s="436"/>
      <c r="Y1012" s="48"/>
      <c r="Z1012" s="48"/>
      <c r="AA1012" s="48"/>
      <c r="AB1012" s="48"/>
      <c r="AC1012" s="48"/>
      <c r="AD1012" s="48"/>
      <c r="AE1012" s="48"/>
      <c r="AF1012" s="48"/>
      <c r="AG1012" s="48"/>
      <c r="AH1012" s="48"/>
      <c r="AI1012" s="48"/>
      <c r="AJ1012" s="48"/>
      <c r="AK1012" s="48"/>
      <c r="AL1012" s="151" t="s">
        <v>1694</v>
      </c>
      <c r="AM1012" s="48"/>
      <c r="AN1012" s="48"/>
      <c r="AO1012" s="48"/>
      <c r="AP1012" s="48"/>
      <c r="AQ1012" s="48"/>
      <c r="AR1012" s="48"/>
      <c r="AS1012" s="48"/>
      <c r="AT1012" s="436" t="str">
        <f t="shared" si="59"/>
        <v/>
      </c>
      <c r="AU1012" s="436"/>
      <c r="AV1012" s="436" t="str">
        <f t="shared" si="62"/>
        <v>Yes</v>
      </c>
      <c r="AW1012" s="436"/>
      <c r="AX1012" s="156" t="s">
        <v>918</v>
      </c>
      <c r="AY1012" s="48"/>
      <c r="AZ1012" s="48"/>
      <c r="BA1012" s="48"/>
      <c r="BB1012" s="436" t="b">
        <f t="shared" si="63"/>
        <v>0</v>
      </c>
      <c r="BC1012" s="436"/>
      <c r="BD1012" s="48"/>
      <c r="BE1012" s="48"/>
      <c r="BF1012" s="48"/>
      <c r="BG1012" s="48"/>
      <c r="BH1012" s="48"/>
      <c r="BI1012" s="48"/>
      <c r="BJ1012" s="48"/>
      <c r="BK1012" s="48"/>
      <c r="BL1012" s="48"/>
      <c r="BM1012" s="48"/>
      <c r="BN1012" s="48"/>
      <c r="BO1012" s="48"/>
      <c r="BP1012" s="48"/>
      <c r="BQ1012" s="48"/>
      <c r="BR1012" s="48"/>
      <c r="BS1012" s="48"/>
      <c r="BT1012" s="48"/>
      <c r="BU1012" s="48"/>
    </row>
    <row r="1013" spans="1:73" hidden="1">
      <c r="A1013" s="48"/>
      <c r="B1013" s="48"/>
      <c r="C1013" s="70" t="s">
        <v>2859</v>
      </c>
      <c r="D1013" s="48"/>
      <c r="E1013" s="48"/>
      <c r="F1013" s="48"/>
      <c r="G1013" s="48"/>
      <c r="H1013" s="48"/>
      <c r="I1013" s="48"/>
      <c r="J1013" s="48"/>
      <c r="K1013" s="48"/>
      <c r="L1013" s="464">
        <f t="shared" si="64"/>
        <v>626</v>
      </c>
      <c r="M1013" s="464"/>
      <c r="N1013" s="152" t="s">
        <v>2860</v>
      </c>
      <c r="O1013" s="48"/>
      <c r="P1013" s="48"/>
      <c r="Q1013" s="48"/>
      <c r="R1013" s="48"/>
      <c r="S1013" s="48"/>
      <c r="T1013" s="48"/>
      <c r="U1013" s="436" t="str">
        <f t="shared" si="60"/>
        <v/>
      </c>
      <c r="V1013" s="436"/>
      <c r="W1013" s="436" t="str">
        <f t="shared" si="61"/>
        <v/>
      </c>
      <c r="X1013" s="436"/>
      <c r="Y1013" s="48"/>
      <c r="Z1013" s="48"/>
      <c r="AA1013" s="48"/>
      <c r="AB1013" s="48"/>
      <c r="AC1013" s="48"/>
      <c r="AD1013" s="48"/>
      <c r="AE1013" s="48"/>
      <c r="AF1013" s="48"/>
      <c r="AG1013" s="48"/>
      <c r="AH1013" s="48"/>
      <c r="AI1013" s="48"/>
      <c r="AJ1013" s="48"/>
      <c r="AK1013" s="48"/>
      <c r="AL1013" s="157" t="s">
        <v>2861</v>
      </c>
      <c r="AM1013" s="48"/>
      <c r="AN1013" s="48"/>
      <c r="AO1013" s="48"/>
      <c r="AP1013" s="48"/>
      <c r="AQ1013" s="48"/>
      <c r="AR1013" s="48"/>
      <c r="AS1013" s="48"/>
      <c r="AT1013" s="436" t="str">
        <f t="shared" si="59"/>
        <v/>
      </c>
      <c r="AU1013" s="436"/>
      <c r="AV1013" s="436" t="str">
        <f t="shared" si="62"/>
        <v>Yes</v>
      </c>
      <c r="AW1013" s="436"/>
      <c r="AX1013" s="155" t="s">
        <v>908</v>
      </c>
      <c r="AY1013" s="48"/>
      <c r="AZ1013" s="48"/>
      <c r="BA1013" s="48"/>
      <c r="BB1013" s="436" t="b">
        <f t="shared" si="63"/>
        <v>0</v>
      </c>
      <c r="BC1013" s="436"/>
      <c r="BD1013" s="48"/>
      <c r="BE1013" s="48"/>
      <c r="BF1013" s="48"/>
      <c r="BG1013" s="48"/>
      <c r="BH1013" s="48"/>
      <c r="BI1013" s="48"/>
      <c r="BJ1013" s="48"/>
      <c r="BK1013" s="48"/>
      <c r="BL1013" s="48"/>
      <c r="BM1013" s="48"/>
      <c r="BN1013" s="48"/>
      <c r="BO1013" s="48"/>
      <c r="BP1013" s="48"/>
      <c r="BQ1013" s="48"/>
      <c r="BR1013" s="48"/>
      <c r="BS1013" s="48"/>
      <c r="BT1013" s="48"/>
      <c r="BU1013" s="48"/>
    </row>
    <row r="1014" spans="1:73" hidden="1">
      <c r="A1014" s="48"/>
      <c r="B1014" s="48"/>
      <c r="C1014" s="70" t="s">
        <v>2862</v>
      </c>
      <c r="D1014" s="48"/>
      <c r="E1014" s="48"/>
      <c r="F1014" s="48"/>
      <c r="G1014" s="48"/>
      <c r="H1014" s="48"/>
      <c r="I1014" s="48"/>
      <c r="J1014" s="48"/>
      <c r="K1014" s="48"/>
      <c r="L1014" s="464">
        <f t="shared" si="64"/>
        <v>627</v>
      </c>
      <c r="M1014" s="464"/>
      <c r="N1014" s="152" t="s">
        <v>2863</v>
      </c>
      <c r="O1014" s="48"/>
      <c r="P1014" s="48"/>
      <c r="Q1014" s="48"/>
      <c r="R1014" s="48"/>
      <c r="S1014" s="48"/>
      <c r="T1014" s="48"/>
      <c r="U1014" s="436" t="str">
        <f t="shared" si="60"/>
        <v/>
      </c>
      <c r="V1014" s="436"/>
      <c r="W1014" s="436" t="str">
        <f t="shared" si="61"/>
        <v/>
      </c>
      <c r="X1014" s="436"/>
      <c r="Y1014" s="48"/>
      <c r="Z1014" s="48"/>
      <c r="AA1014" s="48"/>
      <c r="AB1014" s="48"/>
      <c r="AC1014" s="48"/>
      <c r="AD1014" s="48"/>
      <c r="AE1014" s="48"/>
      <c r="AF1014" s="48"/>
      <c r="AG1014" s="48"/>
      <c r="AH1014" s="48"/>
      <c r="AI1014" s="48"/>
      <c r="AJ1014" s="48"/>
      <c r="AK1014" s="48"/>
      <c r="AL1014" s="160" t="s">
        <v>2864</v>
      </c>
      <c r="AM1014" s="48"/>
      <c r="AN1014" s="48"/>
      <c r="AO1014" s="48"/>
      <c r="AP1014" s="48"/>
      <c r="AQ1014" s="48"/>
      <c r="AR1014" s="48"/>
      <c r="AS1014" s="48"/>
      <c r="AT1014" s="436" t="str">
        <f t="shared" si="59"/>
        <v/>
      </c>
      <c r="AU1014" s="436"/>
      <c r="AV1014" s="436" t="str">
        <f t="shared" si="62"/>
        <v>Yes</v>
      </c>
      <c r="AW1014" s="436"/>
      <c r="AX1014" s="155" t="s">
        <v>908</v>
      </c>
      <c r="AY1014" s="48"/>
      <c r="AZ1014" s="48"/>
      <c r="BA1014" s="48"/>
      <c r="BB1014" s="436" t="b">
        <f t="shared" si="63"/>
        <v>0</v>
      </c>
      <c r="BC1014" s="436"/>
      <c r="BD1014" s="48"/>
      <c r="BE1014" s="48"/>
      <c r="BF1014" s="48"/>
      <c r="BG1014" s="48"/>
      <c r="BH1014" s="48"/>
      <c r="BI1014" s="48"/>
      <c r="BJ1014" s="48"/>
      <c r="BK1014" s="48"/>
      <c r="BL1014" s="48"/>
      <c r="BM1014" s="48"/>
      <c r="BN1014" s="48"/>
      <c r="BO1014" s="48"/>
      <c r="BP1014" s="48"/>
      <c r="BQ1014" s="48"/>
      <c r="BR1014" s="48"/>
      <c r="BS1014" s="48"/>
      <c r="BT1014" s="48"/>
      <c r="BU1014" s="48"/>
    </row>
    <row r="1015" spans="1:73" hidden="1">
      <c r="A1015" s="48"/>
      <c r="B1015" s="48"/>
      <c r="C1015" s="70" t="s">
        <v>2865</v>
      </c>
      <c r="D1015" s="48"/>
      <c r="E1015" s="48"/>
      <c r="F1015" s="48"/>
      <c r="G1015" s="48"/>
      <c r="H1015" s="48"/>
      <c r="I1015" s="48"/>
      <c r="J1015" s="48"/>
      <c r="K1015" s="48"/>
      <c r="L1015" s="464">
        <f t="shared" si="64"/>
        <v>628</v>
      </c>
      <c r="M1015" s="464"/>
      <c r="N1015" s="152" t="s">
        <v>2866</v>
      </c>
      <c r="O1015" s="48"/>
      <c r="P1015" s="48"/>
      <c r="Q1015" s="48"/>
      <c r="R1015" s="48"/>
      <c r="S1015" s="48"/>
      <c r="T1015" s="48"/>
      <c r="U1015" s="436" t="str">
        <f t="shared" si="60"/>
        <v/>
      </c>
      <c r="V1015" s="436"/>
      <c r="W1015" s="436" t="str">
        <f t="shared" si="61"/>
        <v/>
      </c>
      <c r="X1015" s="436"/>
      <c r="Y1015" s="48"/>
      <c r="Z1015" s="48"/>
      <c r="AA1015" s="48"/>
      <c r="AB1015" s="48"/>
      <c r="AC1015" s="48"/>
      <c r="AD1015" s="48"/>
      <c r="AE1015" s="48"/>
      <c r="AF1015" s="48"/>
      <c r="AG1015" s="48"/>
      <c r="AH1015" s="48"/>
      <c r="AI1015" s="48"/>
      <c r="AJ1015" s="48"/>
      <c r="AK1015" s="48"/>
      <c r="AL1015" s="151" t="s">
        <v>2867</v>
      </c>
      <c r="AM1015" s="48"/>
      <c r="AN1015" s="48"/>
      <c r="AO1015" s="48"/>
      <c r="AP1015" s="48"/>
      <c r="AQ1015" s="48"/>
      <c r="AR1015" s="48"/>
      <c r="AS1015" s="48"/>
      <c r="AT1015" s="436" t="str">
        <f t="shared" si="59"/>
        <v/>
      </c>
      <c r="AU1015" s="436"/>
      <c r="AV1015" s="436" t="str">
        <f t="shared" si="62"/>
        <v>Yes</v>
      </c>
      <c r="AW1015" s="436"/>
      <c r="AX1015" s="156" t="s">
        <v>918</v>
      </c>
      <c r="AY1015" s="48"/>
      <c r="AZ1015" s="48"/>
      <c r="BA1015" s="48"/>
      <c r="BB1015" s="436" t="b">
        <f t="shared" si="63"/>
        <v>0</v>
      </c>
      <c r="BC1015" s="436"/>
      <c r="BD1015" s="48"/>
      <c r="BE1015" s="48"/>
      <c r="BF1015" s="48"/>
      <c r="BG1015" s="48"/>
      <c r="BH1015" s="48"/>
      <c r="BI1015" s="48"/>
      <c r="BJ1015" s="48"/>
      <c r="BK1015" s="48"/>
      <c r="BL1015" s="48"/>
      <c r="BM1015" s="48"/>
      <c r="BN1015" s="48"/>
      <c r="BO1015" s="48"/>
      <c r="BP1015" s="48"/>
      <c r="BQ1015" s="48"/>
      <c r="BR1015" s="48"/>
      <c r="BS1015" s="48"/>
      <c r="BT1015" s="48"/>
      <c r="BU1015" s="48"/>
    </row>
    <row r="1016" spans="1:73" hidden="1">
      <c r="A1016" s="48"/>
      <c r="B1016" s="48"/>
      <c r="C1016" s="70" t="s">
        <v>2868</v>
      </c>
      <c r="D1016" s="48"/>
      <c r="E1016" s="48"/>
      <c r="F1016" s="48"/>
      <c r="G1016" s="48"/>
      <c r="H1016" s="48"/>
      <c r="I1016" s="48"/>
      <c r="J1016" s="48"/>
      <c r="K1016" s="48"/>
      <c r="L1016" s="464">
        <f t="shared" si="64"/>
        <v>629</v>
      </c>
      <c r="M1016" s="464"/>
      <c r="N1016" s="152" t="s">
        <v>2869</v>
      </c>
      <c r="O1016" s="48"/>
      <c r="P1016" s="48"/>
      <c r="Q1016" s="48"/>
      <c r="R1016" s="48"/>
      <c r="S1016" s="48"/>
      <c r="T1016" s="48"/>
      <c r="U1016" s="436" t="str">
        <f t="shared" si="60"/>
        <v/>
      </c>
      <c r="V1016" s="436"/>
      <c r="W1016" s="436" t="str">
        <f t="shared" si="61"/>
        <v/>
      </c>
      <c r="X1016" s="436"/>
      <c r="Y1016" s="48"/>
      <c r="Z1016" s="48"/>
      <c r="AA1016" s="48"/>
      <c r="AB1016" s="48"/>
      <c r="AC1016" s="48"/>
      <c r="AD1016" s="48"/>
      <c r="AE1016" s="48"/>
      <c r="AF1016" s="48"/>
      <c r="AG1016" s="48"/>
      <c r="AH1016" s="48"/>
      <c r="AI1016" s="48"/>
      <c r="AJ1016" s="48"/>
      <c r="AK1016" s="48"/>
      <c r="AL1016" s="151" t="s">
        <v>2870</v>
      </c>
      <c r="AM1016" s="48"/>
      <c r="AN1016" s="48"/>
      <c r="AO1016" s="48"/>
      <c r="AP1016" s="48"/>
      <c r="AQ1016" s="48"/>
      <c r="AR1016" s="48"/>
      <c r="AS1016" s="48"/>
      <c r="AT1016" s="436" t="str">
        <f t="shared" si="59"/>
        <v/>
      </c>
      <c r="AU1016" s="436"/>
      <c r="AV1016" s="436" t="str">
        <f t="shared" si="62"/>
        <v>Yes</v>
      </c>
      <c r="AW1016" s="436"/>
      <c r="AX1016" s="156" t="s">
        <v>918</v>
      </c>
      <c r="AY1016" s="48"/>
      <c r="AZ1016" s="48"/>
      <c r="BA1016" s="48"/>
      <c r="BB1016" s="436" t="b">
        <f t="shared" si="63"/>
        <v>0</v>
      </c>
      <c r="BC1016" s="436"/>
      <c r="BD1016" s="48"/>
      <c r="BE1016" s="48"/>
      <c r="BF1016" s="48"/>
      <c r="BG1016" s="48"/>
      <c r="BH1016" s="48"/>
      <c r="BI1016" s="48"/>
      <c r="BJ1016" s="48"/>
      <c r="BK1016" s="48"/>
      <c r="BL1016" s="48"/>
      <c r="BM1016" s="48"/>
      <c r="BN1016" s="48"/>
      <c r="BO1016" s="48"/>
      <c r="BP1016" s="48"/>
      <c r="BQ1016" s="48"/>
      <c r="BR1016" s="48"/>
      <c r="BS1016" s="48"/>
      <c r="BT1016" s="48"/>
      <c r="BU1016" s="48"/>
    </row>
    <row r="1017" spans="1:73" hidden="1">
      <c r="A1017" s="48"/>
      <c r="B1017" s="48"/>
      <c r="C1017" s="70" t="s">
        <v>2871</v>
      </c>
      <c r="D1017" s="48"/>
      <c r="E1017" s="48"/>
      <c r="F1017" s="48"/>
      <c r="G1017" s="48"/>
      <c r="H1017" s="48"/>
      <c r="I1017" s="48"/>
      <c r="J1017" s="48"/>
      <c r="K1017" s="48"/>
      <c r="L1017" s="464">
        <f t="shared" si="64"/>
        <v>630</v>
      </c>
      <c r="M1017" s="464"/>
      <c r="N1017" s="152" t="s">
        <v>2872</v>
      </c>
      <c r="O1017" s="48"/>
      <c r="P1017" s="48"/>
      <c r="Q1017" s="48"/>
      <c r="R1017" s="48"/>
      <c r="S1017" s="48"/>
      <c r="T1017" s="48"/>
      <c r="U1017" s="436" t="str">
        <f t="shared" si="60"/>
        <v/>
      </c>
      <c r="V1017" s="436"/>
      <c r="W1017" s="436" t="str">
        <f t="shared" si="61"/>
        <v/>
      </c>
      <c r="X1017" s="436"/>
      <c r="Y1017" s="48"/>
      <c r="Z1017" s="48"/>
      <c r="AA1017" s="48"/>
      <c r="AB1017" s="48"/>
      <c r="AC1017" s="48"/>
      <c r="AD1017" s="48"/>
      <c r="AE1017" s="48"/>
      <c r="AF1017" s="48"/>
      <c r="AG1017" s="48"/>
      <c r="AH1017" s="48"/>
      <c r="AI1017" s="48"/>
      <c r="AJ1017" s="48"/>
      <c r="AK1017" s="48"/>
      <c r="AL1017" s="151" t="s">
        <v>2873</v>
      </c>
      <c r="AM1017" s="48"/>
      <c r="AN1017" s="48"/>
      <c r="AO1017" s="48"/>
      <c r="AP1017" s="48"/>
      <c r="AQ1017" s="48"/>
      <c r="AR1017" s="48"/>
      <c r="AS1017" s="48"/>
      <c r="AT1017" s="436" t="str">
        <f t="shared" si="59"/>
        <v/>
      </c>
      <c r="AU1017" s="436"/>
      <c r="AV1017" s="436" t="str">
        <f t="shared" si="62"/>
        <v>Yes</v>
      </c>
      <c r="AW1017" s="436"/>
      <c r="AX1017" s="156" t="s">
        <v>918</v>
      </c>
      <c r="AY1017" s="48"/>
      <c r="AZ1017" s="48"/>
      <c r="BA1017" s="48"/>
      <c r="BB1017" s="436" t="b">
        <f t="shared" si="63"/>
        <v>0</v>
      </c>
      <c r="BC1017" s="436"/>
      <c r="BD1017" s="48"/>
      <c r="BE1017" s="48"/>
      <c r="BF1017" s="48"/>
      <c r="BG1017" s="48"/>
      <c r="BH1017" s="48"/>
      <c r="BI1017" s="48"/>
      <c r="BJ1017" s="48"/>
      <c r="BK1017" s="48"/>
      <c r="BL1017" s="48"/>
      <c r="BM1017" s="48"/>
      <c r="BN1017" s="48"/>
      <c r="BO1017" s="48"/>
      <c r="BP1017" s="48"/>
      <c r="BQ1017" s="48"/>
      <c r="BR1017" s="48"/>
      <c r="BS1017" s="48"/>
      <c r="BT1017" s="48"/>
      <c r="BU1017" s="48"/>
    </row>
    <row r="1018" spans="1:73" hidden="1">
      <c r="A1018" s="48"/>
      <c r="B1018" s="48"/>
      <c r="C1018" s="70" t="s">
        <v>2874</v>
      </c>
      <c r="D1018" s="48"/>
      <c r="E1018" s="48"/>
      <c r="F1018" s="48"/>
      <c r="G1018" s="48"/>
      <c r="H1018" s="48"/>
      <c r="I1018" s="48"/>
      <c r="J1018" s="48"/>
      <c r="K1018" s="48"/>
      <c r="L1018" s="464">
        <f t="shared" si="64"/>
        <v>631</v>
      </c>
      <c r="M1018" s="464"/>
      <c r="N1018" s="152" t="s">
        <v>2875</v>
      </c>
      <c r="O1018" s="48"/>
      <c r="P1018" s="48"/>
      <c r="Q1018" s="48"/>
      <c r="R1018" s="48"/>
      <c r="S1018" s="48"/>
      <c r="T1018" s="48"/>
      <c r="U1018" s="436" t="str">
        <f t="shared" si="60"/>
        <v/>
      </c>
      <c r="V1018" s="436"/>
      <c r="W1018" s="436" t="str">
        <f t="shared" si="61"/>
        <v/>
      </c>
      <c r="X1018" s="436"/>
      <c r="Y1018" s="48"/>
      <c r="Z1018" s="48"/>
      <c r="AA1018" s="48"/>
      <c r="AB1018" s="48"/>
      <c r="AC1018" s="48"/>
      <c r="AD1018" s="48"/>
      <c r="AE1018" s="48"/>
      <c r="AF1018" s="48"/>
      <c r="AG1018" s="48"/>
      <c r="AH1018" s="48"/>
      <c r="AI1018" s="48"/>
      <c r="AJ1018" s="48"/>
      <c r="AK1018" s="48"/>
      <c r="AL1018" s="151" t="s">
        <v>2876</v>
      </c>
      <c r="AM1018" s="48"/>
      <c r="AN1018" s="48"/>
      <c r="AO1018" s="48"/>
      <c r="AP1018" s="48"/>
      <c r="AQ1018" s="48"/>
      <c r="AR1018" s="48"/>
      <c r="AS1018" s="48"/>
      <c r="AT1018" s="436" t="str">
        <f t="shared" si="59"/>
        <v/>
      </c>
      <c r="AU1018" s="436"/>
      <c r="AV1018" s="436" t="str">
        <f t="shared" si="62"/>
        <v>Yes</v>
      </c>
      <c r="AW1018" s="436"/>
      <c r="AX1018" s="156" t="s">
        <v>918</v>
      </c>
      <c r="AY1018" s="48"/>
      <c r="AZ1018" s="48"/>
      <c r="BA1018" s="48"/>
      <c r="BB1018" s="436" t="b">
        <f t="shared" si="63"/>
        <v>0</v>
      </c>
      <c r="BC1018" s="436"/>
      <c r="BD1018" s="48"/>
      <c r="BE1018" s="48"/>
      <c r="BF1018" s="48"/>
      <c r="BG1018" s="48"/>
      <c r="BH1018" s="48"/>
      <c r="BI1018" s="48"/>
      <c r="BJ1018" s="48"/>
      <c r="BK1018" s="48"/>
      <c r="BL1018" s="48"/>
      <c r="BM1018" s="48"/>
      <c r="BN1018" s="48"/>
      <c r="BO1018" s="48"/>
      <c r="BP1018" s="48"/>
      <c r="BQ1018" s="48"/>
      <c r="BR1018" s="48"/>
      <c r="BS1018" s="48"/>
      <c r="BT1018" s="48"/>
      <c r="BU1018" s="48"/>
    </row>
    <row r="1019" spans="1:73" hidden="1">
      <c r="A1019" s="48"/>
      <c r="B1019" s="48"/>
      <c r="C1019" s="70" t="s">
        <v>2877</v>
      </c>
      <c r="D1019" s="48"/>
      <c r="E1019" s="48"/>
      <c r="F1019" s="48"/>
      <c r="G1019" s="48"/>
      <c r="H1019" s="48"/>
      <c r="I1019" s="48"/>
      <c r="J1019" s="48"/>
      <c r="K1019" s="48"/>
      <c r="L1019" s="464">
        <f t="shared" si="64"/>
        <v>632</v>
      </c>
      <c r="M1019" s="464"/>
      <c r="N1019" s="152" t="s">
        <v>2878</v>
      </c>
      <c r="O1019" s="48"/>
      <c r="P1019" s="48"/>
      <c r="Q1019" s="48"/>
      <c r="R1019" s="48"/>
      <c r="S1019" s="48"/>
      <c r="T1019" s="48"/>
      <c r="U1019" s="436" t="str">
        <f t="shared" si="60"/>
        <v/>
      </c>
      <c r="V1019" s="436"/>
      <c r="W1019" s="436" t="str">
        <f t="shared" si="61"/>
        <v/>
      </c>
      <c r="X1019" s="436"/>
      <c r="Y1019" s="48"/>
      <c r="Z1019" s="48"/>
      <c r="AA1019" s="48"/>
      <c r="AB1019" s="48"/>
      <c r="AC1019" s="48"/>
      <c r="AD1019" s="48"/>
      <c r="AE1019" s="48"/>
      <c r="AF1019" s="48"/>
      <c r="AG1019" s="48"/>
      <c r="AH1019" s="48"/>
      <c r="AI1019" s="48"/>
      <c r="AJ1019" s="48"/>
      <c r="AK1019" s="48"/>
      <c r="AL1019" s="157" t="s">
        <v>2879</v>
      </c>
      <c r="AM1019" s="48"/>
      <c r="AN1019" s="48"/>
      <c r="AO1019" s="48"/>
      <c r="AP1019" s="48"/>
      <c r="AQ1019" s="48"/>
      <c r="AR1019" s="48"/>
      <c r="AS1019" s="48"/>
      <c r="AT1019" s="436" t="str">
        <f t="shared" si="59"/>
        <v/>
      </c>
      <c r="AU1019" s="436"/>
      <c r="AV1019" s="436" t="str">
        <f t="shared" si="62"/>
        <v>Yes</v>
      </c>
      <c r="AW1019" s="436"/>
      <c r="AX1019" s="155" t="s">
        <v>908</v>
      </c>
      <c r="AY1019" s="48"/>
      <c r="AZ1019" s="48"/>
      <c r="BA1019" s="48"/>
      <c r="BB1019" s="436" t="b">
        <f t="shared" si="63"/>
        <v>0</v>
      </c>
      <c r="BC1019" s="436"/>
      <c r="BD1019" s="48"/>
      <c r="BE1019" s="48"/>
      <c r="BF1019" s="48"/>
      <c r="BG1019" s="48"/>
      <c r="BH1019" s="48"/>
      <c r="BI1019" s="48"/>
      <c r="BJ1019" s="48"/>
      <c r="BK1019" s="48"/>
      <c r="BL1019" s="48"/>
      <c r="BM1019" s="48"/>
      <c r="BN1019" s="48"/>
      <c r="BO1019" s="48"/>
      <c r="BP1019" s="48"/>
      <c r="BQ1019" s="48"/>
      <c r="BR1019" s="48"/>
      <c r="BS1019" s="48"/>
      <c r="BT1019" s="48"/>
      <c r="BU1019" s="48"/>
    </row>
    <row r="1020" spans="1:73" hidden="1">
      <c r="A1020" s="48"/>
      <c r="B1020" s="48"/>
      <c r="C1020" s="70" t="s">
        <v>2880</v>
      </c>
      <c r="D1020" s="48"/>
      <c r="E1020" s="48"/>
      <c r="F1020" s="48"/>
      <c r="G1020" s="48"/>
      <c r="H1020" s="48"/>
      <c r="I1020" s="48"/>
      <c r="J1020" s="48"/>
      <c r="K1020" s="48"/>
      <c r="L1020" s="464">
        <f t="shared" si="64"/>
        <v>633</v>
      </c>
      <c r="M1020" s="464"/>
      <c r="N1020" s="152" t="s">
        <v>2881</v>
      </c>
      <c r="O1020" s="48"/>
      <c r="P1020" s="48"/>
      <c r="Q1020" s="48"/>
      <c r="R1020" s="48"/>
      <c r="S1020" s="48"/>
      <c r="T1020" s="48"/>
      <c r="U1020" s="436" t="str">
        <f t="shared" si="60"/>
        <v/>
      </c>
      <c r="V1020" s="436"/>
      <c r="W1020" s="436" t="str">
        <f t="shared" si="61"/>
        <v/>
      </c>
      <c r="X1020" s="436"/>
      <c r="Y1020" s="48"/>
      <c r="Z1020" s="48"/>
      <c r="AA1020" s="48"/>
      <c r="AB1020" s="48"/>
      <c r="AC1020" s="48"/>
      <c r="AD1020" s="48"/>
      <c r="AE1020" s="48"/>
      <c r="AF1020" s="48"/>
      <c r="AG1020" s="48"/>
      <c r="AH1020" s="48"/>
      <c r="AI1020" s="48"/>
      <c r="AJ1020" s="48"/>
      <c r="AK1020" s="48"/>
      <c r="AL1020" s="160" t="s">
        <v>2882</v>
      </c>
      <c r="AM1020" s="48"/>
      <c r="AN1020" s="48"/>
      <c r="AO1020" s="48"/>
      <c r="AP1020" s="48"/>
      <c r="AQ1020" s="48"/>
      <c r="AR1020" s="48"/>
      <c r="AS1020" s="48"/>
      <c r="AT1020" s="436" t="str">
        <f t="shared" si="59"/>
        <v/>
      </c>
      <c r="AU1020" s="436"/>
      <c r="AV1020" s="436" t="str">
        <f t="shared" si="62"/>
        <v>Yes</v>
      </c>
      <c r="AW1020" s="436"/>
      <c r="AX1020" s="155" t="s">
        <v>908</v>
      </c>
      <c r="AY1020" s="48"/>
      <c r="AZ1020" s="48"/>
      <c r="BA1020" s="48"/>
      <c r="BB1020" s="436" t="b">
        <f t="shared" si="63"/>
        <v>0</v>
      </c>
      <c r="BC1020" s="436"/>
      <c r="BD1020" s="48"/>
      <c r="BE1020" s="48"/>
      <c r="BF1020" s="48"/>
      <c r="BG1020" s="48"/>
      <c r="BH1020" s="48"/>
      <c r="BI1020" s="48"/>
      <c r="BJ1020" s="48"/>
      <c r="BK1020" s="48"/>
      <c r="BL1020" s="48"/>
      <c r="BM1020" s="48"/>
      <c r="BN1020" s="48"/>
      <c r="BO1020" s="48"/>
      <c r="BP1020" s="48"/>
      <c r="BQ1020" s="48"/>
      <c r="BR1020" s="48"/>
      <c r="BS1020" s="48"/>
      <c r="BT1020" s="48"/>
      <c r="BU1020" s="48"/>
    </row>
    <row r="1021" spans="1:73" hidden="1">
      <c r="A1021" s="48"/>
      <c r="B1021" s="48"/>
      <c r="C1021" s="70" t="s">
        <v>2883</v>
      </c>
      <c r="D1021" s="48"/>
      <c r="E1021" s="48"/>
      <c r="F1021" s="48"/>
      <c r="G1021" s="48"/>
      <c r="H1021" s="48"/>
      <c r="I1021" s="48"/>
      <c r="J1021" s="48"/>
      <c r="K1021" s="48"/>
      <c r="L1021" s="464">
        <f t="shared" si="64"/>
        <v>634</v>
      </c>
      <c r="M1021" s="464"/>
      <c r="N1021" s="152" t="s">
        <v>2884</v>
      </c>
      <c r="O1021" s="48"/>
      <c r="P1021" s="48"/>
      <c r="Q1021" s="48"/>
      <c r="R1021" s="48"/>
      <c r="S1021" s="48"/>
      <c r="T1021" s="48"/>
      <c r="U1021" s="436" t="str">
        <f t="shared" si="60"/>
        <v/>
      </c>
      <c r="V1021" s="436"/>
      <c r="W1021" s="436" t="str">
        <f t="shared" si="61"/>
        <v/>
      </c>
      <c r="X1021" s="436"/>
      <c r="Y1021" s="48"/>
      <c r="Z1021" s="48"/>
      <c r="AA1021" s="48"/>
      <c r="AB1021" s="48"/>
      <c r="AC1021" s="48"/>
      <c r="AD1021" s="48"/>
      <c r="AE1021" s="48"/>
      <c r="AF1021" s="48"/>
      <c r="AG1021" s="48"/>
      <c r="AH1021" s="48"/>
      <c r="AI1021" s="48"/>
      <c r="AJ1021" s="48"/>
      <c r="AK1021" s="48"/>
      <c r="AL1021" s="151" t="s">
        <v>2885</v>
      </c>
      <c r="AM1021" s="48"/>
      <c r="AN1021" s="48"/>
      <c r="AO1021" s="48"/>
      <c r="AP1021" s="48"/>
      <c r="AQ1021" s="48"/>
      <c r="AR1021" s="48"/>
      <c r="AS1021" s="48"/>
      <c r="AT1021" s="436" t="str">
        <f t="shared" si="59"/>
        <v/>
      </c>
      <c r="AU1021" s="436"/>
      <c r="AV1021" s="436" t="str">
        <f t="shared" si="62"/>
        <v>Yes</v>
      </c>
      <c r="AW1021" s="436"/>
      <c r="AX1021" s="156" t="s">
        <v>908</v>
      </c>
      <c r="AY1021" s="48"/>
      <c r="AZ1021" s="48"/>
      <c r="BA1021" s="48"/>
      <c r="BB1021" s="436" t="b">
        <f t="shared" si="63"/>
        <v>0</v>
      </c>
      <c r="BC1021" s="436"/>
      <c r="BD1021" s="48"/>
      <c r="BE1021" s="48"/>
      <c r="BF1021" s="48"/>
      <c r="BG1021" s="48"/>
      <c r="BH1021" s="48"/>
      <c r="BI1021" s="48"/>
      <c r="BJ1021" s="48"/>
      <c r="BK1021" s="48"/>
      <c r="BL1021" s="48"/>
      <c r="BM1021" s="48"/>
      <c r="BN1021" s="48"/>
      <c r="BO1021" s="48"/>
      <c r="BP1021" s="48"/>
      <c r="BQ1021" s="48"/>
      <c r="BR1021" s="48"/>
      <c r="BS1021" s="48"/>
      <c r="BT1021" s="48"/>
      <c r="BU1021" s="48"/>
    </row>
    <row r="1022" spans="1:73" hidden="1">
      <c r="A1022" s="48"/>
      <c r="B1022" s="48"/>
      <c r="C1022" s="70" t="s">
        <v>2886</v>
      </c>
      <c r="D1022" s="48"/>
      <c r="E1022" s="48"/>
      <c r="F1022" s="48"/>
      <c r="G1022" s="48"/>
      <c r="H1022" s="48"/>
      <c r="I1022" s="48"/>
      <c r="J1022" s="48"/>
      <c r="K1022" s="48"/>
      <c r="L1022" s="464">
        <f t="shared" si="64"/>
        <v>635</v>
      </c>
      <c r="M1022" s="464"/>
      <c r="N1022" s="152" t="s">
        <v>2887</v>
      </c>
      <c r="O1022" s="48"/>
      <c r="P1022" s="48"/>
      <c r="Q1022" s="48"/>
      <c r="R1022" s="48"/>
      <c r="S1022" s="48"/>
      <c r="T1022" s="48"/>
      <c r="U1022" s="436" t="str">
        <f t="shared" si="60"/>
        <v/>
      </c>
      <c r="V1022" s="436"/>
      <c r="W1022" s="436" t="str">
        <f t="shared" si="61"/>
        <v/>
      </c>
      <c r="X1022" s="436"/>
      <c r="Y1022" s="48"/>
      <c r="Z1022" s="48"/>
      <c r="AA1022" s="48"/>
      <c r="AB1022" s="48"/>
      <c r="AC1022" s="48"/>
      <c r="AD1022" s="48"/>
      <c r="AE1022" s="48"/>
      <c r="AF1022" s="48"/>
      <c r="AG1022" s="48"/>
      <c r="AH1022" s="48"/>
      <c r="AI1022" s="48"/>
      <c r="AJ1022" s="48"/>
      <c r="AK1022" s="48"/>
      <c r="AL1022" s="151" t="s">
        <v>2888</v>
      </c>
      <c r="AM1022" s="48"/>
      <c r="AN1022" s="48"/>
      <c r="AO1022" s="48"/>
      <c r="AP1022" s="48"/>
      <c r="AQ1022" s="48"/>
      <c r="AR1022" s="48"/>
      <c r="AS1022" s="48"/>
      <c r="AT1022" s="436" t="str">
        <f t="shared" si="59"/>
        <v/>
      </c>
      <c r="AU1022" s="436"/>
      <c r="AV1022" s="436" t="str">
        <f t="shared" si="62"/>
        <v>Yes</v>
      </c>
      <c r="AW1022" s="436"/>
      <c r="AX1022" s="156" t="s">
        <v>918</v>
      </c>
      <c r="AY1022" s="48"/>
      <c r="AZ1022" s="48"/>
      <c r="BA1022" s="48"/>
      <c r="BB1022" s="436" t="b">
        <f t="shared" si="63"/>
        <v>0</v>
      </c>
      <c r="BC1022" s="436"/>
      <c r="BD1022" s="48"/>
      <c r="BE1022" s="48"/>
      <c r="BF1022" s="48"/>
      <c r="BG1022" s="48"/>
      <c r="BH1022" s="48"/>
      <c r="BI1022" s="48"/>
      <c r="BJ1022" s="48"/>
      <c r="BK1022" s="48"/>
      <c r="BL1022" s="48"/>
      <c r="BM1022" s="48"/>
      <c r="BN1022" s="48"/>
      <c r="BO1022" s="48"/>
      <c r="BP1022" s="48"/>
      <c r="BQ1022" s="48"/>
      <c r="BR1022" s="48"/>
      <c r="BS1022" s="48"/>
      <c r="BT1022" s="48"/>
      <c r="BU1022" s="48"/>
    </row>
    <row r="1023" spans="1:73" hidden="1">
      <c r="A1023" s="48"/>
      <c r="B1023" s="48"/>
      <c r="C1023" s="70" t="s">
        <v>2889</v>
      </c>
      <c r="D1023" s="48"/>
      <c r="E1023" s="48"/>
      <c r="F1023" s="48"/>
      <c r="G1023" s="48"/>
      <c r="H1023" s="48"/>
      <c r="I1023" s="48"/>
      <c r="J1023" s="48"/>
      <c r="K1023" s="48"/>
      <c r="L1023" s="464">
        <f t="shared" si="64"/>
        <v>636</v>
      </c>
      <c r="M1023" s="464"/>
      <c r="N1023" s="152" t="s">
        <v>2890</v>
      </c>
      <c r="O1023" s="48"/>
      <c r="P1023" s="48"/>
      <c r="Q1023" s="48"/>
      <c r="R1023" s="48"/>
      <c r="S1023" s="48"/>
      <c r="T1023" s="48"/>
      <c r="U1023" s="436" t="str">
        <f t="shared" si="60"/>
        <v/>
      </c>
      <c r="V1023" s="436"/>
      <c r="W1023" s="436" t="str">
        <f t="shared" si="61"/>
        <v/>
      </c>
      <c r="X1023" s="436"/>
      <c r="Y1023" s="48"/>
      <c r="Z1023" s="48"/>
      <c r="AA1023" s="48"/>
      <c r="AB1023" s="48"/>
      <c r="AC1023" s="48"/>
      <c r="AD1023" s="48"/>
      <c r="AE1023" s="48"/>
      <c r="AF1023" s="48"/>
      <c r="AG1023" s="48"/>
      <c r="AH1023" s="48"/>
      <c r="AI1023" s="48"/>
      <c r="AJ1023" s="48"/>
      <c r="AK1023" s="48"/>
      <c r="AL1023" s="157" t="s">
        <v>2891</v>
      </c>
      <c r="AM1023" s="48"/>
      <c r="AN1023" s="48"/>
      <c r="AO1023" s="48"/>
      <c r="AP1023" s="48"/>
      <c r="AQ1023" s="48"/>
      <c r="AR1023" s="48"/>
      <c r="AS1023" s="48"/>
      <c r="AT1023" s="436" t="str">
        <f t="shared" si="59"/>
        <v/>
      </c>
      <c r="AU1023" s="436"/>
      <c r="AV1023" s="436" t="str">
        <f t="shared" si="62"/>
        <v>Yes</v>
      </c>
      <c r="AW1023" s="436"/>
      <c r="AX1023" s="155" t="s">
        <v>908</v>
      </c>
      <c r="AY1023" s="48"/>
      <c r="AZ1023" s="48"/>
      <c r="BA1023" s="48"/>
      <c r="BB1023" s="436" t="b">
        <f t="shared" si="63"/>
        <v>0</v>
      </c>
      <c r="BC1023" s="436"/>
      <c r="BD1023" s="48"/>
      <c r="BE1023" s="48"/>
      <c r="BF1023" s="48"/>
      <c r="BG1023" s="48"/>
      <c r="BH1023" s="48"/>
      <c r="BI1023" s="48"/>
      <c r="BJ1023" s="48"/>
      <c r="BK1023" s="48"/>
      <c r="BL1023" s="48"/>
      <c r="BM1023" s="48"/>
      <c r="BN1023" s="48"/>
      <c r="BO1023" s="48"/>
      <c r="BP1023" s="48"/>
      <c r="BQ1023" s="48"/>
      <c r="BR1023" s="48"/>
      <c r="BS1023" s="48"/>
      <c r="BT1023" s="48"/>
      <c r="BU1023" s="48"/>
    </row>
    <row r="1024" spans="1:73" hidden="1">
      <c r="A1024" s="48"/>
      <c r="B1024" s="48"/>
      <c r="C1024" s="70" t="s">
        <v>2892</v>
      </c>
      <c r="D1024" s="48"/>
      <c r="E1024" s="48"/>
      <c r="F1024" s="48"/>
      <c r="G1024" s="48"/>
      <c r="H1024" s="48"/>
      <c r="I1024" s="48"/>
      <c r="J1024" s="48"/>
      <c r="K1024" s="48"/>
      <c r="L1024" s="464">
        <f t="shared" si="64"/>
        <v>637</v>
      </c>
      <c r="M1024" s="464"/>
      <c r="N1024" s="152" t="s">
        <v>2893</v>
      </c>
      <c r="O1024" s="48"/>
      <c r="P1024" s="48"/>
      <c r="Q1024" s="48"/>
      <c r="R1024" s="48"/>
      <c r="S1024" s="48"/>
      <c r="T1024" s="48"/>
      <c r="U1024" s="436" t="str">
        <f t="shared" si="60"/>
        <v/>
      </c>
      <c r="V1024" s="436"/>
      <c r="W1024" s="436" t="str">
        <f t="shared" si="61"/>
        <v/>
      </c>
      <c r="X1024" s="436"/>
      <c r="Y1024" s="48"/>
      <c r="Z1024" s="48"/>
      <c r="AA1024" s="48"/>
      <c r="AB1024" s="48"/>
      <c r="AC1024" s="48"/>
      <c r="AD1024" s="48"/>
      <c r="AE1024" s="48"/>
      <c r="AF1024" s="48"/>
      <c r="AG1024" s="48"/>
      <c r="AH1024" s="48"/>
      <c r="AI1024" s="48"/>
      <c r="AJ1024" s="48"/>
      <c r="AK1024" s="48"/>
      <c r="AL1024" s="151" t="s">
        <v>2894</v>
      </c>
      <c r="AM1024" s="48"/>
      <c r="AN1024" s="48"/>
      <c r="AO1024" s="48"/>
      <c r="AP1024" s="48"/>
      <c r="AQ1024" s="48"/>
      <c r="AR1024" s="48"/>
      <c r="AS1024" s="48"/>
      <c r="AT1024" s="436" t="str">
        <f t="shared" si="59"/>
        <v/>
      </c>
      <c r="AU1024" s="436"/>
      <c r="AV1024" s="436" t="str">
        <f t="shared" si="62"/>
        <v>Yes</v>
      </c>
      <c r="AW1024" s="436"/>
      <c r="AX1024" s="156" t="s">
        <v>918</v>
      </c>
      <c r="AY1024" s="48"/>
      <c r="AZ1024" s="48"/>
      <c r="BA1024" s="48"/>
      <c r="BB1024" s="436" t="b">
        <f t="shared" si="63"/>
        <v>0</v>
      </c>
      <c r="BC1024" s="436"/>
      <c r="BD1024" s="48"/>
      <c r="BE1024" s="48"/>
      <c r="BF1024" s="48"/>
      <c r="BG1024" s="48"/>
      <c r="BH1024" s="48"/>
      <c r="BI1024" s="48"/>
      <c r="BJ1024" s="48"/>
      <c r="BK1024" s="48"/>
      <c r="BL1024" s="48"/>
      <c r="BM1024" s="48"/>
      <c r="BN1024" s="48"/>
      <c r="BO1024" s="48"/>
      <c r="BP1024" s="48"/>
      <c r="BQ1024" s="48"/>
      <c r="BR1024" s="48"/>
      <c r="BS1024" s="48"/>
      <c r="BT1024" s="48"/>
      <c r="BU1024" s="48"/>
    </row>
    <row r="1025" spans="1:73" hidden="1">
      <c r="A1025" s="48"/>
      <c r="B1025" s="48"/>
      <c r="C1025" s="70" t="s">
        <v>2895</v>
      </c>
      <c r="D1025" s="48"/>
      <c r="E1025" s="48"/>
      <c r="F1025" s="48"/>
      <c r="G1025" s="48"/>
      <c r="H1025" s="48"/>
      <c r="I1025" s="48"/>
      <c r="J1025" s="48"/>
      <c r="K1025" s="48"/>
      <c r="L1025" s="464">
        <f t="shared" si="64"/>
        <v>638</v>
      </c>
      <c r="M1025" s="464"/>
      <c r="N1025" s="152" t="s">
        <v>2896</v>
      </c>
      <c r="O1025" s="48"/>
      <c r="P1025" s="48"/>
      <c r="Q1025" s="48"/>
      <c r="R1025" s="48"/>
      <c r="S1025" s="48"/>
      <c r="T1025" s="48"/>
      <c r="U1025" s="436" t="str">
        <f t="shared" si="60"/>
        <v/>
      </c>
      <c r="V1025" s="436"/>
      <c r="W1025" s="436" t="str">
        <f t="shared" si="61"/>
        <v/>
      </c>
      <c r="X1025" s="436"/>
      <c r="Y1025" s="48"/>
      <c r="Z1025" s="48"/>
      <c r="AA1025" s="48"/>
      <c r="AB1025" s="48"/>
      <c r="AC1025" s="48"/>
      <c r="AD1025" s="48"/>
      <c r="AE1025" s="48"/>
      <c r="AF1025" s="48"/>
      <c r="AG1025" s="48"/>
      <c r="AH1025" s="48"/>
      <c r="AI1025" s="48"/>
      <c r="AJ1025" s="48"/>
      <c r="AK1025" s="48"/>
      <c r="AL1025" s="151" t="s">
        <v>2897</v>
      </c>
      <c r="AM1025" s="48"/>
      <c r="AN1025" s="48"/>
      <c r="AO1025" s="48"/>
      <c r="AP1025" s="48"/>
      <c r="AQ1025" s="48"/>
      <c r="AR1025" s="48"/>
      <c r="AS1025" s="48"/>
      <c r="AT1025" s="436" t="str">
        <f t="shared" si="59"/>
        <v/>
      </c>
      <c r="AU1025" s="436"/>
      <c r="AV1025" s="436" t="str">
        <f t="shared" si="62"/>
        <v>Yes</v>
      </c>
      <c r="AW1025" s="436"/>
      <c r="AX1025" s="69" t="s">
        <v>1000</v>
      </c>
      <c r="AY1025" s="48"/>
      <c r="AZ1025" s="48"/>
      <c r="BA1025" s="48"/>
      <c r="BB1025" s="436" t="b">
        <f t="shared" si="63"/>
        <v>0</v>
      </c>
      <c r="BC1025" s="436"/>
      <c r="BD1025" s="48"/>
      <c r="BE1025" s="48"/>
      <c r="BF1025" s="48"/>
      <c r="BG1025" s="48"/>
      <c r="BH1025" s="48"/>
      <c r="BI1025" s="48"/>
      <c r="BJ1025" s="48"/>
      <c r="BK1025" s="48"/>
      <c r="BL1025" s="48"/>
      <c r="BM1025" s="48"/>
      <c r="BN1025" s="48"/>
      <c r="BO1025" s="48"/>
      <c r="BP1025" s="48"/>
      <c r="BQ1025" s="48"/>
      <c r="BR1025" s="48"/>
      <c r="BS1025" s="48"/>
      <c r="BT1025" s="48"/>
      <c r="BU1025" s="48"/>
    </row>
    <row r="1026" spans="1:73" hidden="1">
      <c r="A1026" s="48"/>
      <c r="B1026" s="48"/>
      <c r="C1026" s="70" t="s">
        <v>2898</v>
      </c>
      <c r="D1026" s="48"/>
      <c r="E1026" s="48"/>
      <c r="F1026" s="48"/>
      <c r="G1026" s="48"/>
      <c r="H1026" s="48"/>
      <c r="I1026" s="48"/>
      <c r="J1026" s="48"/>
      <c r="K1026" s="48"/>
      <c r="L1026" s="464">
        <f t="shared" si="64"/>
        <v>639</v>
      </c>
      <c r="M1026" s="464"/>
      <c r="N1026" s="152" t="s">
        <v>2899</v>
      </c>
      <c r="O1026" s="48"/>
      <c r="P1026" s="48"/>
      <c r="Q1026" s="48"/>
      <c r="R1026" s="48"/>
      <c r="S1026" s="48"/>
      <c r="T1026" s="48"/>
      <c r="U1026" s="436" t="str">
        <f t="shared" si="60"/>
        <v/>
      </c>
      <c r="V1026" s="436"/>
      <c r="W1026" s="436" t="str">
        <f t="shared" si="61"/>
        <v/>
      </c>
      <c r="X1026" s="436"/>
      <c r="Y1026" s="48"/>
      <c r="Z1026" s="48"/>
      <c r="AA1026" s="48"/>
      <c r="AB1026" s="48"/>
      <c r="AC1026" s="48"/>
      <c r="AD1026" s="48"/>
      <c r="AE1026" s="48"/>
      <c r="AF1026" s="48"/>
      <c r="AG1026" s="48"/>
      <c r="AH1026" s="48"/>
      <c r="AI1026" s="48"/>
      <c r="AJ1026" s="48"/>
      <c r="AK1026" s="48"/>
      <c r="AL1026" s="157" t="s">
        <v>2900</v>
      </c>
      <c r="AM1026" s="48"/>
      <c r="AN1026" s="48"/>
      <c r="AO1026" s="48"/>
      <c r="AP1026" s="48"/>
      <c r="AQ1026" s="48"/>
      <c r="AR1026" s="48"/>
      <c r="AS1026" s="48"/>
      <c r="AT1026" s="436" t="str">
        <f t="shared" si="59"/>
        <v/>
      </c>
      <c r="AU1026" s="436"/>
      <c r="AV1026" s="436" t="str">
        <f t="shared" si="62"/>
        <v>Yes</v>
      </c>
      <c r="AW1026" s="436"/>
      <c r="AX1026" s="155" t="s">
        <v>908</v>
      </c>
      <c r="AY1026" s="48"/>
      <c r="AZ1026" s="48"/>
      <c r="BA1026" s="48"/>
      <c r="BB1026" s="436" t="b">
        <f t="shared" si="63"/>
        <v>0</v>
      </c>
      <c r="BC1026" s="436"/>
      <c r="BD1026" s="48"/>
      <c r="BE1026" s="48"/>
      <c r="BF1026" s="48"/>
      <c r="BG1026" s="48"/>
      <c r="BH1026" s="48"/>
      <c r="BI1026" s="48"/>
      <c r="BJ1026" s="48"/>
      <c r="BK1026" s="48"/>
      <c r="BL1026" s="48"/>
      <c r="BM1026" s="48"/>
      <c r="BN1026" s="48"/>
      <c r="BO1026" s="48"/>
      <c r="BP1026" s="48"/>
      <c r="BQ1026" s="48"/>
      <c r="BR1026" s="48"/>
      <c r="BS1026" s="48"/>
      <c r="BT1026" s="48"/>
      <c r="BU1026" s="48"/>
    </row>
    <row r="1027" spans="1:73" hidden="1">
      <c r="A1027" s="48"/>
      <c r="B1027" s="48"/>
      <c r="C1027" s="70" t="s">
        <v>2901</v>
      </c>
      <c r="D1027" s="48"/>
      <c r="E1027" s="48"/>
      <c r="F1027" s="48"/>
      <c r="G1027" s="48"/>
      <c r="H1027" s="48"/>
      <c r="I1027" s="48"/>
      <c r="J1027" s="48"/>
      <c r="K1027" s="48"/>
      <c r="L1027" s="464">
        <f t="shared" si="64"/>
        <v>640</v>
      </c>
      <c r="M1027" s="464"/>
      <c r="N1027" s="152" t="s">
        <v>2902</v>
      </c>
      <c r="O1027" s="48"/>
      <c r="P1027" s="48"/>
      <c r="Q1027" s="48"/>
      <c r="R1027" s="48"/>
      <c r="S1027" s="48"/>
      <c r="T1027" s="48"/>
      <c r="U1027" s="436" t="str">
        <f t="shared" si="60"/>
        <v/>
      </c>
      <c r="V1027" s="436"/>
      <c r="W1027" s="436" t="str">
        <f t="shared" si="61"/>
        <v/>
      </c>
      <c r="X1027" s="436"/>
      <c r="Y1027" s="48"/>
      <c r="Z1027" s="48"/>
      <c r="AA1027" s="48"/>
      <c r="AB1027" s="48"/>
      <c r="AC1027" s="48"/>
      <c r="AD1027" s="48"/>
      <c r="AE1027" s="48"/>
      <c r="AF1027" s="48"/>
      <c r="AG1027" s="48"/>
      <c r="AH1027" s="48"/>
      <c r="AI1027" s="48"/>
      <c r="AJ1027" s="48"/>
      <c r="AK1027" s="48"/>
      <c r="AL1027" s="157" t="s">
        <v>2903</v>
      </c>
      <c r="AM1027" s="48"/>
      <c r="AN1027" s="48"/>
      <c r="AO1027" s="48"/>
      <c r="AP1027" s="48"/>
      <c r="AQ1027" s="48"/>
      <c r="AR1027" s="48"/>
      <c r="AS1027" s="48"/>
      <c r="AT1027" s="436" t="str">
        <f t="shared" si="59"/>
        <v/>
      </c>
      <c r="AU1027" s="436"/>
      <c r="AV1027" s="436" t="str">
        <f t="shared" si="62"/>
        <v>Yes</v>
      </c>
      <c r="AW1027" s="436"/>
      <c r="AX1027" s="155" t="s">
        <v>908</v>
      </c>
      <c r="AY1027" s="48"/>
      <c r="AZ1027" s="48"/>
      <c r="BA1027" s="48"/>
      <c r="BB1027" s="436" t="b">
        <f t="shared" si="63"/>
        <v>0</v>
      </c>
      <c r="BC1027" s="436"/>
      <c r="BD1027" s="48"/>
      <c r="BE1027" s="48"/>
      <c r="BF1027" s="48"/>
      <c r="BG1027" s="48"/>
      <c r="BH1027" s="48"/>
      <c r="BI1027" s="48"/>
      <c r="BJ1027" s="48"/>
      <c r="BK1027" s="48"/>
      <c r="BL1027" s="48"/>
      <c r="BM1027" s="48"/>
      <c r="BN1027" s="48"/>
      <c r="BO1027" s="48"/>
      <c r="BP1027" s="48"/>
      <c r="BQ1027" s="48"/>
      <c r="BR1027" s="48"/>
      <c r="BS1027" s="48"/>
      <c r="BT1027" s="48"/>
      <c r="BU1027" s="48"/>
    </row>
    <row r="1028" spans="1:73" hidden="1">
      <c r="A1028" s="48"/>
      <c r="B1028" s="48"/>
      <c r="C1028" s="70" t="s">
        <v>2904</v>
      </c>
      <c r="D1028" s="48"/>
      <c r="E1028" s="48"/>
      <c r="F1028" s="48"/>
      <c r="G1028" s="48"/>
      <c r="H1028" s="48"/>
      <c r="I1028" s="48"/>
      <c r="J1028" s="48"/>
      <c r="K1028" s="48"/>
      <c r="L1028" s="464">
        <f t="shared" si="64"/>
        <v>641</v>
      </c>
      <c r="M1028" s="464"/>
      <c r="N1028" s="152" t="s">
        <v>2905</v>
      </c>
      <c r="O1028" s="48"/>
      <c r="P1028" s="48"/>
      <c r="Q1028" s="48"/>
      <c r="R1028" s="48"/>
      <c r="S1028" s="48"/>
      <c r="T1028" s="48"/>
      <c r="U1028" s="436" t="str">
        <f t="shared" si="60"/>
        <v/>
      </c>
      <c r="V1028" s="436"/>
      <c r="W1028" s="436" t="str">
        <f t="shared" si="61"/>
        <v/>
      </c>
      <c r="X1028" s="436"/>
      <c r="Y1028" s="48"/>
      <c r="Z1028" s="48"/>
      <c r="AA1028" s="48"/>
      <c r="AB1028" s="48"/>
      <c r="AC1028" s="48"/>
      <c r="AD1028" s="48"/>
      <c r="AE1028" s="48"/>
      <c r="AF1028" s="48"/>
      <c r="AG1028" s="48"/>
      <c r="AH1028" s="48"/>
      <c r="AI1028" s="48"/>
      <c r="AJ1028" s="48"/>
      <c r="AK1028" s="48"/>
      <c r="AL1028" s="151" t="s">
        <v>2906</v>
      </c>
      <c r="AM1028" s="48"/>
      <c r="AN1028" s="48"/>
      <c r="AO1028" s="48"/>
      <c r="AP1028" s="48"/>
      <c r="AQ1028" s="48"/>
      <c r="AR1028" s="48"/>
      <c r="AS1028" s="48"/>
      <c r="AT1028" s="436" t="str">
        <f t="shared" ref="AT1028:AT1091" si="65">IF($AL1028=$Q$380,"Yes","")</f>
        <v/>
      </c>
      <c r="AU1028" s="436"/>
      <c r="AV1028" s="436" t="str">
        <f t="shared" si="62"/>
        <v>Yes</v>
      </c>
      <c r="AW1028" s="436"/>
      <c r="AX1028" s="156" t="s">
        <v>918</v>
      </c>
      <c r="AY1028" s="48"/>
      <c r="AZ1028" s="48"/>
      <c r="BA1028" s="48"/>
      <c r="BB1028" s="436" t="b">
        <f t="shared" si="63"/>
        <v>0</v>
      </c>
      <c r="BC1028" s="436"/>
      <c r="BD1028" s="48"/>
      <c r="BE1028" s="48"/>
      <c r="BF1028" s="48"/>
      <c r="BG1028" s="48"/>
      <c r="BH1028" s="48"/>
      <c r="BI1028" s="48"/>
      <c r="BJ1028" s="48"/>
      <c r="BK1028" s="48"/>
      <c r="BL1028" s="48"/>
      <c r="BM1028" s="48"/>
      <c r="BN1028" s="48"/>
      <c r="BO1028" s="48"/>
      <c r="BP1028" s="48"/>
      <c r="BQ1028" s="48"/>
      <c r="BR1028" s="48"/>
      <c r="BS1028" s="48"/>
      <c r="BT1028" s="48"/>
      <c r="BU1028" s="48"/>
    </row>
    <row r="1029" spans="1:73" hidden="1">
      <c r="A1029" s="48"/>
      <c r="B1029" s="48"/>
      <c r="C1029" s="70" t="s">
        <v>2907</v>
      </c>
      <c r="D1029" s="48"/>
      <c r="E1029" s="48"/>
      <c r="F1029" s="48"/>
      <c r="G1029" s="48"/>
      <c r="H1029" s="48"/>
      <c r="I1029" s="48"/>
      <c r="J1029" s="48"/>
      <c r="K1029" s="48"/>
      <c r="L1029" s="464">
        <f t="shared" si="64"/>
        <v>642</v>
      </c>
      <c r="M1029" s="464"/>
      <c r="N1029" s="152" t="s">
        <v>2908</v>
      </c>
      <c r="O1029" s="48"/>
      <c r="P1029" s="48"/>
      <c r="Q1029" s="48"/>
      <c r="R1029" s="48"/>
      <c r="S1029" s="48"/>
      <c r="T1029" s="48"/>
      <c r="U1029" s="436" t="str">
        <f t="shared" ref="U1029:U1092" si="66">IF(N1029=Q$380,"Yes","")</f>
        <v/>
      </c>
      <c r="V1029" s="436"/>
      <c r="W1029" s="436" t="str">
        <f t="shared" ref="W1029:W1092" si="67">IF(N1029=Q$382,"Yes","")</f>
        <v/>
      </c>
      <c r="X1029" s="436"/>
      <c r="Y1029" s="48"/>
      <c r="Z1029" s="48"/>
      <c r="AA1029" s="48"/>
      <c r="AB1029" s="48"/>
      <c r="AC1029" s="48"/>
      <c r="AD1029" s="48"/>
      <c r="AE1029" s="48"/>
      <c r="AF1029" s="48"/>
      <c r="AG1029" s="48"/>
      <c r="AH1029" s="48"/>
      <c r="AI1029" s="48"/>
      <c r="AJ1029" s="48"/>
      <c r="AK1029" s="48"/>
      <c r="AL1029" s="151" t="s">
        <v>1470</v>
      </c>
      <c r="AM1029" s="48"/>
      <c r="AN1029" s="48"/>
      <c r="AO1029" s="48"/>
      <c r="AP1029" s="48"/>
      <c r="AQ1029" s="48"/>
      <c r="AR1029" s="48"/>
      <c r="AS1029" s="48"/>
      <c r="AT1029" s="436" t="str">
        <f t="shared" si="65"/>
        <v/>
      </c>
      <c r="AU1029" s="436"/>
      <c r="AV1029" s="436" t="str">
        <f t="shared" ref="AV1029:AV1092" si="68">IF(AX1029="90.1-2001","No","Yes")</f>
        <v>Yes</v>
      </c>
      <c r="AW1029" s="436"/>
      <c r="AX1029" s="156" t="s">
        <v>908</v>
      </c>
      <c r="AY1029" s="48"/>
      <c r="AZ1029" s="48"/>
      <c r="BA1029" s="48"/>
      <c r="BB1029" s="436" t="b">
        <f t="shared" ref="BB1029:BB1092" si="69">AND(AT1029="Yes",AV1029="Yes")</f>
        <v>0</v>
      </c>
      <c r="BC1029" s="436"/>
      <c r="BD1029" s="48"/>
      <c r="BE1029" s="48"/>
      <c r="BF1029" s="48"/>
      <c r="BG1029" s="48"/>
      <c r="BH1029" s="48"/>
      <c r="BI1029" s="48"/>
      <c r="BJ1029" s="48"/>
      <c r="BK1029" s="48"/>
      <c r="BL1029" s="48"/>
      <c r="BM1029" s="48"/>
      <c r="BN1029" s="48"/>
      <c r="BO1029" s="48"/>
      <c r="BP1029" s="48"/>
      <c r="BQ1029" s="48"/>
      <c r="BR1029" s="48"/>
      <c r="BS1029" s="48"/>
      <c r="BT1029" s="48"/>
      <c r="BU1029" s="48"/>
    </row>
    <row r="1030" spans="1:73" hidden="1">
      <c r="A1030" s="48"/>
      <c r="B1030" s="48"/>
      <c r="C1030" s="70" t="s">
        <v>2909</v>
      </c>
      <c r="D1030" s="48"/>
      <c r="E1030" s="48"/>
      <c r="F1030" s="48"/>
      <c r="G1030" s="48"/>
      <c r="H1030" s="48"/>
      <c r="I1030" s="48"/>
      <c r="J1030" s="48"/>
      <c r="K1030" s="48"/>
      <c r="L1030" s="464">
        <f t="shared" ref="L1030:L1093" si="70">L1029+1</f>
        <v>643</v>
      </c>
      <c r="M1030" s="464"/>
      <c r="N1030" s="152" t="s">
        <v>2910</v>
      </c>
      <c r="O1030" s="48"/>
      <c r="P1030" s="48"/>
      <c r="Q1030" s="48"/>
      <c r="R1030" s="48"/>
      <c r="S1030" s="48"/>
      <c r="T1030" s="48"/>
      <c r="U1030" s="436" t="str">
        <f t="shared" si="66"/>
        <v/>
      </c>
      <c r="V1030" s="436"/>
      <c r="W1030" s="436" t="str">
        <f t="shared" si="67"/>
        <v/>
      </c>
      <c r="X1030" s="436"/>
      <c r="Y1030" s="48"/>
      <c r="Z1030" s="48"/>
      <c r="AA1030" s="48"/>
      <c r="AB1030" s="48"/>
      <c r="AC1030" s="48"/>
      <c r="AD1030" s="48"/>
      <c r="AE1030" s="48"/>
      <c r="AF1030" s="48"/>
      <c r="AG1030" s="48"/>
      <c r="AH1030" s="48"/>
      <c r="AI1030" s="48"/>
      <c r="AJ1030" s="48"/>
      <c r="AK1030" s="48"/>
      <c r="AL1030" s="151" t="s">
        <v>2911</v>
      </c>
      <c r="AM1030" s="48"/>
      <c r="AN1030" s="48"/>
      <c r="AO1030" s="48"/>
      <c r="AP1030" s="48"/>
      <c r="AQ1030" s="48"/>
      <c r="AR1030" s="48"/>
      <c r="AS1030" s="48"/>
      <c r="AT1030" s="436" t="str">
        <f t="shared" si="65"/>
        <v/>
      </c>
      <c r="AU1030" s="436"/>
      <c r="AV1030" s="436" t="str">
        <f t="shared" si="68"/>
        <v>Yes</v>
      </c>
      <c r="AW1030" s="436"/>
      <c r="AX1030" s="155" t="s">
        <v>908</v>
      </c>
      <c r="AY1030" s="48"/>
      <c r="AZ1030" s="48"/>
      <c r="BA1030" s="48"/>
      <c r="BB1030" s="436" t="b">
        <f t="shared" si="69"/>
        <v>0</v>
      </c>
      <c r="BC1030" s="436"/>
      <c r="BD1030" s="48"/>
      <c r="BE1030" s="48"/>
      <c r="BF1030" s="48"/>
      <c r="BG1030" s="48"/>
      <c r="BH1030" s="48"/>
      <c r="BI1030" s="48"/>
      <c r="BJ1030" s="48"/>
      <c r="BK1030" s="48"/>
      <c r="BL1030" s="48"/>
      <c r="BM1030" s="48"/>
      <c r="BN1030" s="48"/>
      <c r="BO1030" s="48"/>
      <c r="BP1030" s="48"/>
      <c r="BQ1030" s="48"/>
      <c r="BR1030" s="48"/>
      <c r="BS1030" s="48"/>
      <c r="BT1030" s="48"/>
      <c r="BU1030" s="48"/>
    </row>
    <row r="1031" spans="1:73" hidden="1">
      <c r="A1031" s="48"/>
      <c r="B1031" s="48"/>
      <c r="C1031" s="70" t="s">
        <v>2912</v>
      </c>
      <c r="D1031" s="48"/>
      <c r="E1031" s="48"/>
      <c r="F1031" s="48"/>
      <c r="G1031" s="48"/>
      <c r="H1031" s="48"/>
      <c r="I1031" s="48"/>
      <c r="J1031" s="48"/>
      <c r="K1031" s="48"/>
      <c r="L1031" s="464">
        <f t="shared" si="70"/>
        <v>644</v>
      </c>
      <c r="M1031" s="464"/>
      <c r="N1031" s="152" t="s">
        <v>2913</v>
      </c>
      <c r="O1031" s="48"/>
      <c r="P1031" s="48"/>
      <c r="Q1031" s="48"/>
      <c r="R1031" s="48"/>
      <c r="S1031" s="48"/>
      <c r="T1031" s="48"/>
      <c r="U1031" s="436" t="str">
        <f t="shared" si="66"/>
        <v/>
      </c>
      <c r="V1031" s="436"/>
      <c r="W1031" s="436" t="str">
        <f t="shared" si="67"/>
        <v/>
      </c>
      <c r="X1031" s="436"/>
      <c r="Y1031" s="48"/>
      <c r="Z1031" s="48"/>
      <c r="AA1031" s="48"/>
      <c r="AB1031" s="48"/>
      <c r="AC1031" s="48"/>
      <c r="AD1031" s="48"/>
      <c r="AE1031" s="48"/>
      <c r="AF1031" s="48"/>
      <c r="AG1031" s="48"/>
      <c r="AH1031" s="48"/>
      <c r="AI1031" s="48"/>
      <c r="AJ1031" s="48"/>
      <c r="AK1031" s="48"/>
      <c r="AL1031" s="151" t="s">
        <v>2914</v>
      </c>
      <c r="AM1031" s="48"/>
      <c r="AN1031" s="48"/>
      <c r="AO1031" s="48"/>
      <c r="AP1031" s="48"/>
      <c r="AQ1031" s="48"/>
      <c r="AR1031" s="48"/>
      <c r="AS1031" s="48"/>
      <c r="AT1031" s="436" t="str">
        <f t="shared" si="65"/>
        <v/>
      </c>
      <c r="AU1031" s="436"/>
      <c r="AV1031" s="436" t="str">
        <f t="shared" si="68"/>
        <v>Yes</v>
      </c>
      <c r="AW1031" s="436"/>
      <c r="AX1031" s="155" t="s">
        <v>908</v>
      </c>
      <c r="AY1031" s="48"/>
      <c r="AZ1031" s="48"/>
      <c r="BA1031" s="48"/>
      <c r="BB1031" s="436" t="b">
        <f t="shared" si="69"/>
        <v>0</v>
      </c>
      <c r="BC1031" s="436"/>
      <c r="BD1031" s="48"/>
      <c r="BE1031" s="48"/>
      <c r="BF1031" s="48"/>
      <c r="BG1031" s="48"/>
      <c r="BH1031" s="48"/>
      <c r="BI1031" s="48"/>
      <c r="BJ1031" s="48"/>
      <c r="BK1031" s="48"/>
      <c r="BL1031" s="48"/>
      <c r="BM1031" s="48"/>
      <c r="BN1031" s="48"/>
      <c r="BO1031" s="48"/>
      <c r="BP1031" s="48"/>
      <c r="BQ1031" s="48"/>
      <c r="BR1031" s="48"/>
      <c r="BS1031" s="48"/>
      <c r="BT1031" s="48"/>
      <c r="BU1031" s="48"/>
    </row>
    <row r="1032" spans="1:73" hidden="1">
      <c r="A1032" s="48"/>
      <c r="B1032" s="48"/>
      <c r="C1032" s="70" t="s">
        <v>2915</v>
      </c>
      <c r="D1032" s="48"/>
      <c r="E1032" s="48"/>
      <c r="F1032" s="48"/>
      <c r="G1032" s="48"/>
      <c r="H1032" s="48"/>
      <c r="I1032" s="48"/>
      <c r="J1032" s="48"/>
      <c r="K1032" s="48"/>
      <c r="L1032" s="464">
        <f t="shared" si="70"/>
        <v>645</v>
      </c>
      <c r="M1032" s="464"/>
      <c r="N1032" s="152" t="s">
        <v>2916</v>
      </c>
      <c r="O1032" s="48"/>
      <c r="P1032" s="48"/>
      <c r="Q1032" s="48"/>
      <c r="R1032" s="48"/>
      <c r="S1032" s="48"/>
      <c r="T1032" s="48"/>
      <c r="U1032" s="436" t="str">
        <f t="shared" si="66"/>
        <v/>
      </c>
      <c r="V1032" s="436"/>
      <c r="W1032" s="436" t="str">
        <f t="shared" si="67"/>
        <v/>
      </c>
      <c r="X1032" s="436"/>
      <c r="Y1032" s="48"/>
      <c r="Z1032" s="48"/>
      <c r="AA1032" s="48"/>
      <c r="AB1032" s="48"/>
      <c r="AC1032" s="48"/>
      <c r="AD1032" s="48"/>
      <c r="AE1032" s="48"/>
      <c r="AF1032" s="48"/>
      <c r="AG1032" s="48"/>
      <c r="AH1032" s="48"/>
      <c r="AI1032" s="48"/>
      <c r="AJ1032" s="48"/>
      <c r="AK1032" s="48"/>
      <c r="AL1032" s="151" t="s">
        <v>2917</v>
      </c>
      <c r="AM1032" s="48"/>
      <c r="AN1032" s="48"/>
      <c r="AO1032" s="48"/>
      <c r="AP1032" s="48"/>
      <c r="AQ1032" s="48"/>
      <c r="AR1032" s="48"/>
      <c r="AS1032" s="48"/>
      <c r="AT1032" s="436" t="str">
        <f t="shared" si="65"/>
        <v/>
      </c>
      <c r="AU1032" s="436"/>
      <c r="AV1032" s="436" t="str">
        <f t="shared" si="68"/>
        <v>Yes</v>
      </c>
      <c r="AW1032" s="436"/>
      <c r="AX1032" s="156" t="s">
        <v>918</v>
      </c>
      <c r="AY1032" s="48"/>
      <c r="AZ1032" s="48"/>
      <c r="BA1032" s="48"/>
      <c r="BB1032" s="436" t="b">
        <f t="shared" si="69"/>
        <v>0</v>
      </c>
      <c r="BC1032" s="436"/>
      <c r="BD1032" s="48"/>
      <c r="BE1032" s="48"/>
      <c r="BF1032" s="48"/>
      <c r="BG1032" s="48"/>
      <c r="BH1032" s="48"/>
      <c r="BI1032" s="48"/>
      <c r="BJ1032" s="48"/>
      <c r="BK1032" s="48"/>
      <c r="BL1032" s="48"/>
      <c r="BM1032" s="48"/>
      <c r="BN1032" s="48"/>
      <c r="BO1032" s="48"/>
      <c r="BP1032" s="48"/>
      <c r="BQ1032" s="48"/>
      <c r="BR1032" s="48"/>
      <c r="BS1032" s="48"/>
      <c r="BT1032" s="48"/>
      <c r="BU1032" s="48"/>
    </row>
    <row r="1033" spans="1:73" hidden="1">
      <c r="A1033" s="48"/>
      <c r="B1033" s="48"/>
      <c r="C1033" s="70" t="s">
        <v>2918</v>
      </c>
      <c r="D1033" s="48"/>
      <c r="E1033" s="48"/>
      <c r="F1033" s="48"/>
      <c r="G1033" s="48"/>
      <c r="H1033" s="48"/>
      <c r="I1033" s="48"/>
      <c r="J1033" s="48"/>
      <c r="K1033" s="48"/>
      <c r="L1033" s="464">
        <f t="shared" si="70"/>
        <v>646</v>
      </c>
      <c r="M1033" s="464"/>
      <c r="N1033" s="152" t="s">
        <v>2919</v>
      </c>
      <c r="O1033" s="48"/>
      <c r="P1033" s="48"/>
      <c r="Q1033" s="48"/>
      <c r="R1033" s="48"/>
      <c r="S1033" s="48"/>
      <c r="T1033" s="48"/>
      <c r="U1033" s="436" t="str">
        <f t="shared" si="66"/>
        <v/>
      </c>
      <c r="V1033" s="436"/>
      <c r="W1033" s="436" t="str">
        <f t="shared" si="67"/>
        <v/>
      </c>
      <c r="X1033" s="436"/>
      <c r="Y1033" s="48"/>
      <c r="Z1033" s="48"/>
      <c r="AA1033" s="48"/>
      <c r="AB1033" s="48"/>
      <c r="AC1033" s="48"/>
      <c r="AD1033" s="48"/>
      <c r="AE1033" s="48"/>
      <c r="AF1033" s="48"/>
      <c r="AG1033" s="48"/>
      <c r="AH1033" s="48"/>
      <c r="AI1033" s="48"/>
      <c r="AJ1033" s="48"/>
      <c r="AK1033" s="48"/>
      <c r="AL1033" s="157" t="s">
        <v>2920</v>
      </c>
      <c r="AM1033" s="48"/>
      <c r="AN1033" s="48"/>
      <c r="AO1033" s="48"/>
      <c r="AP1033" s="48"/>
      <c r="AQ1033" s="48"/>
      <c r="AR1033" s="48"/>
      <c r="AS1033" s="48"/>
      <c r="AT1033" s="436" t="str">
        <f t="shared" si="65"/>
        <v/>
      </c>
      <c r="AU1033" s="436"/>
      <c r="AV1033" s="436" t="str">
        <f t="shared" si="68"/>
        <v>Yes</v>
      </c>
      <c r="AW1033" s="436"/>
      <c r="AX1033" s="155" t="s">
        <v>908</v>
      </c>
      <c r="AY1033" s="48"/>
      <c r="AZ1033" s="48"/>
      <c r="BA1033" s="48"/>
      <c r="BB1033" s="436" t="b">
        <f t="shared" si="69"/>
        <v>0</v>
      </c>
      <c r="BC1033" s="436"/>
      <c r="BD1033" s="48"/>
      <c r="BE1033" s="48"/>
      <c r="BF1033" s="48"/>
      <c r="BG1033" s="48"/>
      <c r="BH1033" s="48"/>
      <c r="BI1033" s="48"/>
      <c r="BJ1033" s="48"/>
      <c r="BK1033" s="48"/>
      <c r="BL1033" s="48"/>
      <c r="BM1033" s="48"/>
      <c r="BN1033" s="48"/>
      <c r="BO1033" s="48"/>
      <c r="BP1033" s="48"/>
      <c r="BQ1033" s="48"/>
      <c r="BR1033" s="48"/>
      <c r="BS1033" s="48"/>
      <c r="BT1033" s="48"/>
      <c r="BU1033" s="48"/>
    </row>
    <row r="1034" spans="1:73" hidden="1">
      <c r="A1034" s="48"/>
      <c r="B1034" s="48"/>
      <c r="C1034" s="70" t="s">
        <v>2921</v>
      </c>
      <c r="D1034" s="48"/>
      <c r="E1034" s="48"/>
      <c r="F1034" s="48"/>
      <c r="G1034" s="48"/>
      <c r="H1034" s="48"/>
      <c r="I1034" s="48"/>
      <c r="J1034" s="48"/>
      <c r="K1034" s="48"/>
      <c r="L1034" s="464">
        <f t="shared" si="70"/>
        <v>647</v>
      </c>
      <c r="M1034" s="464"/>
      <c r="N1034" s="152" t="s">
        <v>2922</v>
      </c>
      <c r="O1034" s="48"/>
      <c r="P1034" s="48"/>
      <c r="Q1034" s="48"/>
      <c r="R1034" s="48"/>
      <c r="S1034" s="48"/>
      <c r="T1034" s="48"/>
      <c r="U1034" s="436" t="str">
        <f t="shared" si="66"/>
        <v/>
      </c>
      <c r="V1034" s="436"/>
      <c r="W1034" s="436" t="str">
        <f t="shared" si="67"/>
        <v/>
      </c>
      <c r="X1034" s="436"/>
      <c r="Y1034" s="48"/>
      <c r="Z1034" s="48"/>
      <c r="AA1034" s="48"/>
      <c r="AB1034" s="48"/>
      <c r="AC1034" s="48"/>
      <c r="AD1034" s="48"/>
      <c r="AE1034" s="48"/>
      <c r="AF1034" s="48"/>
      <c r="AG1034" s="48"/>
      <c r="AH1034" s="48"/>
      <c r="AI1034" s="48"/>
      <c r="AJ1034" s="48"/>
      <c r="AK1034" s="48"/>
      <c r="AL1034" s="157" t="s">
        <v>2923</v>
      </c>
      <c r="AM1034" s="48"/>
      <c r="AN1034" s="48"/>
      <c r="AO1034" s="48"/>
      <c r="AP1034" s="48"/>
      <c r="AQ1034" s="48"/>
      <c r="AR1034" s="48"/>
      <c r="AS1034" s="48"/>
      <c r="AT1034" s="436" t="str">
        <f t="shared" si="65"/>
        <v/>
      </c>
      <c r="AU1034" s="436"/>
      <c r="AV1034" s="436" t="str">
        <f t="shared" si="68"/>
        <v>Yes</v>
      </c>
      <c r="AW1034" s="436"/>
      <c r="AX1034" s="155" t="s">
        <v>908</v>
      </c>
      <c r="AY1034" s="48"/>
      <c r="AZ1034" s="48"/>
      <c r="BA1034" s="48"/>
      <c r="BB1034" s="436" t="b">
        <f t="shared" si="69"/>
        <v>0</v>
      </c>
      <c r="BC1034" s="436"/>
      <c r="BD1034" s="48"/>
      <c r="BE1034" s="48"/>
      <c r="BF1034" s="48"/>
      <c r="BG1034" s="48"/>
      <c r="BH1034" s="48"/>
      <c r="BI1034" s="48"/>
      <c r="BJ1034" s="48"/>
      <c r="BK1034" s="48"/>
      <c r="BL1034" s="48"/>
      <c r="BM1034" s="48"/>
      <c r="BN1034" s="48"/>
      <c r="BO1034" s="48"/>
      <c r="BP1034" s="48"/>
      <c r="BQ1034" s="48"/>
      <c r="BR1034" s="48"/>
      <c r="BS1034" s="48"/>
      <c r="BT1034" s="48"/>
      <c r="BU1034" s="48"/>
    </row>
    <row r="1035" spans="1:73" hidden="1">
      <c r="A1035" s="48"/>
      <c r="B1035" s="48"/>
      <c r="C1035" s="70" t="s">
        <v>2924</v>
      </c>
      <c r="D1035" s="48"/>
      <c r="E1035" s="48"/>
      <c r="F1035" s="48"/>
      <c r="G1035" s="48"/>
      <c r="H1035" s="48"/>
      <c r="I1035" s="48"/>
      <c r="J1035" s="48"/>
      <c r="K1035" s="48"/>
      <c r="L1035" s="464">
        <f t="shared" si="70"/>
        <v>648</v>
      </c>
      <c r="M1035" s="464"/>
      <c r="N1035" s="152" t="s">
        <v>2925</v>
      </c>
      <c r="O1035" s="48"/>
      <c r="P1035" s="48"/>
      <c r="Q1035" s="48"/>
      <c r="R1035" s="48"/>
      <c r="S1035" s="48"/>
      <c r="T1035" s="48"/>
      <c r="U1035" s="436" t="str">
        <f t="shared" si="66"/>
        <v/>
      </c>
      <c r="V1035" s="436"/>
      <c r="W1035" s="436" t="str">
        <f t="shared" si="67"/>
        <v/>
      </c>
      <c r="X1035" s="436"/>
      <c r="Y1035" s="48"/>
      <c r="Z1035" s="48"/>
      <c r="AA1035" s="48"/>
      <c r="AB1035" s="48"/>
      <c r="AC1035" s="48"/>
      <c r="AD1035" s="48"/>
      <c r="AE1035" s="48"/>
      <c r="AF1035" s="48"/>
      <c r="AG1035" s="48"/>
      <c r="AH1035" s="48"/>
      <c r="AI1035" s="48"/>
      <c r="AJ1035" s="48"/>
      <c r="AK1035" s="48"/>
      <c r="AL1035" s="157" t="s">
        <v>2926</v>
      </c>
      <c r="AM1035" s="48"/>
      <c r="AN1035" s="48"/>
      <c r="AO1035" s="48"/>
      <c r="AP1035" s="48"/>
      <c r="AQ1035" s="48"/>
      <c r="AR1035" s="48"/>
      <c r="AS1035" s="48"/>
      <c r="AT1035" s="436" t="str">
        <f t="shared" si="65"/>
        <v/>
      </c>
      <c r="AU1035" s="436"/>
      <c r="AV1035" s="436" t="str">
        <f t="shared" si="68"/>
        <v>Yes</v>
      </c>
      <c r="AW1035" s="436"/>
      <c r="AX1035" s="155" t="s">
        <v>908</v>
      </c>
      <c r="AY1035" s="48"/>
      <c r="AZ1035" s="48"/>
      <c r="BA1035" s="48"/>
      <c r="BB1035" s="436" t="b">
        <f t="shared" si="69"/>
        <v>0</v>
      </c>
      <c r="BC1035" s="436"/>
      <c r="BD1035" s="48"/>
      <c r="BE1035" s="48"/>
      <c r="BF1035" s="48"/>
      <c r="BG1035" s="48"/>
      <c r="BH1035" s="48"/>
      <c r="BI1035" s="48"/>
      <c r="BJ1035" s="48"/>
      <c r="BK1035" s="48"/>
      <c r="BL1035" s="48"/>
      <c r="BM1035" s="48"/>
      <c r="BN1035" s="48"/>
      <c r="BO1035" s="48"/>
      <c r="BP1035" s="48"/>
      <c r="BQ1035" s="48"/>
      <c r="BR1035" s="48"/>
      <c r="BS1035" s="48"/>
      <c r="BT1035" s="48"/>
      <c r="BU1035" s="48"/>
    </row>
    <row r="1036" spans="1:73" hidden="1">
      <c r="A1036" s="48"/>
      <c r="B1036" s="48"/>
      <c r="C1036" s="70" t="s">
        <v>2927</v>
      </c>
      <c r="D1036" s="48"/>
      <c r="E1036" s="48"/>
      <c r="F1036" s="48"/>
      <c r="G1036" s="48"/>
      <c r="H1036" s="48"/>
      <c r="I1036" s="48"/>
      <c r="J1036" s="48"/>
      <c r="K1036" s="48"/>
      <c r="L1036" s="464">
        <f t="shared" si="70"/>
        <v>649</v>
      </c>
      <c r="M1036" s="464"/>
      <c r="N1036" s="152" t="s">
        <v>2928</v>
      </c>
      <c r="O1036" s="48"/>
      <c r="P1036" s="48"/>
      <c r="Q1036" s="48"/>
      <c r="R1036" s="48"/>
      <c r="S1036" s="48"/>
      <c r="T1036" s="48"/>
      <c r="U1036" s="436" t="str">
        <f t="shared" si="66"/>
        <v/>
      </c>
      <c r="V1036" s="436"/>
      <c r="W1036" s="436" t="str">
        <f t="shared" si="67"/>
        <v/>
      </c>
      <c r="X1036" s="436"/>
      <c r="Y1036" s="48"/>
      <c r="Z1036" s="48"/>
      <c r="AA1036" s="48"/>
      <c r="AB1036" s="48"/>
      <c r="AC1036" s="48"/>
      <c r="AD1036" s="48"/>
      <c r="AE1036" s="48"/>
      <c r="AF1036" s="48"/>
      <c r="AG1036" s="48"/>
      <c r="AH1036" s="48"/>
      <c r="AI1036" s="48"/>
      <c r="AJ1036" s="48"/>
      <c r="AK1036" s="48"/>
      <c r="AL1036" s="151" t="s">
        <v>2929</v>
      </c>
      <c r="AM1036" s="48"/>
      <c r="AN1036" s="48"/>
      <c r="AO1036" s="48"/>
      <c r="AP1036" s="48"/>
      <c r="AQ1036" s="48"/>
      <c r="AR1036" s="48"/>
      <c r="AS1036" s="48"/>
      <c r="AT1036" s="436" t="str">
        <f t="shared" si="65"/>
        <v/>
      </c>
      <c r="AU1036" s="436"/>
      <c r="AV1036" s="436" t="str">
        <f t="shared" si="68"/>
        <v>No</v>
      </c>
      <c r="AW1036" s="436"/>
      <c r="AX1036" s="156" t="s">
        <v>913</v>
      </c>
      <c r="AY1036" s="48"/>
      <c r="AZ1036" s="48"/>
      <c r="BA1036" s="48"/>
      <c r="BB1036" s="436" t="b">
        <f t="shared" si="69"/>
        <v>0</v>
      </c>
      <c r="BC1036" s="436"/>
      <c r="BD1036" s="48"/>
      <c r="BE1036" s="48"/>
      <c r="BF1036" s="48"/>
      <c r="BG1036" s="48"/>
      <c r="BH1036" s="48"/>
      <c r="BI1036" s="48"/>
      <c r="BJ1036" s="48"/>
      <c r="BK1036" s="48"/>
      <c r="BL1036" s="48"/>
      <c r="BM1036" s="48"/>
      <c r="BN1036" s="48"/>
      <c r="BO1036" s="48"/>
      <c r="BP1036" s="48"/>
      <c r="BQ1036" s="48"/>
      <c r="BR1036" s="48"/>
      <c r="BS1036" s="48"/>
      <c r="BT1036" s="48"/>
      <c r="BU1036" s="48"/>
    </row>
    <row r="1037" spans="1:73" hidden="1">
      <c r="A1037" s="48"/>
      <c r="B1037" s="48"/>
      <c r="C1037" s="70" t="s">
        <v>2930</v>
      </c>
      <c r="D1037" s="48"/>
      <c r="E1037" s="48"/>
      <c r="F1037" s="48"/>
      <c r="G1037" s="48"/>
      <c r="H1037" s="48"/>
      <c r="I1037" s="48"/>
      <c r="J1037" s="48"/>
      <c r="K1037" s="48"/>
      <c r="L1037" s="464">
        <f t="shared" si="70"/>
        <v>650</v>
      </c>
      <c r="M1037" s="464"/>
      <c r="N1037" s="152" t="s">
        <v>2931</v>
      </c>
      <c r="O1037" s="48"/>
      <c r="P1037" s="48"/>
      <c r="Q1037" s="48"/>
      <c r="R1037" s="48"/>
      <c r="S1037" s="48"/>
      <c r="T1037" s="48"/>
      <c r="U1037" s="436" t="str">
        <f t="shared" si="66"/>
        <v/>
      </c>
      <c r="V1037" s="436"/>
      <c r="W1037" s="436" t="str">
        <f t="shared" si="67"/>
        <v/>
      </c>
      <c r="X1037" s="436"/>
      <c r="Y1037" s="48"/>
      <c r="Z1037" s="48"/>
      <c r="AA1037" s="48"/>
      <c r="AB1037" s="48"/>
      <c r="AC1037" s="48"/>
      <c r="AD1037" s="48"/>
      <c r="AE1037" s="48"/>
      <c r="AF1037" s="48"/>
      <c r="AG1037" s="48"/>
      <c r="AH1037" s="48"/>
      <c r="AI1037" s="48"/>
      <c r="AJ1037" s="48"/>
      <c r="AK1037" s="48"/>
      <c r="AL1037" s="157" t="s">
        <v>2932</v>
      </c>
      <c r="AM1037" s="48"/>
      <c r="AN1037" s="48"/>
      <c r="AO1037" s="48"/>
      <c r="AP1037" s="48"/>
      <c r="AQ1037" s="48"/>
      <c r="AR1037" s="48"/>
      <c r="AS1037" s="48"/>
      <c r="AT1037" s="436" t="str">
        <f t="shared" si="65"/>
        <v/>
      </c>
      <c r="AU1037" s="436"/>
      <c r="AV1037" s="436" t="str">
        <f t="shared" si="68"/>
        <v>Yes</v>
      </c>
      <c r="AW1037" s="436"/>
      <c r="AX1037" s="155" t="s">
        <v>908</v>
      </c>
      <c r="AY1037" s="48"/>
      <c r="AZ1037" s="48"/>
      <c r="BA1037" s="48"/>
      <c r="BB1037" s="436" t="b">
        <f t="shared" si="69"/>
        <v>0</v>
      </c>
      <c r="BC1037" s="436"/>
      <c r="BD1037" s="48"/>
      <c r="BE1037" s="48"/>
      <c r="BF1037" s="48"/>
      <c r="BG1037" s="48"/>
      <c r="BH1037" s="48"/>
      <c r="BI1037" s="48"/>
      <c r="BJ1037" s="48"/>
      <c r="BK1037" s="48"/>
      <c r="BL1037" s="48"/>
      <c r="BM1037" s="48"/>
      <c r="BN1037" s="48"/>
      <c r="BO1037" s="48"/>
      <c r="BP1037" s="48"/>
      <c r="BQ1037" s="48"/>
      <c r="BR1037" s="48"/>
      <c r="BS1037" s="48"/>
      <c r="BT1037" s="48"/>
      <c r="BU1037" s="48"/>
    </row>
    <row r="1038" spans="1:73" hidden="1">
      <c r="A1038" s="48"/>
      <c r="B1038" s="48"/>
      <c r="C1038" s="70" t="s">
        <v>2933</v>
      </c>
      <c r="D1038" s="48"/>
      <c r="E1038" s="48"/>
      <c r="F1038" s="48"/>
      <c r="G1038" s="48"/>
      <c r="H1038" s="48"/>
      <c r="I1038" s="48"/>
      <c r="J1038" s="48"/>
      <c r="K1038" s="48"/>
      <c r="L1038" s="464">
        <f t="shared" si="70"/>
        <v>651</v>
      </c>
      <c r="M1038" s="464"/>
      <c r="N1038" s="152" t="s">
        <v>2934</v>
      </c>
      <c r="O1038" s="48"/>
      <c r="P1038" s="48"/>
      <c r="Q1038" s="48"/>
      <c r="R1038" s="48"/>
      <c r="S1038" s="48"/>
      <c r="T1038" s="48"/>
      <c r="U1038" s="436" t="str">
        <f t="shared" si="66"/>
        <v/>
      </c>
      <c r="V1038" s="436"/>
      <c r="W1038" s="436" t="str">
        <f t="shared" si="67"/>
        <v/>
      </c>
      <c r="X1038" s="436"/>
      <c r="Y1038" s="48"/>
      <c r="Z1038" s="48"/>
      <c r="AA1038" s="48"/>
      <c r="AB1038" s="48"/>
      <c r="AC1038" s="48"/>
      <c r="AD1038" s="48"/>
      <c r="AE1038" s="48"/>
      <c r="AF1038" s="48"/>
      <c r="AG1038" s="48"/>
      <c r="AH1038" s="48"/>
      <c r="AI1038" s="48"/>
      <c r="AJ1038" s="48"/>
      <c r="AK1038" s="48"/>
      <c r="AL1038" s="154" t="s">
        <v>2935</v>
      </c>
      <c r="AM1038" s="48"/>
      <c r="AN1038" s="48"/>
      <c r="AO1038" s="48"/>
      <c r="AP1038" s="48"/>
      <c r="AQ1038" s="48"/>
      <c r="AR1038" s="48"/>
      <c r="AS1038" s="48"/>
      <c r="AT1038" s="436" t="str">
        <f t="shared" si="65"/>
        <v/>
      </c>
      <c r="AU1038" s="436"/>
      <c r="AV1038" s="436" t="str">
        <f t="shared" si="68"/>
        <v>Yes</v>
      </c>
      <c r="AW1038" s="436"/>
      <c r="AX1038" s="155" t="s">
        <v>908</v>
      </c>
      <c r="AY1038" s="48"/>
      <c r="AZ1038" s="48"/>
      <c r="BA1038" s="48"/>
      <c r="BB1038" s="436" t="b">
        <f t="shared" si="69"/>
        <v>0</v>
      </c>
      <c r="BC1038" s="436"/>
      <c r="BD1038" s="48"/>
      <c r="BE1038" s="48"/>
      <c r="BF1038" s="48"/>
      <c r="BG1038" s="48"/>
      <c r="BH1038" s="48"/>
      <c r="BI1038" s="48"/>
      <c r="BJ1038" s="48"/>
      <c r="BK1038" s="48"/>
      <c r="BL1038" s="48"/>
      <c r="BM1038" s="48"/>
      <c r="BN1038" s="48"/>
      <c r="BO1038" s="48"/>
      <c r="BP1038" s="48"/>
      <c r="BQ1038" s="48"/>
      <c r="BR1038" s="48"/>
      <c r="BS1038" s="48"/>
      <c r="BT1038" s="48"/>
      <c r="BU1038" s="48"/>
    </row>
    <row r="1039" spans="1:73" hidden="1">
      <c r="A1039" s="48"/>
      <c r="B1039" s="48"/>
      <c r="C1039" s="70" t="s">
        <v>2936</v>
      </c>
      <c r="D1039" s="48"/>
      <c r="E1039" s="48"/>
      <c r="F1039" s="48"/>
      <c r="G1039" s="48"/>
      <c r="H1039" s="48"/>
      <c r="I1039" s="48"/>
      <c r="J1039" s="48"/>
      <c r="K1039" s="48"/>
      <c r="L1039" s="464">
        <f t="shared" si="70"/>
        <v>652</v>
      </c>
      <c r="M1039" s="464"/>
      <c r="N1039" s="152" t="s">
        <v>2937</v>
      </c>
      <c r="O1039" s="48"/>
      <c r="P1039" s="48"/>
      <c r="Q1039" s="48"/>
      <c r="R1039" s="48"/>
      <c r="S1039" s="48"/>
      <c r="T1039" s="48"/>
      <c r="U1039" s="436" t="str">
        <f t="shared" si="66"/>
        <v/>
      </c>
      <c r="V1039" s="436"/>
      <c r="W1039" s="436" t="str">
        <f t="shared" si="67"/>
        <v/>
      </c>
      <c r="X1039" s="436"/>
      <c r="Y1039" s="48"/>
      <c r="Z1039" s="48"/>
      <c r="AA1039" s="48"/>
      <c r="AB1039" s="48"/>
      <c r="AC1039" s="48"/>
      <c r="AD1039" s="48"/>
      <c r="AE1039" s="48"/>
      <c r="AF1039" s="48"/>
      <c r="AG1039" s="48"/>
      <c r="AH1039" s="48"/>
      <c r="AI1039" s="48"/>
      <c r="AJ1039" s="48"/>
      <c r="AK1039" s="48"/>
      <c r="AL1039" s="157" t="s">
        <v>2938</v>
      </c>
      <c r="AM1039" s="48"/>
      <c r="AN1039" s="48"/>
      <c r="AO1039" s="48"/>
      <c r="AP1039" s="48"/>
      <c r="AQ1039" s="48"/>
      <c r="AR1039" s="48"/>
      <c r="AS1039" s="48"/>
      <c r="AT1039" s="436" t="str">
        <f t="shared" si="65"/>
        <v/>
      </c>
      <c r="AU1039" s="436"/>
      <c r="AV1039" s="436" t="str">
        <f t="shared" si="68"/>
        <v>Yes</v>
      </c>
      <c r="AW1039" s="436"/>
      <c r="AX1039" s="155" t="s">
        <v>908</v>
      </c>
      <c r="AY1039" s="48"/>
      <c r="AZ1039" s="48"/>
      <c r="BA1039" s="48"/>
      <c r="BB1039" s="436" t="b">
        <f t="shared" si="69"/>
        <v>0</v>
      </c>
      <c r="BC1039" s="436"/>
      <c r="BD1039" s="48"/>
      <c r="BE1039" s="48"/>
      <c r="BF1039" s="48"/>
      <c r="BG1039" s="48"/>
      <c r="BH1039" s="48"/>
      <c r="BI1039" s="48"/>
      <c r="BJ1039" s="48"/>
      <c r="BK1039" s="48"/>
      <c r="BL1039" s="48"/>
      <c r="BM1039" s="48"/>
      <c r="BN1039" s="48"/>
      <c r="BO1039" s="48"/>
      <c r="BP1039" s="48"/>
      <c r="BQ1039" s="48"/>
      <c r="BR1039" s="48"/>
      <c r="BS1039" s="48"/>
      <c r="BT1039" s="48"/>
      <c r="BU1039" s="48"/>
    </row>
    <row r="1040" spans="1:73" hidden="1">
      <c r="A1040" s="48"/>
      <c r="B1040" s="48"/>
      <c r="C1040" s="70" t="s">
        <v>2939</v>
      </c>
      <c r="D1040" s="48"/>
      <c r="E1040" s="48"/>
      <c r="F1040" s="48"/>
      <c r="G1040" s="48"/>
      <c r="H1040" s="48"/>
      <c r="I1040" s="48"/>
      <c r="J1040" s="48"/>
      <c r="K1040" s="48"/>
      <c r="L1040" s="464">
        <f t="shared" si="70"/>
        <v>653</v>
      </c>
      <c r="M1040" s="464"/>
      <c r="N1040" s="152" t="s">
        <v>2940</v>
      </c>
      <c r="O1040" s="48"/>
      <c r="P1040" s="48"/>
      <c r="Q1040" s="48"/>
      <c r="R1040" s="48"/>
      <c r="S1040" s="48"/>
      <c r="T1040" s="48"/>
      <c r="U1040" s="436" t="str">
        <f t="shared" si="66"/>
        <v/>
      </c>
      <c r="V1040" s="436"/>
      <c r="W1040" s="436" t="str">
        <f t="shared" si="67"/>
        <v/>
      </c>
      <c r="X1040" s="436"/>
      <c r="Y1040" s="48"/>
      <c r="Z1040" s="48"/>
      <c r="AA1040" s="48"/>
      <c r="AB1040" s="48"/>
      <c r="AC1040" s="48"/>
      <c r="AD1040" s="48"/>
      <c r="AE1040" s="48"/>
      <c r="AF1040" s="48"/>
      <c r="AG1040" s="48"/>
      <c r="AH1040" s="48"/>
      <c r="AI1040" s="48"/>
      <c r="AJ1040" s="48"/>
      <c r="AK1040" s="48"/>
      <c r="AL1040" s="151" t="s">
        <v>2941</v>
      </c>
      <c r="AM1040" s="48"/>
      <c r="AN1040" s="48"/>
      <c r="AO1040" s="48"/>
      <c r="AP1040" s="48"/>
      <c r="AQ1040" s="48"/>
      <c r="AR1040" s="48"/>
      <c r="AS1040" s="48"/>
      <c r="AT1040" s="436" t="str">
        <f t="shared" si="65"/>
        <v/>
      </c>
      <c r="AU1040" s="436"/>
      <c r="AV1040" s="436" t="str">
        <f t="shared" si="68"/>
        <v>Yes</v>
      </c>
      <c r="AW1040" s="436"/>
      <c r="AX1040" s="69" t="s">
        <v>1000</v>
      </c>
      <c r="AY1040" s="48"/>
      <c r="AZ1040" s="48"/>
      <c r="BA1040" s="48"/>
      <c r="BB1040" s="436" t="b">
        <f t="shared" si="69"/>
        <v>0</v>
      </c>
      <c r="BC1040" s="436"/>
      <c r="BD1040" s="48"/>
      <c r="BE1040" s="48"/>
      <c r="BF1040" s="48"/>
      <c r="BG1040" s="48"/>
      <c r="BH1040" s="48"/>
      <c r="BI1040" s="48"/>
      <c r="BJ1040" s="48"/>
      <c r="BK1040" s="48"/>
      <c r="BL1040" s="48"/>
      <c r="BM1040" s="48"/>
      <c r="BN1040" s="48"/>
      <c r="BO1040" s="48"/>
      <c r="BP1040" s="48"/>
      <c r="BQ1040" s="48"/>
      <c r="BR1040" s="48"/>
      <c r="BS1040" s="48"/>
      <c r="BT1040" s="48"/>
      <c r="BU1040" s="48"/>
    </row>
    <row r="1041" spans="1:73" hidden="1">
      <c r="A1041" s="48"/>
      <c r="B1041" s="48"/>
      <c r="C1041" s="70" t="s">
        <v>2942</v>
      </c>
      <c r="D1041" s="48"/>
      <c r="E1041" s="48"/>
      <c r="F1041" s="48"/>
      <c r="G1041" s="48"/>
      <c r="H1041" s="48"/>
      <c r="I1041" s="48"/>
      <c r="J1041" s="48"/>
      <c r="K1041" s="48"/>
      <c r="L1041" s="464">
        <f t="shared" si="70"/>
        <v>654</v>
      </c>
      <c r="M1041" s="464"/>
      <c r="N1041" s="152" t="s">
        <v>2943</v>
      </c>
      <c r="O1041" s="48"/>
      <c r="P1041" s="48"/>
      <c r="Q1041" s="48"/>
      <c r="R1041" s="48"/>
      <c r="S1041" s="48"/>
      <c r="T1041" s="48"/>
      <c r="U1041" s="436" t="str">
        <f t="shared" si="66"/>
        <v/>
      </c>
      <c r="V1041" s="436"/>
      <c r="W1041" s="436" t="str">
        <f t="shared" si="67"/>
        <v/>
      </c>
      <c r="X1041" s="436"/>
      <c r="Y1041" s="48"/>
      <c r="Z1041" s="48"/>
      <c r="AA1041" s="48"/>
      <c r="AB1041" s="48"/>
      <c r="AC1041" s="48"/>
      <c r="AD1041" s="48"/>
      <c r="AE1041" s="48"/>
      <c r="AF1041" s="48"/>
      <c r="AG1041" s="48"/>
      <c r="AH1041" s="48"/>
      <c r="AI1041" s="48"/>
      <c r="AJ1041" s="48"/>
      <c r="AK1041" s="48"/>
      <c r="AL1041" s="157" t="s">
        <v>2944</v>
      </c>
      <c r="AM1041" s="48"/>
      <c r="AN1041" s="48"/>
      <c r="AO1041" s="48"/>
      <c r="AP1041" s="48"/>
      <c r="AQ1041" s="48"/>
      <c r="AR1041" s="48"/>
      <c r="AS1041" s="48"/>
      <c r="AT1041" s="436" t="str">
        <f t="shared" si="65"/>
        <v/>
      </c>
      <c r="AU1041" s="436"/>
      <c r="AV1041" s="436" t="str">
        <f t="shared" si="68"/>
        <v>Yes</v>
      </c>
      <c r="AW1041" s="436"/>
      <c r="AX1041" s="155" t="s">
        <v>908</v>
      </c>
      <c r="AY1041" s="48"/>
      <c r="AZ1041" s="48"/>
      <c r="BA1041" s="48"/>
      <c r="BB1041" s="436" t="b">
        <f t="shared" si="69"/>
        <v>0</v>
      </c>
      <c r="BC1041" s="436"/>
      <c r="BD1041" s="48"/>
      <c r="BE1041" s="48"/>
      <c r="BF1041" s="48"/>
      <c r="BG1041" s="48"/>
      <c r="BH1041" s="48"/>
      <c r="BI1041" s="48"/>
      <c r="BJ1041" s="48"/>
      <c r="BK1041" s="48"/>
      <c r="BL1041" s="48"/>
      <c r="BM1041" s="48"/>
      <c r="BN1041" s="48"/>
      <c r="BO1041" s="48"/>
      <c r="BP1041" s="48"/>
      <c r="BQ1041" s="48"/>
      <c r="BR1041" s="48"/>
      <c r="BS1041" s="48"/>
      <c r="BT1041" s="48"/>
      <c r="BU1041" s="48"/>
    </row>
    <row r="1042" spans="1:73" hidden="1">
      <c r="A1042" s="48"/>
      <c r="B1042" s="48"/>
      <c r="C1042" s="70" t="s">
        <v>2945</v>
      </c>
      <c r="D1042" s="48"/>
      <c r="E1042" s="48"/>
      <c r="F1042" s="48"/>
      <c r="G1042" s="48"/>
      <c r="H1042" s="48"/>
      <c r="I1042" s="48"/>
      <c r="J1042" s="48"/>
      <c r="K1042" s="48"/>
      <c r="L1042" s="464">
        <f t="shared" si="70"/>
        <v>655</v>
      </c>
      <c r="M1042" s="464"/>
      <c r="N1042" s="152" t="s">
        <v>2946</v>
      </c>
      <c r="O1042" s="48"/>
      <c r="P1042" s="48"/>
      <c r="Q1042" s="48"/>
      <c r="R1042" s="48"/>
      <c r="S1042" s="48"/>
      <c r="T1042" s="48"/>
      <c r="U1042" s="436" t="str">
        <f t="shared" si="66"/>
        <v/>
      </c>
      <c r="V1042" s="436"/>
      <c r="W1042" s="436" t="str">
        <f t="shared" si="67"/>
        <v/>
      </c>
      <c r="X1042" s="436"/>
      <c r="Y1042" s="48"/>
      <c r="Z1042" s="48"/>
      <c r="AA1042" s="48"/>
      <c r="AB1042" s="48"/>
      <c r="AC1042" s="48"/>
      <c r="AD1042" s="48"/>
      <c r="AE1042" s="48"/>
      <c r="AF1042" s="48"/>
      <c r="AG1042" s="48"/>
      <c r="AH1042" s="48"/>
      <c r="AI1042" s="48"/>
      <c r="AJ1042" s="48"/>
      <c r="AK1042" s="48"/>
      <c r="AL1042" s="151" t="s">
        <v>2947</v>
      </c>
      <c r="AM1042" s="48"/>
      <c r="AN1042" s="48"/>
      <c r="AO1042" s="48"/>
      <c r="AP1042" s="48"/>
      <c r="AQ1042" s="48"/>
      <c r="AR1042" s="48"/>
      <c r="AS1042" s="48"/>
      <c r="AT1042" s="436" t="str">
        <f t="shared" si="65"/>
        <v/>
      </c>
      <c r="AU1042" s="436"/>
      <c r="AV1042" s="436" t="str">
        <f t="shared" si="68"/>
        <v>Yes</v>
      </c>
      <c r="AW1042" s="436"/>
      <c r="AX1042" s="156" t="s">
        <v>918</v>
      </c>
      <c r="AY1042" s="48"/>
      <c r="AZ1042" s="48"/>
      <c r="BA1042" s="48"/>
      <c r="BB1042" s="436" t="b">
        <f t="shared" si="69"/>
        <v>0</v>
      </c>
      <c r="BC1042" s="436"/>
      <c r="BD1042" s="48"/>
      <c r="BE1042" s="48"/>
      <c r="BF1042" s="48"/>
      <c r="BG1042" s="48"/>
      <c r="BH1042" s="48"/>
      <c r="BI1042" s="48"/>
      <c r="BJ1042" s="48"/>
      <c r="BK1042" s="48"/>
      <c r="BL1042" s="48"/>
      <c r="BM1042" s="48"/>
      <c r="BN1042" s="48"/>
      <c r="BO1042" s="48"/>
      <c r="BP1042" s="48"/>
      <c r="BQ1042" s="48"/>
      <c r="BR1042" s="48"/>
      <c r="BS1042" s="48"/>
      <c r="BT1042" s="48"/>
      <c r="BU1042" s="48"/>
    </row>
    <row r="1043" spans="1:73" hidden="1">
      <c r="A1043" s="48"/>
      <c r="B1043" s="48"/>
      <c r="C1043" s="70" t="s">
        <v>2948</v>
      </c>
      <c r="D1043" s="48"/>
      <c r="E1043" s="48"/>
      <c r="F1043" s="48"/>
      <c r="G1043" s="48"/>
      <c r="H1043" s="48"/>
      <c r="I1043" s="48"/>
      <c r="J1043" s="48"/>
      <c r="K1043" s="48"/>
      <c r="L1043" s="464">
        <f t="shared" si="70"/>
        <v>656</v>
      </c>
      <c r="M1043" s="464"/>
      <c r="N1043" s="152" t="s">
        <v>2949</v>
      </c>
      <c r="O1043" s="48"/>
      <c r="P1043" s="48"/>
      <c r="Q1043" s="48"/>
      <c r="R1043" s="48"/>
      <c r="S1043" s="48"/>
      <c r="T1043" s="48"/>
      <c r="U1043" s="436" t="str">
        <f t="shared" si="66"/>
        <v/>
      </c>
      <c r="V1043" s="436"/>
      <c r="W1043" s="436" t="str">
        <f t="shared" si="67"/>
        <v/>
      </c>
      <c r="X1043" s="436"/>
      <c r="Y1043" s="48"/>
      <c r="Z1043" s="48"/>
      <c r="AA1043" s="48"/>
      <c r="AB1043" s="48"/>
      <c r="AC1043" s="48"/>
      <c r="AD1043" s="48"/>
      <c r="AE1043" s="48"/>
      <c r="AF1043" s="48"/>
      <c r="AG1043" s="48"/>
      <c r="AH1043" s="48"/>
      <c r="AI1043" s="48"/>
      <c r="AJ1043" s="48"/>
      <c r="AK1043" s="48"/>
      <c r="AL1043" s="151" t="s">
        <v>2167</v>
      </c>
      <c r="AM1043" s="48"/>
      <c r="AN1043" s="48"/>
      <c r="AO1043" s="48"/>
      <c r="AP1043" s="48"/>
      <c r="AQ1043" s="48"/>
      <c r="AR1043" s="48"/>
      <c r="AS1043" s="48"/>
      <c r="AT1043" s="436" t="str">
        <f t="shared" si="65"/>
        <v/>
      </c>
      <c r="AU1043" s="436"/>
      <c r="AV1043" s="436" t="str">
        <f t="shared" si="68"/>
        <v>Yes</v>
      </c>
      <c r="AW1043" s="436"/>
      <c r="AX1043" s="156" t="s">
        <v>918</v>
      </c>
      <c r="AY1043" s="48"/>
      <c r="AZ1043" s="48"/>
      <c r="BA1043" s="48"/>
      <c r="BB1043" s="436" t="b">
        <f t="shared" si="69"/>
        <v>0</v>
      </c>
      <c r="BC1043" s="436"/>
      <c r="BD1043" s="48"/>
      <c r="BE1043" s="48"/>
      <c r="BF1043" s="48"/>
      <c r="BG1043" s="48"/>
      <c r="BH1043" s="48"/>
      <c r="BI1043" s="48"/>
      <c r="BJ1043" s="48"/>
      <c r="BK1043" s="48"/>
      <c r="BL1043" s="48"/>
      <c r="BM1043" s="48"/>
      <c r="BN1043" s="48"/>
      <c r="BO1043" s="48"/>
      <c r="BP1043" s="48"/>
      <c r="BQ1043" s="48"/>
      <c r="BR1043" s="48"/>
      <c r="BS1043" s="48"/>
      <c r="BT1043" s="48"/>
      <c r="BU1043" s="48"/>
    </row>
    <row r="1044" spans="1:73" hidden="1">
      <c r="A1044" s="48"/>
      <c r="B1044" s="48"/>
      <c r="C1044" s="70" t="s">
        <v>2950</v>
      </c>
      <c r="D1044" s="48"/>
      <c r="E1044" s="48"/>
      <c r="F1044" s="48"/>
      <c r="G1044" s="48"/>
      <c r="H1044" s="48"/>
      <c r="I1044" s="48"/>
      <c r="J1044" s="48"/>
      <c r="K1044" s="48"/>
      <c r="L1044" s="464">
        <f t="shared" si="70"/>
        <v>657</v>
      </c>
      <c r="M1044" s="464"/>
      <c r="N1044" s="152" t="s">
        <v>2951</v>
      </c>
      <c r="O1044" s="48"/>
      <c r="P1044" s="48"/>
      <c r="Q1044" s="48"/>
      <c r="R1044" s="48"/>
      <c r="S1044" s="48"/>
      <c r="T1044" s="48"/>
      <c r="U1044" s="436" t="str">
        <f t="shared" si="66"/>
        <v/>
      </c>
      <c r="V1044" s="436"/>
      <c r="W1044" s="436" t="str">
        <f t="shared" si="67"/>
        <v/>
      </c>
      <c r="X1044" s="436"/>
      <c r="Y1044" s="48"/>
      <c r="Z1044" s="48"/>
      <c r="AA1044" s="48"/>
      <c r="AB1044" s="48"/>
      <c r="AC1044" s="48"/>
      <c r="AD1044" s="48"/>
      <c r="AE1044" s="48"/>
      <c r="AF1044" s="48"/>
      <c r="AG1044" s="48"/>
      <c r="AH1044" s="48"/>
      <c r="AI1044" s="48"/>
      <c r="AJ1044" s="48"/>
      <c r="AK1044" s="48"/>
      <c r="AL1044" s="151" t="s">
        <v>2952</v>
      </c>
      <c r="AM1044" s="48"/>
      <c r="AN1044" s="48"/>
      <c r="AO1044" s="48"/>
      <c r="AP1044" s="48"/>
      <c r="AQ1044" s="48"/>
      <c r="AR1044" s="48"/>
      <c r="AS1044" s="48"/>
      <c r="AT1044" s="436" t="str">
        <f t="shared" si="65"/>
        <v/>
      </c>
      <c r="AU1044" s="436"/>
      <c r="AV1044" s="436" t="str">
        <f t="shared" si="68"/>
        <v>Yes</v>
      </c>
      <c r="AW1044" s="436"/>
      <c r="AX1044" s="156" t="s">
        <v>918</v>
      </c>
      <c r="AY1044" s="48"/>
      <c r="AZ1044" s="48"/>
      <c r="BA1044" s="48"/>
      <c r="BB1044" s="436" t="b">
        <f t="shared" si="69"/>
        <v>0</v>
      </c>
      <c r="BC1044" s="436"/>
      <c r="BD1044" s="48"/>
      <c r="BE1044" s="48"/>
      <c r="BF1044" s="48"/>
      <c r="BG1044" s="48"/>
      <c r="BH1044" s="48"/>
      <c r="BI1044" s="48"/>
      <c r="BJ1044" s="48"/>
      <c r="BK1044" s="48"/>
      <c r="BL1044" s="48"/>
      <c r="BM1044" s="48"/>
      <c r="BN1044" s="48"/>
      <c r="BO1044" s="48"/>
      <c r="BP1044" s="48"/>
      <c r="BQ1044" s="48"/>
      <c r="BR1044" s="48"/>
      <c r="BS1044" s="48"/>
      <c r="BT1044" s="48"/>
      <c r="BU1044" s="48"/>
    </row>
    <row r="1045" spans="1:73" hidden="1">
      <c r="A1045" s="48"/>
      <c r="B1045" s="48"/>
      <c r="C1045" s="70" t="s">
        <v>2953</v>
      </c>
      <c r="D1045" s="48"/>
      <c r="E1045" s="48"/>
      <c r="F1045" s="48"/>
      <c r="G1045" s="48"/>
      <c r="H1045" s="48"/>
      <c r="I1045" s="48"/>
      <c r="J1045" s="48"/>
      <c r="K1045" s="48"/>
      <c r="L1045" s="464">
        <f t="shared" si="70"/>
        <v>658</v>
      </c>
      <c r="M1045" s="464"/>
      <c r="N1045" s="152" t="s">
        <v>2954</v>
      </c>
      <c r="O1045" s="48"/>
      <c r="P1045" s="48"/>
      <c r="Q1045" s="48"/>
      <c r="R1045" s="48"/>
      <c r="S1045" s="48"/>
      <c r="T1045" s="48"/>
      <c r="U1045" s="436" t="str">
        <f t="shared" si="66"/>
        <v/>
      </c>
      <c r="V1045" s="436"/>
      <c r="W1045" s="436" t="str">
        <f t="shared" si="67"/>
        <v/>
      </c>
      <c r="X1045" s="436"/>
      <c r="Y1045" s="48"/>
      <c r="Z1045" s="48"/>
      <c r="AA1045" s="48"/>
      <c r="AB1045" s="48"/>
      <c r="AC1045" s="48"/>
      <c r="AD1045" s="48"/>
      <c r="AE1045" s="48"/>
      <c r="AF1045" s="48"/>
      <c r="AG1045" s="48"/>
      <c r="AH1045" s="48"/>
      <c r="AI1045" s="48"/>
      <c r="AJ1045" s="48"/>
      <c r="AK1045" s="48"/>
      <c r="AL1045" s="151" t="s">
        <v>2955</v>
      </c>
      <c r="AM1045" s="48"/>
      <c r="AN1045" s="48"/>
      <c r="AO1045" s="48"/>
      <c r="AP1045" s="48"/>
      <c r="AQ1045" s="48"/>
      <c r="AR1045" s="48"/>
      <c r="AS1045" s="48"/>
      <c r="AT1045" s="436" t="str">
        <f t="shared" si="65"/>
        <v/>
      </c>
      <c r="AU1045" s="436"/>
      <c r="AV1045" s="436" t="str">
        <f t="shared" si="68"/>
        <v>Yes</v>
      </c>
      <c r="AW1045" s="436"/>
      <c r="AX1045" s="156" t="s">
        <v>918</v>
      </c>
      <c r="AY1045" s="48"/>
      <c r="AZ1045" s="48"/>
      <c r="BA1045" s="48"/>
      <c r="BB1045" s="436" t="b">
        <f t="shared" si="69"/>
        <v>0</v>
      </c>
      <c r="BC1045" s="436"/>
      <c r="BD1045" s="48"/>
      <c r="BE1045" s="48"/>
      <c r="BF1045" s="48"/>
      <c r="BG1045" s="48"/>
      <c r="BH1045" s="48"/>
      <c r="BI1045" s="48"/>
      <c r="BJ1045" s="48"/>
      <c r="BK1045" s="48"/>
      <c r="BL1045" s="48"/>
      <c r="BM1045" s="48"/>
      <c r="BN1045" s="48"/>
      <c r="BO1045" s="48"/>
      <c r="BP1045" s="48"/>
      <c r="BQ1045" s="48"/>
      <c r="BR1045" s="48"/>
      <c r="BS1045" s="48"/>
      <c r="BT1045" s="48"/>
      <c r="BU1045" s="48"/>
    </row>
    <row r="1046" spans="1:73" hidden="1">
      <c r="A1046" s="48"/>
      <c r="B1046" s="48"/>
      <c r="C1046" s="70" t="s">
        <v>2956</v>
      </c>
      <c r="D1046" s="48"/>
      <c r="E1046" s="48"/>
      <c r="F1046" s="48"/>
      <c r="G1046" s="48"/>
      <c r="H1046" s="48"/>
      <c r="I1046" s="48"/>
      <c r="J1046" s="48"/>
      <c r="K1046" s="48"/>
      <c r="L1046" s="464">
        <f t="shared" si="70"/>
        <v>659</v>
      </c>
      <c r="M1046" s="464"/>
      <c r="N1046" s="152" t="s">
        <v>2957</v>
      </c>
      <c r="O1046" s="48"/>
      <c r="P1046" s="48"/>
      <c r="Q1046" s="48"/>
      <c r="R1046" s="48"/>
      <c r="S1046" s="48"/>
      <c r="T1046" s="48"/>
      <c r="U1046" s="436" t="str">
        <f t="shared" si="66"/>
        <v/>
      </c>
      <c r="V1046" s="436"/>
      <c r="W1046" s="436" t="str">
        <f t="shared" si="67"/>
        <v/>
      </c>
      <c r="X1046" s="436"/>
      <c r="Y1046" s="48"/>
      <c r="Z1046" s="48"/>
      <c r="AA1046" s="48"/>
      <c r="AB1046" s="48"/>
      <c r="AC1046" s="48"/>
      <c r="AD1046" s="48"/>
      <c r="AE1046" s="48"/>
      <c r="AF1046" s="48"/>
      <c r="AG1046" s="48"/>
      <c r="AH1046" s="48"/>
      <c r="AI1046" s="48"/>
      <c r="AJ1046" s="48"/>
      <c r="AK1046" s="48"/>
      <c r="AL1046" s="157" t="s">
        <v>2958</v>
      </c>
      <c r="AM1046" s="48"/>
      <c r="AN1046" s="48"/>
      <c r="AO1046" s="48"/>
      <c r="AP1046" s="48"/>
      <c r="AQ1046" s="48"/>
      <c r="AR1046" s="48"/>
      <c r="AS1046" s="48"/>
      <c r="AT1046" s="436" t="str">
        <f t="shared" si="65"/>
        <v/>
      </c>
      <c r="AU1046" s="436"/>
      <c r="AV1046" s="436" t="str">
        <f t="shared" si="68"/>
        <v>Yes</v>
      </c>
      <c r="AW1046" s="436"/>
      <c r="AX1046" s="155" t="s">
        <v>908</v>
      </c>
      <c r="AY1046" s="48"/>
      <c r="AZ1046" s="48"/>
      <c r="BA1046" s="48"/>
      <c r="BB1046" s="436" t="b">
        <f t="shared" si="69"/>
        <v>0</v>
      </c>
      <c r="BC1046" s="436"/>
      <c r="BD1046" s="48"/>
      <c r="BE1046" s="48"/>
      <c r="BF1046" s="48"/>
      <c r="BG1046" s="48"/>
      <c r="BH1046" s="48"/>
      <c r="BI1046" s="48"/>
      <c r="BJ1046" s="48"/>
      <c r="BK1046" s="48"/>
      <c r="BL1046" s="48"/>
      <c r="BM1046" s="48"/>
      <c r="BN1046" s="48"/>
      <c r="BO1046" s="48"/>
      <c r="BP1046" s="48"/>
      <c r="BQ1046" s="48"/>
      <c r="BR1046" s="48"/>
      <c r="BS1046" s="48"/>
      <c r="BT1046" s="48"/>
      <c r="BU1046" s="48"/>
    </row>
    <row r="1047" spans="1:73" hidden="1">
      <c r="A1047" s="48"/>
      <c r="B1047" s="48"/>
      <c r="C1047" s="70" t="s">
        <v>2959</v>
      </c>
      <c r="D1047" s="48"/>
      <c r="E1047" s="48"/>
      <c r="F1047" s="48"/>
      <c r="G1047" s="48"/>
      <c r="H1047" s="48"/>
      <c r="I1047" s="48"/>
      <c r="J1047" s="48"/>
      <c r="K1047" s="48"/>
      <c r="L1047" s="464">
        <f t="shared" si="70"/>
        <v>660</v>
      </c>
      <c r="M1047" s="464"/>
      <c r="N1047" s="152" t="s">
        <v>2960</v>
      </c>
      <c r="O1047" s="48"/>
      <c r="P1047" s="48"/>
      <c r="Q1047" s="48"/>
      <c r="R1047" s="48"/>
      <c r="S1047" s="48"/>
      <c r="T1047" s="48"/>
      <c r="U1047" s="436" t="str">
        <f t="shared" si="66"/>
        <v/>
      </c>
      <c r="V1047" s="436"/>
      <c r="W1047" s="436" t="str">
        <f t="shared" si="67"/>
        <v/>
      </c>
      <c r="X1047" s="436"/>
      <c r="Y1047" s="48"/>
      <c r="Z1047" s="48"/>
      <c r="AA1047" s="48"/>
      <c r="AB1047" s="48"/>
      <c r="AC1047" s="48"/>
      <c r="AD1047" s="48"/>
      <c r="AE1047" s="48"/>
      <c r="AF1047" s="48"/>
      <c r="AG1047" s="48"/>
      <c r="AH1047" s="48"/>
      <c r="AI1047" s="48"/>
      <c r="AJ1047" s="48"/>
      <c r="AK1047" s="48"/>
      <c r="AL1047" s="157" t="s">
        <v>2961</v>
      </c>
      <c r="AM1047" s="48"/>
      <c r="AN1047" s="48"/>
      <c r="AO1047" s="48"/>
      <c r="AP1047" s="48"/>
      <c r="AQ1047" s="48"/>
      <c r="AR1047" s="48"/>
      <c r="AS1047" s="48"/>
      <c r="AT1047" s="436" t="str">
        <f t="shared" si="65"/>
        <v/>
      </c>
      <c r="AU1047" s="436"/>
      <c r="AV1047" s="436" t="str">
        <f t="shared" si="68"/>
        <v>Yes</v>
      </c>
      <c r="AW1047" s="436"/>
      <c r="AX1047" s="155" t="s">
        <v>908</v>
      </c>
      <c r="AY1047" s="48"/>
      <c r="AZ1047" s="48"/>
      <c r="BA1047" s="48"/>
      <c r="BB1047" s="436" t="b">
        <f t="shared" si="69"/>
        <v>0</v>
      </c>
      <c r="BC1047" s="436"/>
      <c r="BD1047" s="48"/>
      <c r="BE1047" s="48"/>
      <c r="BF1047" s="48"/>
      <c r="BG1047" s="48"/>
      <c r="BH1047" s="48"/>
      <c r="BI1047" s="48"/>
      <c r="BJ1047" s="48"/>
      <c r="BK1047" s="48"/>
      <c r="BL1047" s="48"/>
      <c r="BM1047" s="48"/>
      <c r="BN1047" s="48"/>
      <c r="BO1047" s="48"/>
      <c r="BP1047" s="48"/>
      <c r="BQ1047" s="48"/>
      <c r="BR1047" s="48"/>
      <c r="BS1047" s="48"/>
      <c r="BT1047" s="48"/>
      <c r="BU1047" s="48"/>
    </row>
    <row r="1048" spans="1:73" hidden="1">
      <c r="A1048" s="48"/>
      <c r="B1048" s="48"/>
      <c r="C1048" s="70" t="s">
        <v>2962</v>
      </c>
      <c r="D1048" s="48"/>
      <c r="E1048" s="48"/>
      <c r="F1048" s="48"/>
      <c r="G1048" s="48"/>
      <c r="H1048" s="48"/>
      <c r="I1048" s="48"/>
      <c r="J1048" s="48"/>
      <c r="K1048" s="48"/>
      <c r="L1048" s="464">
        <f t="shared" si="70"/>
        <v>661</v>
      </c>
      <c r="M1048" s="464"/>
      <c r="N1048" s="152" t="s">
        <v>2963</v>
      </c>
      <c r="O1048" s="48"/>
      <c r="P1048" s="48"/>
      <c r="Q1048" s="48"/>
      <c r="R1048" s="48"/>
      <c r="S1048" s="48"/>
      <c r="T1048" s="48"/>
      <c r="U1048" s="436" t="str">
        <f t="shared" si="66"/>
        <v/>
      </c>
      <c r="V1048" s="436"/>
      <c r="W1048" s="436" t="str">
        <f t="shared" si="67"/>
        <v/>
      </c>
      <c r="X1048" s="436"/>
      <c r="Y1048" s="48"/>
      <c r="Z1048" s="48"/>
      <c r="AA1048" s="48"/>
      <c r="AB1048" s="48"/>
      <c r="AC1048" s="48"/>
      <c r="AD1048" s="48"/>
      <c r="AE1048" s="48"/>
      <c r="AF1048" s="48"/>
      <c r="AG1048" s="48"/>
      <c r="AH1048" s="48"/>
      <c r="AI1048" s="48"/>
      <c r="AJ1048" s="48"/>
      <c r="AK1048" s="48"/>
      <c r="AL1048" s="157" t="s">
        <v>2964</v>
      </c>
      <c r="AM1048" s="48"/>
      <c r="AN1048" s="48"/>
      <c r="AO1048" s="48"/>
      <c r="AP1048" s="48"/>
      <c r="AQ1048" s="48"/>
      <c r="AR1048" s="48"/>
      <c r="AS1048" s="48"/>
      <c r="AT1048" s="436" t="str">
        <f t="shared" si="65"/>
        <v/>
      </c>
      <c r="AU1048" s="436"/>
      <c r="AV1048" s="436" t="str">
        <f t="shared" si="68"/>
        <v>Yes</v>
      </c>
      <c r="AW1048" s="436"/>
      <c r="AX1048" s="155" t="s">
        <v>908</v>
      </c>
      <c r="AY1048" s="48"/>
      <c r="AZ1048" s="48"/>
      <c r="BA1048" s="48"/>
      <c r="BB1048" s="436" t="b">
        <f t="shared" si="69"/>
        <v>0</v>
      </c>
      <c r="BC1048" s="436"/>
      <c r="BD1048" s="48"/>
      <c r="BE1048" s="48"/>
      <c r="BF1048" s="48"/>
      <c r="BG1048" s="48"/>
      <c r="BH1048" s="48"/>
      <c r="BI1048" s="48"/>
      <c r="BJ1048" s="48"/>
      <c r="BK1048" s="48"/>
      <c r="BL1048" s="48"/>
      <c r="BM1048" s="48"/>
      <c r="BN1048" s="48"/>
      <c r="BO1048" s="48"/>
      <c r="BP1048" s="48"/>
      <c r="BQ1048" s="48"/>
      <c r="BR1048" s="48"/>
      <c r="BS1048" s="48"/>
      <c r="BT1048" s="48"/>
      <c r="BU1048" s="48"/>
    </row>
    <row r="1049" spans="1:73" hidden="1">
      <c r="A1049" s="48"/>
      <c r="B1049" s="48"/>
      <c r="C1049" s="70" t="s">
        <v>2965</v>
      </c>
      <c r="D1049" s="48"/>
      <c r="E1049" s="48"/>
      <c r="F1049" s="48"/>
      <c r="G1049" s="48"/>
      <c r="H1049" s="48"/>
      <c r="I1049" s="48"/>
      <c r="J1049" s="48"/>
      <c r="K1049" s="48"/>
      <c r="L1049" s="464">
        <f t="shared" si="70"/>
        <v>662</v>
      </c>
      <c r="M1049" s="464"/>
      <c r="N1049" s="152" t="s">
        <v>2966</v>
      </c>
      <c r="O1049" s="48"/>
      <c r="P1049" s="48"/>
      <c r="Q1049" s="48"/>
      <c r="R1049" s="48"/>
      <c r="S1049" s="48"/>
      <c r="T1049" s="48"/>
      <c r="U1049" s="436" t="str">
        <f t="shared" si="66"/>
        <v/>
      </c>
      <c r="V1049" s="436"/>
      <c r="W1049" s="436" t="str">
        <f t="shared" si="67"/>
        <v/>
      </c>
      <c r="X1049" s="436"/>
      <c r="Y1049" s="48"/>
      <c r="Z1049" s="48"/>
      <c r="AA1049" s="48"/>
      <c r="AB1049" s="48"/>
      <c r="AC1049" s="48"/>
      <c r="AD1049" s="48"/>
      <c r="AE1049" s="48"/>
      <c r="AF1049" s="48"/>
      <c r="AG1049" s="48"/>
      <c r="AH1049" s="48"/>
      <c r="AI1049" s="48"/>
      <c r="AJ1049" s="48"/>
      <c r="AK1049" s="48"/>
      <c r="AL1049" s="160" t="s">
        <v>2967</v>
      </c>
      <c r="AM1049" s="48"/>
      <c r="AN1049" s="48"/>
      <c r="AO1049" s="48"/>
      <c r="AP1049" s="48"/>
      <c r="AQ1049" s="48"/>
      <c r="AR1049" s="48"/>
      <c r="AS1049" s="48"/>
      <c r="AT1049" s="436" t="str">
        <f t="shared" si="65"/>
        <v/>
      </c>
      <c r="AU1049" s="436"/>
      <c r="AV1049" s="436" t="str">
        <f t="shared" si="68"/>
        <v>Yes</v>
      </c>
      <c r="AW1049" s="436"/>
      <c r="AX1049" s="155" t="s">
        <v>908</v>
      </c>
      <c r="AY1049" s="48"/>
      <c r="AZ1049" s="48"/>
      <c r="BA1049" s="48"/>
      <c r="BB1049" s="436" t="b">
        <f t="shared" si="69"/>
        <v>0</v>
      </c>
      <c r="BC1049" s="436"/>
      <c r="BD1049" s="48"/>
      <c r="BE1049" s="48"/>
      <c r="BF1049" s="48"/>
      <c r="BG1049" s="48"/>
      <c r="BH1049" s="48"/>
      <c r="BI1049" s="48"/>
      <c r="BJ1049" s="48"/>
      <c r="BK1049" s="48"/>
      <c r="BL1049" s="48"/>
      <c r="BM1049" s="48"/>
      <c r="BN1049" s="48"/>
      <c r="BO1049" s="48"/>
      <c r="BP1049" s="48"/>
      <c r="BQ1049" s="48"/>
      <c r="BR1049" s="48"/>
      <c r="BS1049" s="48"/>
      <c r="BT1049" s="48"/>
      <c r="BU1049" s="48"/>
    </row>
    <row r="1050" spans="1:73" hidden="1">
      <c r="A1050" s="48"/>
      <c r="B1050" s="48"/>
      <c r="C1050" s="70" t="s">
        <v>2968</v>
      </c>
      <c r="D1050" s="48"/>
      <c r="E1050" s="48"/>
      <c r="F1050" s="48"/>
      <c r="G1050" s="48"/>
      <c r="H1050" s="48"/>
      <c r="I1050" s="48"/>
      <c r="J1050" s="48"/>
      <c r="K1050" s="48"/>
      <c r="L1050" s="464">
        <f t="shared" si="70"/>
        <v>663</v>
      </c>
      <c r="M1050" s="464"/>
      <c r="N1050" s="152" t="s">
        <v>2969</v>
      </c>
      <c r="O1050" s="48"/>
      <c r="P1050" s="48"/>
      <c r="Q1050" s="48"/>
      <c r="R1050" s="48"/>
      <c r="S1050" s="48"/>
      <c r="T1050" s="48"/>
      <c r="U1050" s="436" t="str">
        <f t="shared" si="66"/>
        <v/>
      </c>
      <c r="V1050" s="436"/>
      <c r="W1050" s="436" t="str">
        <f t="shared" si="67"/>
        <v/>
      </c>
      <c r="X1050" s="436"/>
      <c r="Y1050" s="48"/>
      <c r="Z1050" s="48"/>
      <c r="AA1050" s="48"/>
      <c r="AB1050" s="48"/>
      <c r="AC1050" s="48"/>
      <c r="AD1050" s="48"/>
      <c r="AE1050" s="48"/>
      <c r="AF1050" s="48"/>
      <c r="AG1050" s="48"/>
      <c r="AH1050" s="48"/>
      <c r="AI1050" s="48"/>
      <c r="AJ1050" s="48"/>
      <c r="AK1050" s="48"/>
      <c r="AL1050" s="151" t="s">
        <v>2970</v>
      </c>
      <c r="AM1050" s="48"/>
      <c r="AN1050" s="48"/>
      <c r="AO1050" s="48"/>
      <c r="AP1050" s="48"/>
      <c r="AQ1050" s="48"/>
      <c r="AR1050" s="48"/>
      <c r="AS1050" s="48"/>
      <c r="AT1050" s="436" t="str">
        <f t="shared" si="65"/>
        <v/>
      </c>
      <c r="AU1050" s="436"/>
      <c r="AV1050" s="436" t="str">
        <f t="shared" si="68"/>
        <v>No</v>
      </c>
      <c r="AW1050" s="436"/>
      <c r="AX1050" s="156" t="s">
        <v>913</v>
      </c>
      <c r="AY1050" s="48"/>
      <c r="AZ1050" s="48"/>
      <c r="BA1050" s="48"/>
      <c r="BB1050" s="436" t="b">
        <f t="shared" si="69"/>
        <v>0</v>
      </c>
      <c r="BC1050" s="436"/>
      <c r="BD1050" s="48"/>
      <c r="BE1050" s="48"/>
      <c r="BF1050" s="48"/>
      <c r="BG1050" s="48"/>
      <c r="BH1050" s="48"/>
      <c r="BI1050" s="48"/>
      <c r="BJ1050" s="48"/>
      <c r="BK1050" s="48"/>
      <c r="BL1050" s="48"/>
      <c r="BM1050" s="48"/>
      <c r="BN1050" s="48"/>
      <c r="BO1050" s="48"/>
      <c r="BP1050" s="48"/>
      <c r="BQ1050" s="48"/>
      <c r="BR1050" s="48"/>
      <c r="BS1050" s="48"/>
      <c r="BT1050" s="48"/>
      <c r="BU1050" s="48"/>
    </row>
    <row r="1051" spans="1:73" hidden="1">
      <c r="A1051" s="48"/>
      <c r="B1051" s="48"/>
      <c r="C1051" s="70" t="s">
        <v>2971</v>
      </c>
      <c r="D1051" s="48"/>
      <c r="E1051" s="48"/>
      <c r="F1051" s="48"/>
      <c r="G1051" s="48"/>
      <c r="H1051" s="48"/>
      <c r="I1051" s="48"/>
      <c r="J1051" s="48"/>
      <c r="K1051" s="48"/>
      <c r="L1051" s="464">
        <f t="shared" si="70"/>
        <v>664</v>
      </c>
      <c r="M1051" s="464"/>
      <c r="N1051" s="152" t="s">
        <v>2972</v>
      </c>
      <c r="O1051" s="48"/>
      <c r="P1051" s="48"/>
      <c r="Q1051" s="48"/>
      <c r="R1051" s="48"/>
      <c r="S1051" s="48"/>
      <c r="T1051" s="48"/>
      <c r="U1051" s="436" t="str">
        <f t="shared" si="66"/>
        <v/>
      </c>
      <c r="V1051" s="436"/>
      <c r="W1051" s="436" t="str">
        <f t="shared" si="67"/>
        <v/>
      </c>
      <c r="X1051" s="436"/>
      <c r="Y1051" s="48"/>
      <c r="Z1051" s="48"/>
      <c r="AA1051" s="48"/>
      <c r="AB1051" s="48"/>
      <c r="AC1051" s="48"/>
      <c r="AD1051" s="48"/>
      <c r="AE1051" s="48"/>
      <c r="AF1051" s="48"/>
      <c r="AG1051" s="48"/>
      <c r="AH1051" s="48"/>
      <c r="AI1051" s="48"/>
      <c r="AJ1051" s="48"/>
      <c r="AK1051" s="48"/>
      <c r="AL1051" s="151" t="s">
        <v>2973</v>
      </c>
      <c r="AM1051" s="48"/>
      <c r="AN1051" s="48"/>
      <c r="AO1051" s="48"/>
      <c r="AP1051" s="48"/>
      <c r="AQ1051" s="48"/>
      <c r="AR1051" s="48"/>
      <c r="AS1051" s="48"/>
      <c r="AT1051" s="436" t="str">
        <f t="shared" si="65"/>
        <v/>
      </c>
      <c r="AU1051" s="436"/>
      <c r="AV1051" s="436" t="str">
        <f t="shared" si="68"/>
        <v>Yes</v>
      </c>
      <c r="AW1051" s="436"/>
      <c r="AX1051" s="69" t="s">
        <v>1000</v>
      </c>
      <c r="AY1051" s="48"/>
      <c r="AZ1051" s="48"/>
      <c r="BA1051" s="48"/>
      <c r="BB1051" s="436" t="b">
        <f t="shared" si="69"/>
        <v>0</v>
      </c>
      <c r="BC1051" s="436"/>
      <c r="BD1051" s="48"/>
      <c r="BE1051" s="48"/>
      <c r="BF1051" s="48"/>
      <c r="BG1051" s="48"/>
      <c r="BH1051" s="48"/>
      <c r="BI1051" s="48"/>
      <c r="BJ1051" s="48"/>
      <c r="BK1051" s="48"/>
      <c r="BL1051" s="48"/>
      <c r="BM1051" s="48"/>
      <c r="BN1051" s="48"/>
      <c r="BO1051" s="48"/>
      <c r="BP1051" s="48"/>
      <c r="BQ1051" s="48"/>
      <c r="BR1051" s="48"/>
      <c r="BS1051" s="48"/>
      <c r="BT1051" s="48"/>
      <c r="BU1051" s="48"/>
    </row>
    <row r="1052" spans="1:73" hidden="1">
      <c r="A1052" s="48"/>
      <c r="B1052" s="48"/>
      <c r="C1052" s="70" t="s">
        <v>2974</v>
      </c>
      <c r="D1052" s="48"/>
      <c r="E1052" s="48"/>
      <c r="F1052" s="48"/>
      <c r="G1052" s="48"/>
      <c r="H1052" s="48"/>
      <c r="I1052" s="48"/>
      <c r="J1052" s="48"/>
      <c r="K1052" s="48"/>
      <c r="L1052" s="464">
        <f t="shared" si="70"/>
        <v>665</v>
      </c>
      <c r="M1052" s="464"/>
      <c r="N1052" s="152" t="s">
        <v>2975</v>
      </c>
      <c r="O1052" s="48"/>
      <c r="P1052" s="48"/>
      <c r="Q1052" s="48"/>
      <c r="R1052" s="48"/>
      <c r="S1052" s="48"/>
      <c r="T1052" s="48"/>
      <c r="U1052" s="436" t="str">
        <f t="shared" si="66"/>
        <v/>
      </c>
      <c r="V1052" s="436"/>
      <c r="W1052" s="436" t="str">
        <f t="shared" si="67"/>
        <v/>
      </c>
      <c r="X1052" s="436"/>
      <c r="Y1052" s="48"/>
      <c r="Z1052" s="48"/>
      <c r="AA1052" s="48"/>
      <c r="AB1052" s="48"/>
      <c r="AC1052" s="48"/>
      <c r="AD1052" s="48"/>
      <c r="AE1052" s="48"/>
      <c r="AF1052" s="48"/>
      <c r="AG1052" s="48"/>
      <c r="AH1052" s="48"/>
      <c r="AI1052" s="48"/>
      <c r="AJ1052" s="48"/>
      <c r="AK1052" s="48"/>
      <c r="AL1052" s="151" t="s">
        <v>2976</v>
      </c>
      <c r="AM1052" s="48"/>
      <c r="AN1052" s="48"/>
      <c r="AO1052" s="48"/>
      <c r="AP1052" s="48"/>
      <c r="AQ1052" s="48"/>
      <c r="AR1052" s="48"/>
      <c r="AS1052" s="48"/>
      <c r="AT1052" s="436" t="str">
        <f t="shared" si="65"/>
        <v/>
      </c>
      <c r="AU1052" s="436"/>
      <c r="AV1052" s="436" t="str">
        <f t="shared" si="68"/>
        <v>Yes</v>
      </c>
      <c r="AW1052" s="436"/>
      <c r="AX1052" s="69" t="s">
        <v>1000</v>
      </c>
      <c r="AY1052" s="48"/>
      <c r="AZ1052" s="48"/>
      <c r="BA1052" s="48"/>
      <c r="BB1052" s="436" t="b">
        <f t="shared" si="69"/>
        <v>0</v>
      </c>
      <c r="BC1052" s="436"/>
      <c r="BD1052" s="48"/>
      <c r="BE1052" s="48"/>
      <c r="BF1052" s="48"/>
      <c r="BG1052" s="48"/>
      <c r="BH1052" s="48"/>
      <c r="BI1052" s="48"/>
      <c r="BJ1052" s="48"/>
      <c r="BK1052" s="48"/>
      <c r="BL1052" s="48"/>
      <c r="BM1052" s="48"/>
      <c r="BN1052" s="48"/>
      <c r="BO1052" s="48"/>
      <c r="BP1052" s="48"/>
      <c r="BQ1052" s="48"/>
      <c r="BR1052" s="48"/>
      <c r="BS1052" s="48"/>
      <c r="BT1052" s="48"/>
      <c r="BU1052" s="48"/>
    </row>
    <row r="1053" spans="1:73" hidden="1">
      <c r="A1053" s="48"/>
      <c r="B1053" s="48"/>
      <c r="C1053" s="70" t="s">
        <v>2977</v>
      </c>
      <c r="D1053" s="48"/>
      <c r="E1053" s="48"/>
      <c r="F1053" s="48"/>
      <c r="G1053" s="48"/>
      <c r="H1053" s="48"/>
      <c r="I1053" s="48"/>
      <c r="J1053" s="48"/>
      <c r="K1053" s="48"/>
      <c r="L1053" s="464">
        <f t="shared" si="70"/>
        <v>666</v>
      </c>
      <c r="M1053" s="464"/>
      <c r="N1053" s="152" t="s">
        <v>2171</v>
      </c>
      <c r="O1053" s="48"/>
      <c r="P1053" s="48"/>
      <c r="Q1053" s="48"/>
      <c r="R1053" s="48"/>
      <c r="S1053" s="48"/>
      <c r="T1053" s="48"/>
      <c r="U1053" s="436" t="str">
        <f t="shared" si="66"/>
        <v/>
      </c>
      <c r="V1053" s="436"/>
      <c r="W1053" s="436" t="str">
        <f t="shared" si="67"/>
        <v/>
      </c>
      <c r="X1053" s="436"/>
      <c r="Y1053" s="48"/>
      <c r="Z1053" s="48"/>
      <c r="AA1053" s="48"/>
      <c r="AB1053" s="48"/>
      <c r="AC1053" s="48"/>
      <c r="AD1053" s="48"/>
      <c r="AE1053" s="48"/>
      <c r="AF1053" s="48"/>
      <c r="AG1053" s="48"/>
      <c r="AH1053" s="48"/>
      <c r="AI1053" s="48"/>
      <c r="AJ1053" s="48"/>
      <c r="AK1053" s="48"/>
      <c r="AL1053" s="151" t="s">
        <v>2170</v>
      </c>
      <c r="AM1053" s="48"/>
      <c r="AN1053" s="48"/>
      <c r="AO1053" s="48"/>
      <c r="AP1053" s="48"/>
      <c r="AQ1053" s="48"/>
      <c r="AR1053" s="48"/>
      <c r="AS1053" s="48"/>
      <c r="AT1053" s="436" t="str">
        <f t="shared" si="65"/>
        <v/>
      </c>
      <c r="AU1053" s="436"/>
      <c r="AV1053" s="436" t="str">
        <f t="shared" si="68"/>
        <v>No</v>
      </c>
      <c r="AW1053" s="436"/>
      <c r="AX1053" s="156" t="s">
        <v>913</v>
      </c>
      <c r="AY1053" s="48"/>
      <c r="AZ1053" s="48"/>
      <c r="BA1053" s="48"/>
      <c r="BB1053" s="436" t="b">
        <f t="shared" si="69"/>
        <v>0</v>
      </c>
      <c r="BC1053" s="436"/>
      <c r="BD1053" s="48"/>
      <c r="BE1053" s="48"/>
      <c r="BF1053" s="48"/>
      <c r="BG1053" s="48"/>
      <c r="BH1053" s="48"/>
      <c r="BI1053" s="48"/>
      <c r="BJ1053" s="48"/>
      <c r="BK1053" s="48"/>
      <c r="BL1053" s="48"/>
      <c r="BM1053" s="48"/>
      <c r="BN1053" s="48"/>
      <c r="BO1053" s="48"/>
      <c r="BP1053" s="48"/>
      <c r="BQ1053" s="48"/>
      <c r="BR1053" s="48"/>
      <c r="BS1053" s="48"/>
      <c r="BT1053" s="48"/>
      <c r="BU1053" s="48"/>
    </row>
    <row r="1054" spans="1:73" hidden="1">
      <c r="A1054" s="48"/>
      <c r="B1054" s="48"/>
      <c r="C1054" s="70" t="s">
        <v>2978</v>
      </c>
      <c r="D1054" s="48"/>
      <c r="E1054" s="48"/>
      <c r="F1054" s="48"/>
      <c r="G1054" s="48"/>
      <c r="H1054" s="48"/>
      <c r="I1054" s="48"/>
      <c r="J1054" s="48"/>
      <c r="K1054" s="48"/>
      <c r="L1054" s="464">
        <f t="shared" si="70"/>
        <v>667</v>
      </c>
      <c r="M1054" s="464"/>
      <c r="N1054" s="152" t="s">
        <v>2979</v>
      </c>
      <c r="O1054" s="48"/>
      <c r="P1054" s="48"/>
      <c r="Q1054" s="48"/>
      <c r="R1054" s="48"/>
      <c r="S1054" s="48"/>
      <c r="T1054" s="48"/>
      <c r="U1054" s="436" t="str">
        <f t="shared" si="66"/>
        <v/>
      </c>
      <c r="V1054" s="436"/>
      <c r="W1054" s="436" t="str">
        <f t="shared" si="67"/>
        <v/>
      </c>
      <c r="X1054" s="436"/>
      <c r="Y1054" s="48"/>
      <c r="Z1054" s="48"/>
      <c r="AA1054" s="48"/>
      <c r="AB1054" s="48"/>
      <c r="AC1054" s="48"/>
      <c r="AD1054" s="48"/>
      <c r="AE1054" s="48"/>
      <c r="AF1054" s="48"/>
      <c r="AG1054" s="48"/>
      <c r="AH1054" s="48"/>
      <c r="AI1054" s="48"/>
      <c r="AJ1054" s="48"/>
      <c r="AK1054" s="48"/>
      <c r="AL1054" s="151" t="s">
        <v>2980</v>
      </c>
      <c r="AM1054" s="48"/>
      <c r="AN1054" s="48"/>
      <c r="AO1054" s="48"/>
      <c r="AP1054" s="48"/>
      <c r="AQ1054" s="48"/>
      <c r="AR1054" s="48"/>
      <c r="AS1054" s="48"/>
      <c r="AT1054" s="436" t="str">
        <f t="shared" si="65"/>
        <v/>
      </c>
      <c r="AU1054" s="436"/>
      <c r="AV1054" s="436" t="str">
        <f t="shared" si="68"/>
        <v>Yes</v>
      </c>
      <c r="AW1054" s="436"/>
      <c r="AX1054" s="155" t="s">
        <v>908</v>
      </c>
      <c r="AY1054" s="48"/>
      <c r="AZ1054" s="48"/>
      <c r="BA1054" s="48"/>
      <c r="BB1054" s="436" t="b">
        <f t="shared" si="69"/>
        <v>0</v>
      </c>
      <c r="BC1054" s="436"/>
      <c r="BD1054" s="48"/>
      <c r="BE1054" s="48"/>
      <c r="BF1054" s="48"/>
      <c r="BG1054" s="48"/>
      <c r="BH1054" s="48"/>
      <c r="BI1054" s="48"/>
      <c r="BJ1054" s="48"/>
      <c r="BK1054" s="48"/>
      <c r="BL1054" s="48"/>
      <c r="BM1054" s="48"/>
      <c r="BN1054" s="48"/>
      <c r="BO1054" s="48"/>
      <c r="BP1054" s="48"/>
      <c r="BQ1054" s="48"/>
      <c r="BR1054" s="48"/>
      <c r="BS1054" s="48"/>
      <c r="BT1054" s="48"/>
      <c r="BU1054" s="48"/>
    </row>
    <row r="1055" spans="1:73" hidden="1">
      <c r="A1055" s="48"/>
      <c r="B1055" s="48"/>
      <c r="C1055" s="70" t="s">
        <v>2981</v>
      </c>
      <c r="D1055" s="48"/>
      <c r="E1055" s="48"/>
      <c r="F1055" s="48"/>
      <c r="G1055" s="48"/>
      <c r="H1055" s="48"/>
      <c r="I1055" s="48"/>
      <c r="J1055" s="48"/>
      <c r="K1055" s="48"/>
      <c r="L1055" s="464">
        <f t="shared" si="70"/>
        <v>668</v>
      </c>
      <c r="M1055" s="464"/>
      <c r="N1055" s="152" t="s">
        <v>2982</v>
      </c>
      <c r="O1055" s="48"/>
      <c r="P1055" s="48"/>
      <c r="Q1055" s="48"/>
      <c r="R1055" s="48"/>
      <c r="S1055" s="48"/>
      <c r="T1055" s="48"/>
      <c r="U1055" s="436" t="str">
        <f t="shared" si="66"/>
        <v/>
      </c>
      <c r="V1055" s="436"/>
      <c r="W1055" s="436" t="str">
        <f t="shared" si="67"/>
        <v/>
      </c>
      <c r="X1055" s="436"/>
      <c r="Y1055" s="48"/>
      <c r="Z1055" s="48"/>
      <c r="AA1055" s="48"/>
      <c r="AB1055" s="48"/>
      <c r="AC1055" s="48"/>
      <c r="AD1055" s="48"/>
      <c r="AE1055" s="48"/>
      <c r="AF1055" s="48"/>
      <c r="AG1055" s="48"/>
      <c r="AH1055" s="48"/>
      <c r="AI1055" s="48"/>
      <c r="AJ1055" s="48"/>
      <c r="AK1055" s="48"/>
      <c r="AL1055" s="157" t="s">
        <v>2983</v>
      </c>
      <c r="AM1055" s="48"/>
      <c r="AN1055" s="48"/>
      <c r="AO1055" s="48"/>
      <c r="AP1055" s="48"/>
      <c r="AQ1055" s="48"/>
      <c r="AR1055" s="48"/>
      <c r="AS1055" s="48"/>
      <c r="AT1055" s="436" t="str">
        <f t="shared" si="65"/>
        <v/>
      </c>
      <c r="AU1055" s="436"/>
      <c r="AV1055" s="436" t="str">
        <f t="shared" si="68"/>
        <v>Yes</v>
      </c>
      <c r="AW1055" s="436"/>
      <c r="AX1055" s="155" t="s">
        <v>908</v>
      </c>
      <c r="AY1055" s="48"/>
      <c r="AZ1055" s="48"/>
      <c r="BA1055" s="48"/>
      <c r="BB1055" s="436" t="b">
        <f t="shared" si="69"/>
        <v>0</v>
      </c>
      <c r="BC1055" s="436"/>
      <c r="BD1055" s="48"/>
      <c r="BE1055" s="48"/>
      <c r="BF1055" s="48"/>
      <c r="BG1055" s="48"/>
      <c r="BH1055" s="48"/>
      <c r="BI1055" s="48"/>
      <c r="BJ1055" s="48"/>
      <c r="BK1055" s="48"/>
      <c r="BL1055" s="48"/>
      <c r="BM1055" s="48"/>
      <c r="BN1055" s="48"/>
      <c r="BO1055" s="48"/>
      <c r="BP1055" s="48"/>
      <c r="BQ1055" s="48"/>
      <c r="BR1055" s="48"/>
      <c r="BS1055" s="48"/>
      <c r="BT1055" s="48"/>
      <c r="BU1055" s="48"/>
    </row>
    <row r="1056" spans="1:73" hidden="1">
      <c r="A1056" s="48"/>
      <c r="B1056" s="48"/>
      <c r="C1056" s="70" t="s">
        <v>2984</v>
      </c>
      <c r="D1056" s="48"/>
      <c r="E1056" s="48"/>
      <c r="F1056" s="48"/>
      <c r="G1056" s="48"/>
      <c r="H1056" s="48"/>
      <c r="I1056" s="48"/>
      <c r="J1056" s="48"/>
      <c r="K1056" s="48"/>
      <c r="L1056" s="464">
        <f t="shared" si="70"/>
        <v>669</v>
      </c>
      <c r="M1056" s="464"/>
      <c r="N1056" s="152" t="s">
        <v>2204</v>
      </c>
      <c r="O1056" s="48"/>
      <c r="P1056" s="48"/>
      <c r="Q1056" s="48"/>
      <c r="R1056" s="48"/>
      <c r="S1056" s="48"/>
      <c r="T1056" s="48"/>
      <c r="U1056" s="436" t="str">
        <f t="shared" si="66"/>
        <v/>
      </c>
      <c r="V1056" s="436"/>
      <c r="W1056" s="436" t="str">
        <f t="shared" si="67"/>
        <v/>
      </c>
      <c r="X1056" s="436"/>
      <c r="Y1056" s="48"/>
      <c r="Z1056" s="48"/>
      <c r="AA1056" s="48"/>
      <c r="AB1056" s="48"/>
      <c r="AC1056" s="48"/>
      <c r="AD1056" s="48"/>
      <c r="AE1056" s="48"/>
      <c r="AF1056" s="48"/>
      <c r="AG1056" s="48"/>
      <c r="AH1056" s="48"/>
      <c r="AI1056" s="48"/>
      <c r="AJ1056" s="48"/>
      <c r="AK1056" s="48"/>
      <c r="AL1056" s="157" t="s">
        <v>2985</v>
      </c>
      <c r="AM1056" s="48"/>
      <c r="AN1056" s="48"/>
      <c r="AO1056" s="48"/>
      <c r="AP1056" s="48"/>
      <c r="AQ1056" s="48"/>
      <c r="AR1056" s="48"/>
      <c r="AS1056" s="48"/>
      <c r="AT1056" s="436" t="str">
        <f t="shared" si="65"/>
        <v/>
      </c>
      <c r="AU1056" s="436"/>
      <c r="AV1056" s="436" t="str">
        <f t="shared" si="68"/>
        <v>Yes</v>
      </c>
      <c r="AW1056" s="436"/>
      <c r="AX1056" s="155" t="s">
        <v>908</v>
      </c>
      <c r="AY1056" s="48"/>
      <c r="AZ1056" s="48"/>
      <c r="BA1056" s="48"/>
      <c r="BB1056" s="436" t="b">
        <f t="shared" si="69"/>
        <v>0</v>
      </c>
      <c r="BC1056" s="436"/>
      <c r="BD1056" s="48"/>
      <c r="BE1056" s="48"/>
      <c r="BF1056" s="48"/>
      <c r="BG1056" s="48"/>
      <c r="BH1056" s="48"/>
      <c r="BI1056" s="48"/>
      <c r="BJ1056" s="48"/>
      <c r="BK1056" s="48"/>
      <c r="BL1056" s="48"/>
      <c r="BM1056" s="48"/>
      <c r="BN1056" s="48"/>
      <c r="BO1056" s="48"/>
      <c r="BP1056" s="48"/>
      <c r="BQ1056" s="48"/>
      <c r="BR1056" s="48"/>
      <c r="BS1056" s="48"/>
      <c r="BT1056" s="48"/>
      <c r="BU1056" s="48"/>
    </row>
    <row r="1057" spans="1:73" hidden="1">
      <c r="A1057" s="48"/>
      <c r="B1057" s="48"/>
      <c r="C1057" s="70" t="s">
        <v>2986</v>
      </c>
      <c r="D1057" s="48"/>
      <c r="E1057" s="48"/>
      <c r="F1057" s="48"/>
      <c r="G1057" s="48"/>
      <c r="H1057" s="48"/>
      <c r="I1057" s="48"/>
      <c r="J1057" s="48"/>
      <c r="K1057" s="48"/>
      <c r="L1057" s="464">
        <f t="shared" si="70"/>
        <v>670</v>
      </c>
      <c r="M1057" s="464"/>
      <c r="N1057" s="152" t="s">
        <v>2987</v>
      </c>
      <c r="O1057" s="48"/>
      <c r="P1057" s="48"/>
      <c r="Q1057" s="48"/>
      <c r="R1057" s="48"/>
      <c r="S1057" s="48"/>
      <c r="T1057" s="48"/>
      <c r="U1057" s="436" t="str">
        <f t="shared" si="66"/>
        <v/>
      </c>
      <c r="V1057" s="436"/>
      <c r="W1057" s="436" t="str">
        <f t="shared" si="67"/>
        <v/>
      </c>
      <c r="X1057" s="436"/>
      <c r="Y1057" s="48"/>
      <c r="Z1057" s="48"/>
      <c r="AA1057" s="48"/>
      <c r="AB1057" s="48"/>
      <c r="AC1057" s="48"/>
      <c r="AD1057" s="48"/>
      <c r="AE1057" s="48"/>
      <c r="AF1057" s="48"/>
      <c r="AG1057" s="48"/>
      <c r="AH1057" s="48"/>
      <c r="AI1057" s="48"/>
      <c r="AJ1057" s="48"/>
      <c r="AK1057" s="48"/>
      <c r="AL1057" s="151" t="s">
        <v>2988</v>
      </c>
      <c r="AM1057" s="48"/>
      <c r="AN1057" s="48"/>
      <c r="AO1057" s="48"/>
      <c r="AP1057" s="48"/>
      <c r="AQ1057" s="48"/>
      <c r="AR1057" s="48"/>
      <c r="AS1057" s="48"/>
      <c r="AT1057" s="436" t="str">
        <f t="shared" si="65"/>
        <v/>
      </c>
      <c r="AU1057" s="436"/>
      <c r="AV1057" s="436" t="str">
        <f t="shared" si="68"/>
        <v>Yes</v>
      </c>
      <c r="AW1057" s="436"/>
      <c r="AX1057" s="69" t="s">
        <v>1000</v>
      </c>
      <c r="AY1057" s="48"/>
      <c r="AZ1057" s="48"/>
      <c r="BA1057" s="48"/>
      <c r="BB1057" s="436" t="b">
        <f t="shared" si="69"/>
        <v>0</v>
      </c>
      <c r="BC1057" s="436"/>
      <c r="BD1057" s="48"/>
      <c r="BE1057" s="48"/>
      <c r="BF1057" s="48"/>
      <c r="BG1057" s="48"/>
      <c r="BH1057" s="48"/>
      <c r="BI1057" s="48"/>
      <c r="BJ1057" s="48"/>
      <c r="BK1057" s="48"/>
      <c r="BL1057" s="48"/>
      <c r="BM1057" s="48"/>
      <c r="BN1057" s="48"/>
      <c r="BO1057" s="48"/>
      <c r="BP1057" s="48"/>
      <c r="BQ1057" s="48"/>
      <c r="BR1057" s="48"/>
      <c r="BS1057" s="48"/>
      <c r="BT1057" s="48"/>
      <c r="BU1057" s="48"/>
    </row>
    <row r="1058" spans="1:73" hidden="1">
      <c r="A1058" s="48"/>
      <c r="B1058" s="48"/>
      <c r="C1058" s="70" t="s">
        <v>2989</v>
      </c>
      <c r="D1058" s="48"/>
      <c r="E1058" s="48"/>
      <c r="F1058" s="48"/>
      <c r="G1058" s="48"/>
      <c r="H1058" s="48"/>
      <c r="I1058" s="48"/>
      <c r="J1058" s="48"/>
      <c r="K1058" s="48"/>
      <c r="L1058" s="464">
        <f t="shared" si="70"/>
        <v>671</v>
      </c>
      <c r="M1058" s="464"/>
      <c r="N1058" s="152" t="s">
        <v>2990</v>
      </c>
      <c r="O1058" s="48"/>
      <c r="P1058" s="48"/>
      <c r="Q1058" s="48"/>
      <c r="R1058" s="48"/>
      <c r="S1058" s="48"/>
      <c r="T1058" s="48"/>
      <c r="U1058" s="436" t="str">
        <f t="shared" si="66"/>
        <v/>
      </c>
      <c r="V1058" s="436"/>
      <c r="W1058" s="436" t="str">
        <f t="shared" si="67"/>
        <v/>
      </c>
      <c r="X1058" s="436"/>
      <c r="Y1058" s="48"/>
      <c r="Z1058" s="48"/>
      <c r="AA1058" s="48"/>
      <c r="AB1058" s="48"/>
      <c r="AC1058" s="48"/>
      <c r="AD1058" s="48"/>
      <c r="AE1058" s="48"/>
      <c r="AF1058" s="48"/>
      <c r="AG1058" s="48"/>
      <c r="AH1058" s="48"/>
      <c r="AI1058" s="48"/>
      <c r="AJ1058" s="48"/>
      <c r="AK1058" s="48"/>
      <c r="AL1058" s="160" t="s">
        <v>2991</v>
      </c>
      <c r="AM1058" s="48"/>
      <c r="AN1058" s="48"/>
      <c r="AO1058" s="48"/>
      <c r="AP1058" s="48"/>
      <c r="AQ1058" s="48"/>
      <c r="AR1058" s="48"/>
      <c r="AS1058" s="48"/>
      <c r="AT1058" s="436" t="str">
        <f t="shared" si="65"/>
        <v/>
      </c>
      <c r="AU1058" s="436"/>
      <c r="AV1058" s="436" t="str">
        <f t="shared" si="68"/>
        <v>Yes</v>
      </c>
      <c r="AW1058" s="436"/>
      <c r="AX1058" s="69" t="s">
        <v>1000</v>
      </c>
      <c r="AY1058" s="48"/>
      <c r="AZ1058" s="48"/>
      <c r="BA1058" s="48"/>
      <c r="BB1058" s="436" t="b">
        <f t="shared" si="69"/>
        <v>0</v>
      </c>
      <c r="BC1058" s="436"/>
      <c r="BD1058" s="48"/>
      <c r="BE1058" s="48"/>
      <c r="BF1058" s="48"/>
      <c r="BG1058" s="48"/>
      <c r="BH1058" s="48"/>
      <c r="BI1058" s="48"/>
      <c r="BJ1058" s="48"/>
      <c r="BK1058" s="48"/>
      <c r="BL1058" s="48"/>
      <c r="BM1058" s="48"/>
      <c r="BN1058" s="48"/>
      <c r="BO1058" s="48"/>
      <c r="BP1058" s="48"/>
      <c r="BQ1058" s="48"/>
      <c r="BR1058" s="48"/>
      <c r="BS1058" s="48"/>
      <c r="BT1058" s="48"/>
      <c r="BU1058" s="48"/>
    </row>
    <row r="1059" spans="1:73" hidden="1">
      <c r="A1059" s="48"/>
      <c r="B1059" s="48"/>
      <c r="C1059" s="70" t="s">
        <v>2992</v>
      </c>
      <c r="D1059" s="48"/>
      <c r="E1059" s="48"/>
      <c r="F1059" s="48"/>
      <c r="G1059" s="48"/>
      <c r="H1059" s="48"/>
      <c r="I1059" s="48"/>
      <c r="J1059" s="48"/>
      <c r="K1059" s="48"/>
      <c r="L1059" s="464">
        <f t="shared" si="70"/>
        <v>672</v>
      </c>
      <c r="M1059" s="464"/>
      <c r="N1059" s="152" t="s">
        <v>2993</v>
      </c>
      <c r="O1059" s="48"/>
      <c r="P1059" s="48"/>
      <c r="Q1059" s="48"/>
      <c r="R1059" s="48"/>
      <c r="S1059" s="48"/>
      <c r="T1059" s="48"/>
      <c r="U1059" s="436" t="str">
        <f t="shared" si="66"/>
        <v/>
      </c>
      <c r="V1059" s="436"/>
      <c r="W1059" s="436" t="str">
        <f t="shared" si="67"/>
        <v/>
      </c>
      <c r="X1059" s="436"/>
      <c r="Y1059" s="48"/>
      <c r="Z1059" s="48"/>
      <c r="AA1059" s="48"/>
      <c r="AB1059" s="48"/>
      <c r="AC1059" s="48"/>
      <c r="AD1059" s="48"/>
      <c r="AE1059" s="48"/>
      <c r="AF1059" s="48"/>
      <c r="AG1059" s="48"/>
      <c r="AH1059" s="48"/>
      <c r="AI1059" s="48"/>
      <c r="AJ1059" s="48"/>
      <c r="AK1059" s="48"/>
      <c r="AL1059" s="151" t="s">
        <v>2994</v>
      </c>
      <c r="AM1059" s="48"/>
      <c r="AN1059" s="48"/>
      <c r="AO1059" s="48"/>
      <c r="AP1059" s="48"/>
      <c r="AQ1059" s="48"/>
      <c r="AR1059" s="48"/>
      <c r="AS1059" s="48"/>
      <c r="AT1059" s="436" t="str">
        <f t="shared" si="65"/>
        <v/>
      </c>
      <c r="AU1059" s="436"/>
      <c r="AV1059" s="436" t="str">
        <f t="shared" si="68"/>
        <v>Yes</v>
      </c>
      <c r="AW1059" s="436"/>
      <c r="AX1059" s="69" t="s">
        <v>1000</v>
      </c>
      <c r="AY1059" s="48"/>
      <c r="AZ1059" s="48"/>
      <c r="BA1059" s="48"/>
      <c r="BB1059" s="436" t="b">
        <f t="shared" si="69"/>
        <v>0</v>
      </c>
      <c r="BC1059" s="436"/>
      <c r="BD1059" s="48"/>
      <c r="BE1059" s="48"/>
      <c r="BF1059" s="48"/>
      <c r="BG1059" s="48"/>
      <c r="BH1059" s="48"/>
      <c r="BI1059" s="48"/>
      <c r="BJ1059" s="48"/>
      <c r="BK1059" s="48"/>
      <c r="BL1059" s="48"/>
      <c r="BM1059" s="48"/>
      <c r="BN1059" s="48"/>
      <c r="BO1059" s="48"/>
      <c r="BP1059" s="48"/>
      <c r="BQ1059" s="48"/>
      <c r="BR1059" s="48"/>
      <c r="BS1059" s="48"/>
      <c r="BT1059" s="48"/>
      <c r="BU1059" s="48"/>
    </row>
    <row r="1060" spans="1:73" hidden="1">
      <c r="A1060" s="48"/>
      <c r="B1060" s="48"/>
      <c r="C1060" s="70" t="s">
        <v>2995</v>
      </c>
      <c r="D1060" s="48"/>
      <c r="E1060" s="48"/>
      <c r="F1060" s="48"/>
      <c r="G1060" s="48"/>
      <c r="H1060" s="48"/>
      <c r="I1060" s="48"/>
      <c r="J1060" s="48"/>
      <c r="K1060" s="48"/>
      <c r="L1060" s="464">
        <f t="shared" si="70"/>
        <v>673</v>
      </c>
      <c r="M1060" s="464"/>
      <c r="N1060" s="152" t="s">
        <v>2996</v>
      </c>
      <c r="O1060" s="48"/>
      <c r="P1060" s="48"/>
      <c r="Q1060" s="48"/>
      <c r="R1060" s="48"/>
      <c r="S1060" s="48"/>
      <c r="T1060" s="48"/>
      <c r="U1060" s="436" t="str">
        <f t="shared" si="66"/>
        <v/>
      </c>
      <c r="V1060" s="436"/>
      <c r="W1060" s="436" t="str">
        <f t="shared" si="67"/>
        <v/>
      </c>
      <c r="X1060" s="436"/>
      <c r="Y1060" s="48"/>
      <c r="Z1060" s="48"/>
      <c r="AA1060" s="48"/>
      <c r="AB1060" s="48"/>
      <c r="AC1060" s="48"/>
      <c r="AD1060" s="48"/>
      <c r="AE1060" s="48"/>
      <c r="AF1060" s="48"/>
      <c r="AG1060" s="48"/>
      <c r="AH1060" s="48"/>
      <c r="AI1060" s="48"/>
      <c r="AJ1060" s="48"/>
      <c r="AK1060" s="48"/>
      <c r="AL1060" s="160" t="s">
        <v>2997</v>
      </c>
      <c r="AM1060" s="48"/>
      <c r="AN1060" s="48"/>
      <c r="AO1060" s="48"/>
      <c r="AP1060" s="48"/>
      <c r="AQ1060" s="48"/>
      <c r="AR1060" s="48"/>
      <c r="AS1060" s="48"/>
      <c r="AT1060" s="436" t="str">
        <f t="shared" si="65"/>
        <v/>
      </c>
      <c r="AU1060" s="436"/>
      <c r="AV1060" s="436" t="str">
        <f t="shared" si="68"/>
        <v>Yes</v>
      </c>
      <c r="AW1060" s="436"/>
      <c r="AX1060" s="155" t="s">
        <v>908</v>
      </c>
      <c r="AY1060" s="48"/>
      <c r="AZ1060" s="48"/>
      <c r="BA1060" s="48"/>
      <c r="BB1060" s="436" t="b">
        <f t="shared" si="69"/>
        <v>0</v>
      </c>
      <c r="BC1060" s="436"/>
      <c r="BD1060" s="48"/>
      <c r="BE1060" s="48"/>
      <c r="BF1060" s="48"/>
      <c r="BG1060" s="48"/>
      <c r="BH1060" s="48"/>
      <c r="BI1060" s="48"/>
      <c r="BJ1060" s="48"/>
      <c r="BK1060" s="48"/>
      <c r="BL1060" s="48"/>
      <c r="BM1060" s="48"/>
      <c r="BN1060" s="48"/>
      <c r="BO1060" s="48"/>
      <c r="BP1060" s="48"/>
      <c r="BQ1060" s="48"/>
      <c r="BR1060" s="48"/>
      <c r="BS1060" s="48"/>
      <c r="BT1060" s="48"/>
      <c r="BU1060" s="48"/>
    </row>
    <row r="1061" spans="1:73" hidden="1">
      <c r="A1061" s="48"/>
      <c r="B1061" s="48"/>
      <c r="C1061" s="70" t="s">
        <v>2998</v>
      </c>
      <c r="D1061" s="48"/>
      <c r="E1061" s="48"/>
      <c r="F1061" s="48"/>
      <c r="G1061" s="48"/>
      <c r="H1061" s="48"/>
      <c r="I1061" s="48"/>
      <c r="J1061" s="48"/>
      <c r="K1061" s="48"/>
      <c r="L1061" s="464">
        <f t="shared" si="70"/>
        <v>674</v>
      </c>
      <c r="M1061" s="464"/>
      <c r="N1061" s="152" t="s">
        <v>2999</v>
      </c>
      <c r="O1061" s="48"/>
      <c r="P1061" s="48"/>
      <c r="Q1061" s="48"/>
      <c r="R1061" s="48"/>
      <c r="S1061" s="48"/>
      <c r="T1061" s="48"/>
      <c r="U1061" s="436" t="str">
        <f t="shared" si="66"/>
        <v/>
      </c>
      <c r="V1061" s="436"/>
      <c r="W1061" s="436" t="str">
        <f t="shared" si="67"/>
        <v/>
      </c>
      <c r="X1061" s="436"/>
      <c r="Y1061" s="48"/>
      <c r="Z1061" s="48"/>
      <c r="AA1061" s="48"/>
      <c r="AB1061" s="48"/>
      <c r="AC1061" s="48"/>
      <c r="AD1061" s="48"/>
      <c r="AE1061" s="48"/>
      <c r="AF1061" s="48"/>
      <c r="AG1061" s="48"/>
      <c r="AH1061" s="48"/>
      <c r="AI1061" s="48"/>
      <c r="AJ1061" s="48"/>
      <c r="AK1061" s="48"/>
      <c r="AL1061" s="157" t="s">
        <v>3000</v>
      </c>
      <c r="AM1061" s="48"/>
      <c r="AN1061" s="48"/>
      <c r="AO1061" s="48"/>
      <c r="AP1061" s="48"/>
      <c r="AQ1061" s="48"/>
      <c r="AR1061" s="48"/>
      <c r="AS1061" s="48"/>
      <c r="AT1061" s="436" t="str">
        <f t="shared" si="65"/>
        <v/>
      </c>
      <c r="AU1061" s="436"/>
      <c r="AV1061" s="436" t="str">
        <f t="shared" si="68"/>
        <v>Yes</v>
      </c>
      <c r="AW1061" s="436"/>
      <c r="AX1061" s="155" t="s">
        <v>908</v>
      </c>
      <c r="AY1061" s="48"/>
      <c r="AZ1061" s="48"/>
      <c r="BA1061" s="48"/>
      <c r="BB1061" s="436" t="b">
        <f t="shared" si="69"/>
        <v>0</v>
      </c>
      <c r="BC1061" s="436"/>
      <c r="BD1061" s="48"/>
      <c r="BE1061" s="48"/>
      <c r="BF1061" s="48"/>
      <c r="BG1061" s="48"/>
      <c r="BH1061" s="48"/>
      <c r="BI1061" s="48"/>
      <c r="BJ1061" s="48"/>
      <c r="BK1061" s="48"/>
      <c r="BL1061" s="48"/>
      <c r="BM1061" s="48"/>
      <c r="BN1061" s="48"/>
      <c r="BO1061" s="48"/>
      <c r="BP1061" s="48"/>
      <c r="BQ1061" s="48"/>
      <c r="BR1061" s="48"/>
      <c r="BS1061" s="48"/>
      <c r="BT1061" s="48"/>
      <c r="BU1061" s="48"/>
    </row>
    <row r="1062" spans="1:73" hidden="1">
      <c r="A1062" s="48"/>
      <c r="B1062" s="48"/>
      <c r="C1062" s="70" t="s">
        <v>3001</v>
      </c>
      <c r="D1062" s="48"/>
      <c r="E1062" s="48"/>
      <c r="F1062" s="48"/>
      <c r="G1062" s="48"/>
      <c r="H1062" s="48"/>
      <c r="I1062" s="48"/>
      <c r="J1062" s="48"/>
      <c r="K1062" s="48"/>
      <c r="L1062" s="464">
        <f t="shared" si="70"/>
        <v>675</v>
      </c>
      <c r="M1062" s="464"/>
      <c r="N1062" s="152" t="s">
        <v>3002</v>
      </c>
      <c r="O1062" s="48"/>
      <c r="P1062" s="48"/>
      <c r="Q1062" s="48"/>
      <c r="R1062" s="48"/>
      <c r="S1062" s="48"/>
      <c r="T1062" s="48"/>
      <c r="U1062" s="436" t="str">
        <f t="shared" si="66"/>
        <v/>
      </c>
      <c r="V1062" s="436"/>
      <c r="W1062" s="436" t="str">
        <f t="shared" si="67"/>
        <v/>
      </c>
      <c r="X1062" s="436"/>
      <c r="Y1062" s="48"/>
      <c r="Z1062" s="48"/>
      <c r="AA1062" s="48"/>
      <c r="AB1062" s="48"/>
      <c r="AC1062" s="48"/>
      <c r="AD1062" s="48"/>
      <c r="AE1062" s="48"/>
      <c r="AF1062" s="48"/>
      <c r="AG1062" s="48"/>
      <c r="AH1062" s="48"/>
      <c r="AI1062" s="48"/>
      <c r="AJ1062" s="48"/>
      <c r="AK1062" s="48"/>
      <c r="AL1062" s="151" t="s">
        <v>3003</v>
      </c>
      <c r="AM1062" s="48"/>
      <c r="AN1062" s="48"/>
      <c r="AO1062" s="48"/>
      <c r="AP1062" s="48"/>
      <c r="AQ1062" s="48"/>
      <c r="AR1062" s="48"/>
      <c r="AS1062" s="48"/>
      <c r="AT1062" s="436" t="str">
        <f t="shared" si="65"/>
        <v/>
      </c>
      <c r="AU1062" s="436"/>
      <c r="AV1062" s="436" t="str">
        <f t="shared" si="68"/>
        <v>Yes</v>
      </c>
      <c r="AW1062" s="436"/>
      <c r="AX1062" s="69" t="s">
        <v>931</v>
      </c>
      <c r="AY1062" s="48"/>
      <c r="AZ1062" s="48"/>
      <c r="BA1062" s="48"/>
      <c r="BB1062" s="436" t="b">
        <f t="shared" si="69"/>
        <v>0</v>
      </c>
      <c r="BC1062" s="436"/>
      <c r="BD1062" s="48"/>
      <c r="BE1062" s="48"/>
      <c r="BF1062" s="48"/>
      <c r="BG1062" s="48"/>
      <c r="BH1062" s="48"/>
      <c r="BI1062" s="48"/>
      <c r="BJ1062" s="48"/>
      <c r="BK1062" s="48"/>
      <c r="BL1062" s="48"/>
      <c r="BM1062" s="48"/>
      <c r="BN1062" s="48"/>
      <c r="BO1062" s="48"/>
      <c r="BP1062" s="48"/>
      <c r="BQ1062" s="48"/>
      <c r="BR1062" s="48"/>
      <c r="BS1062" s="48"/>
      <c r="BT1062" s="48"/>
      <c r="BU1062" s="48"/>
    </row>
    <row r="1063" spans="1:73" hidden="1">
      <c r="A1063" s="48"/>
      <c r="B1063" s="48"/>
      <c r="C1063" s="70" t="s">
        <v>3004</v>
      </c>
      <c r="D1063" s="48"/>
      <c r="E1063" s="48"/>
      <c r="F1063" s="48"/>
      <c r="G1063" s="48"/>
      <c r="H1063" s="48"/>
      <c r="I1063" s="48"/>
      <c r="J1063" s="48"/>
      <c r="K1063" s="48"/>
      <c r="L1063" s="464">
        <f t="shared" si="70"/>
        <v>676</v>
      </c>
      <c r="M1063" s="464"/>
      <c r="N1063" s="152" t="s">
        <v>3005</v>
      </c>
      <c r="O1063" s="48"/>
      <c r="P1063" s="48"/>
      <c r="Q1063" s="48"/>
      <c r="R1063" s="48"/>
      <c r="S1063" s="48"/>
      <c r="T1063" s="48"/>
      <c r="U1063" s="436" t="str">
        <f t="shared" si="66"/>
        <v/>
      </c>
      <c r="V1063" s="436"/>
      <c r="W1063" s="436" t="str">
        <f t="shared" si="67"/>
        <v/>
      </c>
      <c r="X1063" s="436"/>
      <c r="Y1063" s="48"/>
      <c r="Z1063" s="48"/>
      <c r="AA1063" s="48"/>
      <c r="AB1063" s="48"/>
      <c r="AC1063" s="48"/>
      <c r="AD1063" s="48"/>
      <c r="AE1063" s="48"/>
      <c r="AF1063" s="48"/>
      <c r="AG1063" s="48"/>
      <c r="AH1063" s="48"/>
      <c r="AI1063" s="48"/>
      <c r="AJ1063" s="48"/>
      <c r="AK1063" s="48"/>
      <c r="AL1063" s="160" t="s">
        <v>3006</v>
      </c>
      <c r="AM1063" s="48"/>
      <c r="AN1063" s="48"/>
      <c r="AO1063" s="48"/>
      <c r="AP1063" s="48"/>
      <c r="AQ1063" s="48"/>
      <c r="AR1063" s="48"/>
      <c r="AS1063" s="48"/>
      <c r="AT1063" s="436" t="str">
        <f t="shared" si="65"/>
        <v/>
      </c>
      <c r="AU1063" s="436"/>
      <c r="AV1063" s="436" t="str">
        <f t="shared" si="68"/>
        <v>Yes</v>
      </c>
      <c r="AW1063" s="436"/>
      <c r="AX1063" s="155" t="s">
        <v>908</v>
      </c>
      <c r="AY1063" s="48"/>
      <c r="AZ1063" s="48"/>
      <c r="BA1063" s="48"/>
      <c r="BB1063" s="436" t="b">
        <f t="shared" si="69"/>
        <v>0</v>
      </c>
      <c r="BC1063" s="436"/>
      <c r="BD1063" s="48"/>
      <c r="BE1063" s="48"/>
      <c r="BF1063" s="48"/>
      <c r="BG1063" s="48"/>
      <c r="BH1063" s="48"/>
      <c r="BI1063" s="48"/>
      <c r="BJ1063" s="48"/>
      <c r="BK1063" s="48"/>
      <c r="BL1063" s="48"/>
      <c r="BM1063" s="48"/>
      <c r="BN1063" s="48"/>
      <c r="BO1063" s="48"/>
      <c r="BP1063" s="48"/>
      <c r="BQ1063" s="48"/>
      <c r="BR1063" s="48"/>
      <c r="BS1063" s="48"/>
      <c r="BT1063" s="48"/>
      <c r="BU1063" s="48"/>
    </row>
    <row r="1064" spans="1:73" hidden="1">
      <c r="A1064" s="48"/>
      <c r="B1064" s="48"/>
      <c r="C1064" s="70" t="s">
        <v>3007</v>
      </c>
      <c r="D1064" s="48"/>
      <c r="E1064" s="48"/>
      <c r="F1064" s="48"/>
      <c r="G1064" s="48"/>
      <c r="H1064" s="48"/>
      <c r="I1064" s="48"/>
      <c r="J1064" s="48"/>
      <c r="K1064" s="48"/>
      <c r="L1064" s="464">
        <f t="shared" si="70"/>
        <v>677</v>
      </c>
      <c r="M1064" s="464"/>
      <c r="N1064" s="152" t="s">
        <v>3008</v>
      </c>
      <c r="O1064" s="48"/>
      <c r="P1064" s="48"/>
      <c r="Q1064" s="48"/>
      <c r="R1064" s="48"/>
      <c r="S1064" s="48"/>
      <c r="T1064" s="48"/>
      <c r="U1064" s="436" t="str">
        <f t="shared" si="66"/>
        <v/>
      </c>
      <c r="V1064" s="436"/>
      <c r="W1064" s="436" t="str">
        <f t="shared" si="67"/>
        <v/>
      </c>
      <c r="X1064" s="436"/>
      <c r="Y1064" s="48"/>
      <c r="Z1064" s="48"/>
      <c r="AA1064" s="48"/>
      <c r="AB1064" s="48"/>
      <c r="AC1064" s="48"/>
      <c r="AD1064" s="48"/>
      <c r="AE1064" s="48"/>
      <c r="AF1064" s="48"/>
      <c r="AG1064" s="48"/>
      <c r="AH1064" s="48"/>
      <c r="AI1064" s="48"/>
      <c r="AJ1064" s="48"/>
      <c r="AK1064" s="48"/>
      <c r="AL1064" s="154" t="s">
        <v>3009</v>
      </c>
      <c r="AM1064" s="48"/>
      <c r="AN1064" s="48"/>
      <c r="AO1064" s="48"/>
      <c r="AP1064" s="48"/>
      <c r="AQ1064" s="48"/>
      <c r="AR1064" s="48"/>
      <c r="AS1064" s="48"/>
      <c r="AT1064" s="436" t="str">
        <f t="shared" si="65"/>
        <v/>
      </c>
      <c r="AU1064" s="436"/>
      <c r="AV1064" s="436" t="str">
        <f t="shared" si="68"/>
        <v>Yes</v>
      </c>
      <c r="AW1064" s="436"/>
      <c r="AX1064" s="155" t="s">
        <v>908</v>
      </c>
      <c r="AY1064" s="48"/>
      <c r="AZ1064" s="48"/>
      <c r="BA1064" s="48"/>
      <c r="BB1064" s="436" t="b">
        <f t="shared" si="69"/>
        <v>0</v>
      </c>
      <c r="BC1064" s="436"/>
      <c r="BD1064" s="48"/>
      <c r="BE1064" s="48"/>
      <c r="BF1064" s="48"/>
      <c r="BG1064" s="48"/>
      <c r="BH1064" s="48"/>
      <c r="BI1064" s="48"/>
      <c r="BJ1064" s="48"/>
      <c r="BK1064" s="48"/>
      <c r="BL1064" s="48"/>
      <c r="BM1064" s="48"/>
      <c r="BN1064" s="48"/>
      <c r="BO1064" s="48"/>
      <c r="BP1064" s="48"/>
      <c r="BQ1064" s="48"/>
      <c r="BR1064" s="48"/>
      <c r="BS1064" s="48"/>
      <c r="BT1064" s="48"/>
      <c r="BU1064" s="48"/>
    </row>
    <row r="1065" spans="1:73" hidden="1">
      <c r="A1065" s="48"/>
      <c r="B1065" s="48"/>
      <c r="C1065" s="70" t="s">
        <v>3010</v>
      </c>
      <c r="D1065" s="48"/>
      <c r="E1065" s="48"/>
      <c r="F1065" s="48"/>
      <c r="G1065" s="48"/>
      <c r="H1065" s="48"/>
      <c r="I1065" s="48"/>
      <c r="J1065" s="48"/>
      <c r="K1065" s="48"/>
      <c r="L1065" s="464">
        <f t="shared" si="70"/>
        <v>678</v>
      </c>
      <c r="M1065" s="464"/>
      <c r="N1065" s="152" t="s">
        <v>3011</v>
      </c>
      <c r="O1065" s="48"/>
      <c r="P1065" s="48"/>
      <c r="Q1065" s="48"/>
      <c r="R1065" s="48"/>
      <c r="S1065" s="48"/>
      <c r="T1065" s="48"/>
      <c r="U1065" s="436" t="str">
        <f t="shared" si="66"/>
        <v/>
      </c>
      <c r="V1065" s="436"/>
      <c r="W1065" s="436" t="str">
        <f t="shared" si="67"/>
        <v/>
      </c>
      <c r="X1065" s="436"/>
      <c r="Y1065" s="48"/>
      <c r="Z1065" s="48"/>
      <c r="AA1065" s="48"/>
      <c r="AB1065" s="48"/>
      <c r="AC1065" s="48"/>
      <c r="AD1065" s="48"/>
      <c r="AE1065" s="48"/>
      <c r="AF1065" s="48"/>
      <c r="AG1065" s="48"/>
      <c r="AH1065" s="48"/>
      <c r="AI1065" s="48"/>
      <c r="AJ1065" s="48"/>
      <c r="AK1065" s="48"/>
      <c r="AL1065" s="157" t="s">
        <v>3012</v>
      </c>
      <c r="AM1065" s="48"/>
      <c r="AN1065" s="48"/>
      <c r="AO1065" s="48"/>
      <c r="AP1065" s="48"/>
      <c r="AQ1065" s="48"/>
      <c r="AR1065" s="48"/>
      <c r="AS1065" s="48"/>
      <c r="AT1065" s="436" t="str">
        <f t="shared" si="65"/>
        <v/>
      </c>
      <c r="AU1065" s="436"/>
      <c r="AV1065" s="436" t="str">
        <f t="shared" si="68"/>
        <v>Yes</v>
      </c>
      <c r="AW1065" s="436"/>
      <c r="AX1065" s="155" t="s">
        <v>908</v>
      </c>
      <c r="AY1065" s="48"/>
      <c r="AZ1065" s="48"/>
      <c r="BA1065" s="48"/>
      <c r="BB1065" s="436" t="b">
        <f t="shared" si="69"/>
        <v>0</v>
      </c>
      <c r="BC1065" s="436"/>
      <c r="BD1065" s="48"/>
      <c r="BE1065" s="48"/>
      <c r="BF1065" s="48"/>
      <c r="BG1065" s="48"/>
      <c r="BH1065" s="48"/>
      <c r="BI1065" s="48"/>
      <c r="BJ1065" s="48"/>
      <c r="BK1065" s="48"/>
      <c r="BL1065" s="48"/>
      <c r="BM1065" s="48"/>
      <c r="BN1065" s="48"/>
      <c r="BO1065" s="48"/>
      <c r="BP1065" s="48"/>
      <c r="BQ1065" s="48"/>
      <c r="BR1065" s="48"/>
      <c r="BS1065" s="48"/>
      <c r="BT1065" s="48"/>
      <c r="BU1065" s="48"/>
    </row>
    <row r="1066" spans="1:73" hidden="1">
      <c r="A1066" s="48"/>
      <c r="B1066" s="48"/>
      <c r="C1066" s="70" t="s">
        <v>3013</v>
      </c>
      <c r="D1066" s="48"/>
      <c r="E1066" s="48"/>
      <c r="F1066" s="48"/>
      <c r="G1066" s="48"/>
      <c r="H1066" s="48"/>
      <c r="I1066" s="48"/>
      <c r="J1066" s="48"/>
      <c r="K1066" s="48"/>
      <c r="L1066" s="464">
        <f t="shared" si="70"/>
        <v>679</v>
      </c>
      <c r="M1066" s="464"/>
      <c r="N1066" s="152" t="s">
        <v>3014</v>
      </c>
      <c r="O1066" s="48"/>
      <c r="P1066" s="48"/>
      <c r="Q1066" s="48"/>
      <c r="R1066" s="48"/>
      <c r="S1066" s="48"/>
      <c r="T1066" s="48"/>
      <c r="U1066" s="436" t="str">
        <f t="shared" si="66"/>
        <v/>
      </c>
      <c r="V1066" s="436"/>
      <c r="W1066" s="436" t="str">
        <f t="shared" si="67"/>
        <v/>
      </c>
      <c r="X1066" s="436"/>
      <c r="Y1066" s="48"/>
      <c r="Z1066" s="48"/>
      <c r="AA1066" s="48"/>
      <c r="AB1066" s="48"/>
      <c r="AC1066" s="48"/>
      <c r="AD1066" s="48"/>
      <c r="AE1066" s="48"/>
      <c r="AF1066" s="48"/>
      <c r="AG1066" s="48"/>
      <c r="AH1066" s="48"/>
      <c r="AI1066" s="48"/>
      <c r="AJ1066" s="48"/>
      <c r="AK1066" s="48"/>
      <c r="AL1066" s="157" t="s">
        <v>3015</v>
      </c>
      <c r="AM1066" s="48"/>
      <c r="AN1066" s="48"/>
      <c r="AO1066" s="48"/>
      <c r="AP1066" s="48"/>
      <c r="AQ1066" s="48"/>
      <c r="AR1066" s="48"/>
      <c r="AS1066" s="48"/>
      <c r="AT1066" s="436" t="str">
        <f t="shared" si="65"/>
        <v/>
      </c>
      <c r="AU1066" s="436"/>
      <c r="AV1066" s="436" t="str">
        <f t="shared" si="68"/>
        <v>Yes</v>
      </c>
      <c r="AW1066" s="436"/>
      <c r="AX1066" s="155" t="s">
        <v>908</v>
      </c>
      <c r="AY1066" s="48"/>
      <c r="AZ1066" s="48"/>
      <c r="BA1066" s="48"/>
      <c r="BB1066" s="436" t="b">
        <f t="shared" si="69"/>
        <v>0</v>
      </c>
      <c r="BC1066" s="436"/>
      <c r="BD1066" s="48"/>
      <c r="BE1066" s="48"/>
      <c r="BF1066" s="48"/>
      <c r="BG1066" s="48"/>
      <c r="BH1066" s="48"/>
      <c r="BI1066" s="48"/>
      <c r="BJ1066" s="48"/>
      <c r="BK1066" s="48"/>
      <c r="BL1066" s="48"/>
      <c r="BM1066" s="48"/>
      <c r="BN1066" s="48"/>
      <c r="BO1066" s="48"/>
      <c r="BP1066" s="48"/>
      <c r="BQ1066" s="48"/>
      <c r="BR1066" s="48"/>
      <c r="BS1066" s="48"/>
      <c r="BT1066" s="48"/>
      <c r="BU1066" s="48"/>
    </row>
    <row r="1067" spans="1:73" hidden="1">
      <c r="A1067" s="48"/>
      <c r="B1067" s="48"/>
      <c r="C1067" s="70" t="s">
        <v>3016</v>
      </c>
      <c r="D1067" s="48"/>
      <c r="E1067" s="48"/>
      <c r="F1067" s="48"/>
      <c r="G1067" s="48"/>
      <c r="H1067" s="48"/>
      <c r="I1067" s="48"/>
      <c r="J1067" s="48"/>
      <c r="K1067" s="48"/>
      <c r="L1067" s="464">
        <f t="shared" si="70"/>
        <v>680</v>
      </c>
      <c r="M1067" s="464"/>
      <c r="N1067" s="152" t="s">
        <v>3017</v>
      </c>
      <c r="O1067" s="48"/>
      <c r="P1067" s="48"/>
      <c r="Q1067" s="48"/>
      <c r="R1067" s="48"/>
      <c r="S1067" s="48"/>
      <c r="T1067" s="48"/>
      <c r="U1067" s="436" t="str">
        <f t="shared" si="66"/>
        <v/>
      </c>
      <c r="V1067" s="436"/>
      <c r="W1067" s="436" t="str">
        <f t="shared" si="67"/>
        <v/>
      </c>
      <c r="X1067" s="436"/>
      <c r="Y1067" s="48"/>
      <c r="Z1067" s="48"/>
      <c r="AA1067" s="48"/>
      <c r="AB1067" s="48"/>
      <c r="AC1067" s="48"/>
      <c r="AD1067" s="48"/>
      <c r="AE1067" s="48"/>
      <c r="AF1067" s="48"/>
      <c r="AG1067" s="48"/>
      <c r="AH1067" s="48"/>
      <c r="AI1067" s="48"/>
      <c r="AJ1067" s="48"/>
      <c r="AK1067" s="48"/>
      <c r="AL1067" s="157" t="s">
        <v>3018</v>
      </c>
      <c r="AM1067" s="48"/>
      <c r="AN1067" s="48"/>
      <c r="AO1067" s="48"/>
      <c r="AP1067" s="48"/>
      <c r="AQ1067" s="48"/>
      <c r="AR1067" s="48"/>
      <c r="AS1067" s="48"/>
      <c r="AT1067" s="436" t="str">
        <f t="shared" si="65"/>
        <v/>
      </c>
      <c r="AU1067" s="436"/>
      <c r="AV1067" s="436" t="str">
        <f t="shared" si="68"/>
        <v>Yes</v>
      </c>
      <c r="AW1067" s="436"/>
      <c r="AX1067" s="155" t="s">
        <v>908</v>
      </c>
      <c r="AY1067" s="48"/>
      <c r="AZ1067" s="48"/>
      <c r="BA1067" s="48"/>
      <c r="BB1067" s="436" t="b">
        <f t="shared" si="69"/>
        <v>0</v>
      </c>
      <c r="BC1067" s="436"/>
      <c r="BD1067" s="48"/>
      <c r="BE1067" s="48"/>
      <c r="BF1067" s="48"/>
      <c r="BG1067" s="48"/>
      <c r="BH1067" s="48"/>
      <c r="BI1067" s="48"/>
      <c r="BJ1067" s="48"/>
      <c r="BK1067" s="48"/>
      <c r="BL1067" s="48"/>
      <c r="BM1067" s="48"/>
      <c r="BN1067" s="48"/>
      <c r="BO1067" s="48"/>
      <c r="BP1067" s="48"/>
      <c r="BQ1067" s="48"/>
      <c r="BR1067" s="48"/>
      <c r="BS1067" s="48"/>
      <c r="BT1067" s="48"/>
      <c r="BU1067" s="48"/>
    </row>
    <row r="1068" spans="1:73" hidden="1">
      <c r="A1068" s="48"/>
      <c r="B1068" s="48"/>
      <c r="C1068" s="70" t="s">
        <v>3019</v>
      </c>
      <c r="D1068" s="48"/>
      <c r="E1068" s="48"/>
      <c r="F1068" s="48"/>
      <c r="G1068" s="48"/>
      <c r="H1068" s="48"/>
      <c r="I1068" s="48"/>
      <c r="J1068" s="48"/>
      <c r="K1068" s="48"/>
      <c r="L1068" s="464">
        <f t="shared" si="70"/>
        <v>681</v>
      </c>
      <c r="M1068" s="464"/>
      <c r="N1068" s="152" t="s">
        <v>3020</v>
      </c>
      <c r="O1068" s="48"/>
      <c r="P1068" s="48"/>
      <c r="Q1068" s="48"/>
      <c r="R1068" s="48"/>
      <c r="S1068" s="48"/>
      <c r="T1068" s="48"/>
      <c r="U1068" s="436" t="str">
        <f t="shared" si="66"/>
        <v/>
      </c>
      <c r="V1068" s="436"/>
      <c r="W1068" s="436" t="str">
        <f t="shared" si="67"/>
        <v/>
      </c>
      <c r="X1068" s="436"/>
      <c r="Y1068" s="48"/>
      <c r="Z1068" s="48"/>
      <c r="AA1068" s="48"/>
      <c r="AB1068" s="48"/>
      <c r="AC1068" s="48"/>
      <c r="AD1068" s="48"/>
      <c r="AE1068" s="48"/>
      <c r="AF1068" s="48"/>
      <c r="AG1068" s="48"/>
      <c r="AH1068" s="48"/>
      <c r="AI1068" s="48"/>
      <c r="AJ1068" s="48"/>
      <c r="AK1068" s="48"/>
      <c r="AL1068" s="157" t="s">
        <v>3021</v>
      </c>
      <c r="AM1068" s="48"/>
      <c r="AN1068" s="48"/>
      <c r="AO1068" s="48"/>
      <c r="AP1068" s="48"/>
      <c r="AQ1068" s="48"/>
      <c r="AR1068" s="48"/>
      <c r="AS1068" s="48"/>
      <c r="AT1068" s="436" t="str">
        <f t="shared" si="65"/>
        <v/>
      </c>
      <c r="AU1068" s="436"/>
      <c r="AV1068" s="436" t="str">
        <f t="shared" si="68"/>
        <v>Yes</v>
      </c>
      <c r="AW1068" s="436"/>
      <c r="AX1068" s="155" t="s">
        <v>908</v>
      </c>
      <c r="AY1068" s="48"/>
      <c r="AZ1068" s="48"/>
      <c r="BA1068" s="48"/>
      <c r="BB1068" s="436" t="b">
        <f t="shared" si="69"/>
        <v>0</v>
      </c>
      <c r="BC1068" s="436"/>
      <c r="BD1068" s="48"/>
      <c r="BE1068" s="48"/>
      <c r="BF1068" s="48"/>
      <c r="BG1068" s="48"/>
      <c r="BH1068" s="48"/>
      <c r="BI1068" s="48"/>
      <c r="BJ1068" s="48"/>
      <c r="BK1068" s="48"/>
      <c r="BL1068" s="48"/>
      <c r="BM1068" s="48"/>
      <c r="BN1068" s="48"/>
      <c r="BO1068" s="48"/>
      <c r="BP1068" s="48"/>
      <c r="BQ1068" s="48"/>
      <c r="BR1068" s="48"/>
      <c r="BS1068" s="48"/>
      <c r="BT1068" s="48"/>
      <c r="BU1068" s="48"/>
    </row>
    <row r="1069" spans="1:73" hidden="1">
      <c r="A1069" s="48"/>
      <c r="B1069" s="48"/>
      <c r="C1069" s="70" t="s">
        <v>3022</v>
      </c>
      <c r="D1069" s="48"/>
      <c r="E1069" s="48"/>
      <c r="F1069" s="48"/>
      <c r="G1069" s="48"/>
      <c r="H1069" s="48"/>
      <c r="I1069" s="48"/>
      <c r="J1069" s="48"/>
      <c r="K1069" s="48"/>
      <c r="L1069" s="464">
        <f t="shared" si="70"/>
        <v>682</v>
      </c>
      <c r="M1069" s="464"/>
      <c r="N1069" s="152" t="s">
        <v>3023</v>
      </c>
      <c r="O1069" s="48"/>
      <c r="P1069" s="48"/>
      <c r="Q1069" s="48"/>
      <c r="R1069" s="48"/>
      <c r="S1069" s="48"/>
      <c r="T1069" s="48"/>
      <c r="U1069" s="436" t="str">
        <f t="shared" si="66"/>
        <v/>
      </c>
      <c r="V1069" s="436"/>
      <c r="W1069" s="436" t="str">
        <f t="shared" si="67"/>
        <v/>
      </c>
      <c r="X1069" s="436"/>
      <c r="Y1069" s="48"/>
      <c r="Z1069" s="48"/>
      <c r="AA1069" s="48"/>
      <c r="AB1069" s="48"/>
      <c r="AC1069" s="48"/>
      <c r="AD1069" s="48"/>
      <c r="AE1069" s="48"/>
      <c r="AF1069" s="48"/>
      <c r="AG1069" s="48"/>
      <c r="AH1069" s="48"/>
      <c r="AI1069" s="48"/>
      <c r="AJ1069" s="48"/>
      <c r="AK1069" s="48"/>
      <c r="AL1069" s="157" t="s">
        <v>3024</v>
      </c>
      <c r="AM1069" s="48"/>
      <c r="AN1069" s="48"/>
      <c r="AO1069" s="48"/>
      <c r="AP1069" s="48"/>
      <c r="AQ1069" s="48"/>
      <c r="AR1069" s="48"/>
      <c r="AS1069" s="48"/>
      <c r="AT1069" s="436" t="str">
        <f t="shared" si="65"/>
        <v/>
      </c>
      <c r="AU1069" s="436"/>
      <c r="AV1069" s="436" t="str">
        <f t="shared" si="68"/>
        <v>Yes</v>
      </c>
      <c r="AW1069" s="436"/>
      <c r="AX1069" s="155" t="s">
        <v>908</v>
      </c>
      <c r="AY1069" s="48"/>
      <c r="AZ1069" s="48"/>
      <c r="BA1069" s="48"/>
      <c r="BB1069" s="436" t="b">
        <f t="shared" si="69"/>
        <v>0</v>
      </c>
      <c r="BC1069" s="436"/>
      <c r="BD1069" s="48"/>
      <c r="BE1069" s="48"/>
      <c r="BF1069" s="48"/>
      <c r="BG1069" s="48"/>
      <c r="BH1069" s="48"/>
      <c r="BI1069" s="48"/>
      <c r="BJ1069" s="48"/>
      <c r="BK1069" s="48"/>
      <c r="BL1069" s="48"/>
      <c r="BM1069" s="48"/>
      <c r="BN1069" s="48"/>
      <c r="BO1069" s="48"/>
      <c r="BP1069" s="48"/>
      <c r="BQ1069" s="48"/>
      <c r="BR1069" s="48"/>
      <c r="BS1069" s="48"/>
      <c r="BT1069" s="48"/>
      <c r="BU1069" s="48"/>
    </row>
    <row r="1070" spans="1:73" hidden="1">
      <c r="A1070" s="48"/>
      <c r="B1070" s="48"/>
      <c r="C1070" s="70" t="s">
        <v>3025</v>
      </c>
      <c r="D1070" s="48"/>
      <c r="E1070" s="48"/>
      <c r="F1070" s="48"/>
      <c r="G1070" s="48"/>
      <c r="H1070" s="48"/>
      <c r="I1070" s="48"/>
      <c r="J1070" s="48"/>
      <c r="K1070" s="48"/>
      <c r="L1070" s="464">
        <f t="shared" si="70"/>
        <v>683</v>
      </c>
      <c r="M1070" s="464"/>
      <c r="N1070" s="152" t="s">
        <v>3026</v>
      </c>
      <c r="O1070" s="48"/>
      <c r="P1070" s="48"/>
      <c r="Q1070" s="48"/>
      <c r="R1070" s="48"/>
      <c r="S1070" s="48"/>
      <c r="T1070" s="48"/>
      <c r="U1070" s="436" t="str">
        <f t="shared" si="66"/>
        <v/>
      </c>
      <c r="V1070" s="436"/>
      <c r="W1070" s="436" t="str">
        <f t="shared" si="67"/>
        <v/>
      </c>
      <c r="X1070" s="436"/>
      <c r="Y1070" s="48"/>
      <c r="Z1070" s="48"/>
      <c r="AA1070" s="48"/>
      <c r="AB1070" s="48"/>
      <c r="AC1070" s="48"/>
      <c r="AD1070" s="48"/>
      <c r="AE1070" s="48"/>
      <c r="AF1070" s="48"/>
      <c r="AG1070" s="48"/>
      <c r="AH1070" s="48"/>
      <c r="AI1070" s="48"/>
      <c r="AJ1070" s="48"/>
      <c r="AK1070" s="48"/>
      <c r="AL1070" s="157" t="s">
        <v>3027</v>
      </c>
      <c r="AM1070" s="48"/>
      <c r="AN1070" s="48"/>
      <c r="AO1070" s="48"/>
      <c r="AP1070" s="48"/>
      <c r="AQ1070" s="48"/>
      <c r="AR1070" s="48"/>
      <c r="AS1070" s="48"/>
      <c r="AT1070" s="436" t="str">
        <f t="shared" si="65"/>
        <v/>
      </c>
      <c r="AU1070" s="436"/>
      <c r="AV1070" s="436" t="str">
        <f t="shared" si="68"/>
        <v>Yes</v>
      </c>
      <c r="AW1070" s="436"/>
      <c r="AX1070" s="155" t="s">
        <v>908</v>
      </c>
      <c r="AY1070" s="48"/>
      <c r="AZ1070" s="48"/>
      <c r="BA1070" s="48"/>
      <c r="BB1070" s="436" t="b">
        <f t="shared" si="69"/>
        <v>0</v>
      </c>
      <c r="BC1070" s="436"/>
      <c r="BD1070" s="48"/>
      <c r="BE1070" s="48"/>
      <c r="BF1070" s="48"/>
      <c r="BG1070" s="48"/>
      <c r="BH1070" s="48"/>
      <c r="BI1070" s="48"/>
      <c r="BJ1070" s="48"/>
      <c r="BK1070" s="48"/>
      <c r="BL1070" s="48"/>
      <c r="BM1070" s="48"/>
      <c r="BN1070" s="48"/>
      <c r="BO1070" s="48"/>
      <c r="BP1070" s="48"/>
      <c r="BQ1070" s="48"/>
      <c r="BR1070" s="48"/>
      <c r="BS1070" s="48"/>
      <c r="BT1070" s="48"/>
      <c r="BU1070" s="48"/>
    </row>
    <row r="1071" spans="1:73" hidden="1">
      <c r="A1071" s="48"/>
      <c r="B1071" s="48"/>
      <c r="C1071" s="70" t="s">
        <v>3028</v>
      </c>
      <c r="D1071" s="48"/>
      <c r="E1071" s="48"/>
      <c r="F1071" s="48"/>
      <c r="G1071" s="48"/>
      <c r="H1071" s="48"/>
      <c r="I1071" s="48"/>
      <c r="J1071" s="48"/>
      <c r="K1071" s="48"/>
      <c r="L1071" s="464">
        <f t="shared" si="70"/>
        <v>684</v>
      </c>
      <c r="M1071" s="464"/>
      <c r="N1071" s="152" t="s">
        <v>3029</v>
      </c>
      <c r="O1071" s="48"/>
      <c r="P1071" s="48"/>
      <c r="Q1071" s="48"/>
      <c r="R1071" s="48"/>
      <c r="S1071" s="48"/>
      <c r="T1071" s="48"/>
      <c r="U1071" s="436" t="str">
        <f t="shared" si="66"/>
        <v/>
      </c>
      <c r="V1071" s="436"/>
      <c r="W1071" s="436" t="str">
        <f t="shared" si="67"/>
        <v/>
      </c>
      <c r="X1071" s="436"/>
      <c r="Y1071" s="48"/>
      <c r="Z1071" s="48"/>
      <c r="AA1071" s="48"/>
      <c r="AB1071" s="48"/>
      <c r="AC1071" s="48"/>
      <c r="AD1071" s="48"/>
      <c r="AE1071" s="48"/>
      <c r="AF1071" s="48"/>
      <c r="AG1071" s="48"/>
      <c r="AH1071" s="48"/>
      <c r="AI1071" s="48"/>
      <c r="AJ1071" s="48"/>
      <c r="AK1071" s="48"/>
      <c r="AL1071" s="154" t="s">
        <v>3030</v>
      </c>
      <c r="AM1071" s="48"/>
      <c r="AN1071" s="48"/>
      <c r="AO1071" s="48"/>
      <c r="AP1071" s="48"/>
      <c r="AQ1071" s="48"/>
      <c r="AR1071" s="48"/>
      <c r="AS1071" s="48"/>
      <c r="AT1071" s="436" t="str">
        <f t="shared" si="65"/>
        <v/>
      </c>
      <c r="AU1071" s="436"/>
      <c r="AV1071" s="436" t="str">
        <f t="shared" si="68"/>
        <v>Yes</v>
      </c>
      <c r="AW1071" s="436"/>
      <c r="AX1071" s="155" t="s">
        <v>908</v>
      </c>
      <c r="AY1071" s="48"/>
      <c r="AZ1071" s="48"/>
      <c r="BA1071" s="48"/>
      <c r="BB1071" s="436" t="b">
        <f t="shared" si="69"/>
        <v>0</v>
      </c>
      <c r="BC1071" s="436"/>
      <c r="BD1071" s="48"/>
      <c r="BE1071" s="48"/>
      <c r="BF1071" s="48"/>
      <c r="BG1071" s="48"/>
      <c r="BH1071" s="48"/>
      <c r="BI1071" s="48"/>
      <c r="BJ1071" s="48"/>
      <c r="BK1071" s="48"/>
      <c r="BL1071" s="48"/>
      <c r="BM1071" s="48"/>
      <c r="BN1071" s="48"/>
      <c r="BO1071" s="48"/>
      <c r="BP1071" s="48"/>
      <c r="BQ1071" s="48"/>
      <c r="BR1071" s="48"/>
      <c r="BS1071" s="48"/>
      <c r="BT1071" s="48"/>
      <c r="BU1071" s="48"/>
    </row>
    <row r="1072" spans="1:73" hidden="1">
      <c r="A1072" s="48"/>
      <c r="B1072" s="48"/>
      <c r="C1072" s="70" t="s">
        <v>3031</v>
      </c>
      <c r="D1072" s="48"/>
      <c r="E1072" s="48"/>
      <c r="F1072" s="48"/>
      <c r="G1072" s="48"/>
      <c r="H1072" s="48"/>
      <c r="I1072" s="48"/>
      <c r="J1072" s="48"/>
      <c r="K1072" s="48"/>
      <c r="L1072" s="464">
        <f t="shared" si="70"/>
        <v>685</v>
      </c>
      <c r="M1072" s="464"/>
      <c r="N1072" s="152" t="s">
        <v>3032</v>
      </c>
      <c r="O1072" s="48"/>
      <c r="P1072" s="48"/>
      <c r="Q1072" s="48"/>
      <c r="R1072" s="48"/>
      <c r="S1072" s="48"/>
      <c r="T1072" s="48"/>
      <c r="U1072" s="436" t="str">
        <f t="shared" si="66"/>
        <v/>
      </c>
      <c r="V1072" s="436"/>
      <c r="W1072" s="436" t="str">
        <f t="shared" si="67"/>
        <v/>
      </c>
      <c r="X1072" s="436"/>
      <c r="Y1072" s="48"/>
      <c r="Z1072" s="48"/>
      <c r="AA1072" s="48"/>
      <c r="AB1072" s="48"/>
      <c r="AC1072" s="48"/>
      <c r="AD1072" s="48"/>
      <c r="AE1072" s="48"/>
      <c r="AF1072" s="48"/>
      <c r="AG1072" s="48"/>
      <c r="AH1072" s="48"/>
      <c r="AI1072" s="48"/>
      <c r="AJ1072" s="48"/>
      <c r="AK1072" s="48"/>
      <c r="AL1072" s="151" t="s">
        <v>3033</v>
      </c>
      <c r="AM1072" s="48"/>
      <c r="AN1072" s="48"/>
      <c r="AO1072" s="48"/>
      <c r="AP1072" s="48"/>
      <c r="AQ1072" s="48"/>
      <c r="AR1072" s="48"/>
      <c r="AS1072" s="48"/>
      <c r="AT1072" s="436" t="str">
        <f t="shared" si="65"/>
        <v/>
      </c>
      <c r="AU1072" s="436"/>
      <c r="AV1072" s="436" t="str">
        <f t="shared" si="68"/>
        <v>Yes</v>
      </c>
      <c r="AW1072" s="436"/>
      <c r="AX1072" s="156" t="s">
        <v>908</v>
      </c>
      <c r="AY1072" s="48"/>
      <c r="AZ1072" s="48"/>
      <c r="BA1072" s="48"/>
      <c r="BB1072" s="436" t="b">
        <f t="shared" si="69"/>
        <v>0</v>
      </c>
      <c r="BC1072" s="436"/>
      <c r="BD1072" s="48"/>
      <c r="BE1072" s="48"/>
      <c r="BF1072" s="48"/>
      <c r="BG1072" s="48"/>
      <c r="BH1072" s="48"/>
      <c r="BI1072" s="48"/>
      <c r="BJ1072" s="48"/>
      <c r="BK1072" s="48"/>
      <c r="BL1072" s="48"/>
      <c r="BM1072" s="48"/>
      <c r="BN1072" s="48"/>
      <c r="BO1072" s="48"/>
      <c r="BP1072" s="48"/>
      <c r="BQ1072" s="48"/>
      <c r="BR1072" s="48"/>
      <c r="BS1072" s="48"/>
      <c r="BT1072" s="48"/>
      <c r="BU1072" s="48"/>
    </row>
    <row r="1073" spans="1:73" hidden="1">
      <c r="A1073" s="48"/>
      <c r="B1073" s="48"/>
      <c r="C1073" s="70" t="s">
        <v>3034</v>
      </c>
      <c r="D1073" s="48"/>
      <c r="E1073" s="48"/>
      <c r="F1073" s="48"/>
      <c r="G1073" s="48"/>
      <c r="H1073" s="48"/>
      <c r="I1073" s="48"/>
      <c r="J1073" s="48"/>
      <c r="K1073" s="48"/>
      <c r="L1073" s="464">
        <f t="shared" si="70"/>
        <v>686</v>
      </c>
      <c r="M1073" s="464"/>
      <c r="N1073" s="152" t="s">
        <v>3035</v>
      </c>
      <c r="O1073" s="48"/>
      <c r="P1073" s="48"/>
      <c r="Q1073" s="48"/>
      <c r="R1073" s="48"/>
      <c r="S1073" s="48"/>
      <c r="T1073" s="48"/>
      <c r="U1073" s="436" t="str">
        <f t="shared" si="66"/>
        <v/>
      </c>
      <c r="V1073" s="436"/>
      <c r="W1073" s="436" t="str">
        <f t="shared" si="67"/>
        <v/>
      </c>
      <c r="X1073" s="436"/>
      <c r="Y1073" s="48"/>
      <c r="Z1073" s="48"/>
      <c r="AA1073" s="48"/>
      <c r="AB1073" s="48"/>
      <c r="AC1073" s="48"/>
      <c r="AD1073" s="48"/>
      <c r="AE1073" s="48"/>
      <c r="AF1073" s="48"/>
      <c r="AG1073" s="48"/>
      <c r="AH1073" s="48"/>
      <c r="AI1073" s="48"/>
      <c r="AJ1073" s="48"/>
      <c r="AK1073" s="48"/>
      <c r="AL1073" s="151" t="s">
        <v>3036</v>
      </c>
      <c r="AM1073" s="48"/>
      <c r="AN1073" s="48"/>
      <c r="AO1073" s="48"/>
      <c r="AP1073" s="48"/>
      <c r="AQ1073" s="48"/>
      <c r="AR1073" s="48"/>
      <c r="AS1073" s="48"/>
      <c r="AT1073" s="436" t="str">
        <f t="shared" si="65"/>
        <v/>
      </c>
      <c r="AU1073" s="436"/>
      <c r="AV1073" s="436" t="str">
        <f t="shared" si="68"/>
        <v>Yes</v>
      </c>
      <c r="AW1073" s="436"/>
      <c r="AX1073" s="156" t="s">
        <v>918</v>
      </c>
      <c r="AY1073" s="48"/>
      <c r="AZ1073" s="48"/>
      <c r="BA1073" s="48"/>
      <c r="BB1073" s="436" t="b">
        <f t="shared" si="69"/>
        <v>0</v>
      </c>
      <c r="BC1073" s="436"/>
      <c r="BD1073" s="48"/>
      <c r="BE1073" s="48"/>
      <c r="BF1073" s="48"/>
      <c r="BG1073" s="48"/>
      <c r="BH1073" s="48"/>
      <c r="BI1073" s="48"/>
      <c r="BJ1073" s="48"/>
      <c r="BK1073" s="48"/>
      <c r="BL1073" s="48"/>
      <c r="BM1073" s="48"/>
      <c r="BN1073" s="48"/>
      <c r="BO1073" s="48"/>
      <c r="BP1073" s="48"/>
      <c r="BQ1073" s="48"/>
      <c r="BR1073" s="48"/>
      <c r="BS1073" s="48"/>
      <c r="BT1073" s="48"/>
      <c r="BU1073" s="48"/>
    </row>
    <row r="1074" spans="1:73" hidden="1">
      <c r="A1074" s="48"/>
      <c r="B1074" s="48"/>
      <c r="C1074" s="70" t="s">
        <v>3037</v>
      </c>
      <c r="D1074" s="48"/>
      <c r="E1074" s="48"/>
      <c r="F1074" s="48"/>
      <c r="G1074" s="48"/>
      <c r="H1074" s="48"/>
      <c r="I1074" s="48"/>
      <c r="J1074" s="48"/>
      <c r="K1074" s="48"/>
      <c r="L1074" s="464">
        <f t="shared" si="70"/>
        <v>687</v>
      </c>
      <c r="M1074" s="464"/>
      <c r="N1074" s="152" t="s">
        <v>3038</v>
      </c>
      <c r="O1074" s="48"/>
      <c r="P1074" s="48"/>
      <c r="Q1074" s="48"/>
      <c r="R1074" s="48"/>
      <c r="S1074" s="48"/>
      <c r="T1074" s="48"/>
      <c r="U1074" s="436" t="str">
        <f t="shared" si="66"/>
        <v/>
      </c>
      <c r="V1074" s="436"/>
      <c r="W1074" s="436" t="str">
        <f t="shared" si="67"/>
        <v/>
      </c>
      <c r="X1074" s="436"/>
      <c r="Y1074" s="48"/>
      <c r="Z1074" s="48"/>
      <c r="AA1074" s="48"/>
      <c r="AB1074" s="48"/>
      <c r="AC1074" s="48"/>
      <c r="AD1074" s="48"/>
      <c r="AE1074" s="48"/>
      <c r="AF1074" s="48"/>
      <c r="AG1074" s="48"/>
      <c r="AH1074" s="48"/>
      <c r="AI1074" s="48"/>
      <c r="AJ1074" s="48"/>
      <c r="AK1074" s="48"/>
      <c r="AL1074" s="157" t="s">
        <v>3039</v>
      </c>
      <c r="AM1074" s="48"/>
      <c r="AN1074" s="48"/>
      <c r="AO1074" s="48"/>
      <c r="AP1074" s="48"/>
      <c r="AQ1074" s="48"/>
      <c r="AR1074" s="48"/>
      <c r="AS1074" s="48"/>
      <c r="AT1074" s="436" t="str">
        <f t="shared" si="65"/>
        <v/>
      </c>
      <c r="AU1074" s="436"/>
      <c r="AV1074" s="436" t="str">
        <f t="shared" si="68"/>
        <v>Yes</v>
      </c>
      <c r="AW1074" s="436"/>
      <c r="AX1074" s="155" t="s">
        <v>908</v>
      </c>
      <c r="AY1074" s="48"/>
      <c r="AZ1074" s="48"/>
      <c r="BA1074" s="48"/>
      <c r="BB1074" s="436" t="b">
        <f t="shared" si="69"/>
        <v>0</v>
      </c>
      <c r="BC1074" s="436"/>
      <c r="BD1074" s="48"/>
      <c r="BE1074" s="48"/>
      <c r="BF1074" s="48"/>
      <c r="BG1074" s="48"/>
      <c r="BH1074" s="48"/>
      <c r="BI1074" s="48"/>
      <c r="BJ1074" s="48"/>
      <c r="BK1074" s="48"/>
      <c r="BL1074" s="48"/>
      <c r="BM1074" s="48"/>
      <c r="BN1074" s="48"/>
      <c r="BO1074" s="48"/>
      <c r="BP1074" s="48"/>
      <c r="BQ1074" s="48"/>
      <c r="BR1074" s="48"/>
      <c r="BS1074" s="48"/>
      <c r="BT1074" s="48"/>
      <c r="BU1074" s="48"/>
    </row>
    <row r="1075" spans="1:73" hidden="1">
      <c r="A1075" s="48"/>
      <c r="B1075" s="48"/>
      <c r="C1075" s="70" t="s">
        <v>3040</v>
      </c>
      <c r="D1075" s="48"/>
      <c r="E1075" s="48"/>
      <c r="F1075" s="48"/>
      <c r="G1075" s="48"/>
      <c r="H1075" s="48"/>
      <c r="I1075" s="48"/>
      <c r="J1075" s="48"/>
      <c r="K1075" s="48"/>
      <c r="L1075" s="464">
        <f t="shared" si="70"/>
        <v>688</v>
      </c>
      <c r="M1075" s="464"/>
      <c r="N1075" s="152" t="s">
        <v>3041</v>
      </c>
      <c r="O1075" s="48"/>
      <c r="P1075" s="48"/>
      <c r="Q1075" s="48"/>
      <c r="R1075" s="48"/>
      <c r="S1075" s="48"/>
      <c r="T1075" s="48"/>
      <c r="U1075" s="436" t="str">
        <f t="shared" si="66"/>
        <v/>
      </c>
      <c r="V1075" s="436"/>
      <c r="W1075" s="436" t="str">
        <f t="shared" si="67"/>
        <v/>
      </c>
      <c r="X1075" s="436"/>
      <c r="Y1075" s="48"/>
      <c r="Z1075" s="48"/>
      <c r="AA1075" s="48"/>
      <c r="AB1075" s="48"/>
      <c r="AC1075" s="48"/>
      <c r="AD1075" s="48"/>
      <c r="AE1075" s="48"/>
      <c r="AF1075" s="48"/>
      <c r="AG1075" s="48"/>
      <c r="AH1075" s="48"/>
      <c r="AI1075" s="48"/>
      <c r="AJ1075" s="48"/>
      <c r="AK1075" s="48"/>
      <c r="AL1075" s="151" t="s">
        <v>3042</v>
      </c>
      <c r="AM1075" s="48"/>
      <c r="AN1075" s="48"/>
      <c r="AO1075" s="48"/>
      <c r="AP1075" s="48"/>
      <c r="AQ1075" s="48"/>
      <c r="AR1075" s="48"/>
      <c r="AS1075" s="48"/>
      <c r="AT1075" s="436" t="str">
        <f t="shared" si="65"/>
        <v/>
      </c>
      <c r="AU1075" s="436"/>
      <c r="AV1075" s="436" t="str">
        <f t="shared" si="68"/>
        <v>Yes</v>
      </c>
      <c r="AW1075" s="436"/>
      <c r="AX1075" s="69" t="s">
        <v>931</v>
      </c>
      <c r="AY1075" s="48"/>
      <c r="AZ1075" s="48"/>
      <c r="BA1075" s="48"/>
      <c r="BB1075" s="436" t="b">
        <f t="shared" si="69"/>
        <v>0</v>
      </c>
      <c r="BC1075" s="436"/>
      <c r="BD1075" s="48"/>
      <c r="BE1075" s="48"/>
      <c r="BF1075" s="48"/>
      <c r="BG1075" s="48"/>
      <c r="BH1075" s="48"/>
      <c r="BI1075" s="48"/>
      <c r="BJ1075" s="48"/>
      <c r="BK1075" s="48"/>
      <c r="BL1075" s="48"/>
      <c r="BM1075" s="48"/>
      <c r="BN1075" s="48"/>
      <c r="BO1075" s="48"/>
      <c r="BP1075" s="48"/>
      <c r="BQ1075" s="48"/>
      <c r="BR1075" s="48"/>
      <c r="BS1075" s="48"/>
      <c r="BT1075" s="48"/>
      <c r="BU1075" s="48"/>
    </row>
    <row r="1076" spans="1:73" hidden="1">
      <c r="A1076" s="48"/>
      <c r="B1076" s="48"/>
      <c r="C1076" s="70" t="s">
        <v>3043</v>
      </c>
      <c r="D1076" s="48"/>
      <c r="E1076" s="48"/>
      <c r="F1076" s="48"/>
      <c r="G1076" s="48"/>
      <c r="H1076" s="48"/>
      <c r="I1076" s="48"/>
      <c r="J1076" s="48"/>
      <c r="K1076" s="48"/>
      <c r="L1076" s="464">
        <f t="shared" si="70"/>
        <v>689</v>
      </c>
      <c r="M1076" s="464"/>
      <c r="N1076" s="152" t="s">
        <v>3044</v>
      </c>
      <c r="O1076" s="48"/>
      <c r="P1076" s="48"/>
      <c r="Q1076" s="48"/>
      <c r="R1076" s="48"/>
      <c r="S1076" s="48"/>
      <c r="T1076" s="48"/>
      <c r="U1076" s="436" t="str">
        <f t="shared" si="66"/>
        <v/>
      </c>
      <c r="V1076" s="436"/>
      <c r="W1076" s="436" t="str">
        <f t="shared" si="67"/>
        <v/>
      </c>
      <c r="X1076" s="436"/>
      <c r="Y1076" s="48"/>
      <c r="Z1076" s="48"/>
      <c r="AA1076" s="48"/>
      <c r="AB1076" s="48"/>
      <c r="AC1076" s="48"/>
      <c r="AD1076" s="48"/>
      <c r="AE1076" s="48"/>
      <c r="AF1076" s="48"/>
      <c r="AG1076" s="48"/>
      <c r="AH1076" s="48"/>
      <c r="AI1076" s="48"/>
      <c r="AJ1076" s="48"/>
      <c r="AK1076" s="48"/>
      <c r="AL1076" s="157" t="s">
        <v>3045</v>
      </c>
      <c r="AM1076" s="48"/>
      <c r="AN1076" s="48"/>
      <c r="AO1076" s="48"/>
      <c r="AP1076" s="48"/>
      <c r="AQ1076" s="48"/>
      <c r="AR1076" s="48"/>
      <c r="AS1076" s="48"/>
      <c r="AT1076" s="436" t="str">
        <f t="shared" si="65"/>
        <v/>
      </c>
      <c r="AU1076" s="436"/>
      <c r="AV1076" s="436" t="str">
        <f t="shared" si="68"/>
        <v>Yes</v>
      </c>
      <c r="AW1076" s="436"/>
      <c r="AX1076" s="155" t="s">
        <v>908</v>
      </c>
      <c r="AY1076" s="48"/>
      <c r="AZ1076" s="48"/>
      <c r="BA1076" s="48"/>
      <c r="BB1076" s="436" t="b">
        <f t="shared" si="69"/>
        <v>0</v>
      </c>
      <c r="BC1076" s="436"/>
      <c r="BD1076" s="48"/>
      <c r="BE1076" s="48"/>
      <c r="BF1076" s="48"/>
      <c r="BG1076" s="48"/>
      <c r="BH1076" s="48"/>
      <c r="BI1076" s="48"/>
      <c r="BJ1076" s="48"/>
      <c r="BK1076" s="48"/>
      <c r="BL1076" s="48"/>
      <c r="BM1076" s="48"/>
      <c r="BN1076" s="48"/>
      <c r="BO1076" s="48"/>
      <c r="BP1076" s="48"/>
      <c r="BQ1076" s="48"/>
      <c r="BR1076" s="48"/>
      <c r="BS1076" s="48"/>
      <c r="BT1076" s="48"/>
      <c r="BU1076" s="48"/>
    </row>
    <row r="1077" spans="1:73" hidden="1">
      <c r="A1077" s="48"/>
      <c r="B1077" s="48"/>
      <c r="C1077" s="70" t="s">
        <v>3046</v>
      </c>
      <c r="D1077" s="48"/>
      <c r="E1077" s="48"/>
      <c r="F1077" s="48"/>
      <c r="G1077" s="48"/>
      <c r="H1077" s="48"/>
      <c r="I1077" s="48"/>
      <c r="J1077" s="48"/>
      <c r="K1077" s="48"/>
      <c r="L1077" s="464">
        <f t="shared" si="70"/>
        <v>690</v>
      </c>
      <c r="M1077" s="464"/>
      <c r="N1077" s="152" t="s">
        <v>3047</v>
      </c>
      <c r="O1077" s="48"/>
      <c r="P1077" s="48"/>
      <c r="Q1077" s="48"/>
      <c r="R1077" s="48"/>
      <c r="S1077" s="48"/>
      <c r="T1077" s="48"/>
      <c r="U1077" s="436" t="str">
        <f t="shared" si="66"/>
        <v/>
      </c>
      <c r="V1077" s="436"/>
      <c r="W1077" s="436" t="str">
        <f t="shared" si="67"/>
        <v/>
      </c>
      <c r="X1077" s="436"/>
      <c r="Y1077" s="48"/>
      <c r="Z1077" s="48"/>
      <c r="AA1077" s="48"/>
      <c r="AB1077" s="48"/>
      <c r="AC1077" s="48"/>
      <c r="AD1077" s="48"/>
      <c r="AE1077" s="48"/>
      <c r="AF1077" s="48"/>
      <c r="AG1077" s="48"/>
      <c r="AH1077" s="48"/>
      <c r="AI1077" s="48"/>
      <c r="AJ1077" s="48"/>
      <c r="AK1077" s="48"/>
      <c r="AL1077" s="157" t="s">
        <v>3048</v>
      </c>
      <c r="AM1077" s="48"/>
      <c r="AN1077" s="48"/>
      <c r="AO1077" s="48"/>
      <c r="AP1077" s="48"/>
      <c r="AQ1077" s="48"/>
      <c r="AR1077" s="48"/>
      <c r="AS1077" s="48"/>
      <c r="AT1077" s="436" t="str">
        <f t="shared" si="65"/>
        <v/>
      </c>
      <c r="AU1077" s="436"/>
      <c r="AV1077" s="436" t="str">
        <f t="shared" si="68"/>
        <v>Yes</v>
      </c>
      <c r="AW1077" s="436"/>
      <c r="AX1077" s="155" t="s">
        <v>908</v>
      </c>
      <c r="AY1077" s="48"/>
      <c r="AZ1077" s="48"/>
      <c r="BA1077" s="48"/>
      <c r="BB1077" s="436" t="b">
        <f t="shared" si="69"/>
        <v>0</v>
      </c>
      <c r="BC1077" s="436"/>
      <c r="BD1077" s="48"/>
      <c r="BE1077" s="48"/>
      <c r="BF1077" s="48"/>
      <c r="BG1077" s="48"/>
      <c r="BH1077" s="48"/>
      <c r="BI1077" s="48"/>
      <c r="BJ1077" s="48"/>
      <c r="BK1077" s="48"/>
      <c r="BL1077" s="48"/>
      <c r="BM1077" s="48"/>
      <c r="BN1077" s="48"/>
      <c r="BO1077" s="48"/>
      <c r="BP1077" s="48"/>
      <c r="BQ1077" s="48"/>
      <c r="BR1077" s="48"/>
      <c r="BS1077" s="48"/>
      <c r="BT1077" s="48"/>
      <c r="BU1077" s="48"/>
    </row>
    <row r="1078" spans="1:73" hidden="1">
      <c r="A1078" s="48"/>
      <c r="B1078" s="48"/>
      <c r="C1078" s="70" t="s">
        <v>3049</v>
      </c>
      <c r="D1078" s="48"/>
      <c r="E1078" s="48"/>
      <c r="F1078" s="48"/>
      <c r="G1078" s="48"/>
      <c r="H1078" s="48"/>
      <c r="I1078" s="48"/>
      <c r="J1078" s="48"/>
      <c r="K1078" s="48"/>
      <c r="L1078" s="464">
        <f t="shared" si="70"/>
        <v>691</v>
      </c>
      <c r="M1078" s="464"/>
      <c r="N1078" s="152" t="s">
        <v>3050</v>
      </c>
      <c r="O1078" s="48"/>
      <c r="P1078" s="48"/>
      <c r="Q1078" s="48"/>
      <c r="R1078" s="48"/>
      <c r="S1078" s="48"/>
      <c r="T1078" s="48"/>
      <c r="U1078" s="436" t="str">
        <f t="shared" si="66"/>
        <v/>
      </c>
      <c r="V1078" s="436"/>
      <c r="W1078" s="436" t="str">
        <f t="shared" si="67"/>
        <v/>
      </c>
      <c r="X1078" s="436"/>
      <c r="Y1078" s="48"/>
      <c r="Z1078" s="48"/>
      <c r="AA1078" s="48"/>
      <c r="AB1078" s="48"/>
      <c r="AC1078" s="48"/>
      <c r="AD1078" s="48"/>
      <c r="AE1078" s="48"/>
      <c r="AF1078" s="48"/>
      <c r="AG1078" s="48"/>
      <c r="AH1078" s="48"/>
      <c r="AI1078" s="48"/>
      <c r="AJ1078" s="48"/>
      <c r="AK1078" s="48"/>
      <c r="AL1078" s="157" t="s">
        <v>3051</v>
      </c>
      <c r="AM1078" s="48"/>
      <c r="AN1078" s="48"/>
      <c r="AO1078" s="48"/>
      <c r="AP1078" s="48"/>
      <c r="AQ1078" s="48"/>
      <c r="AR1078" s="48"/>
      <c r="AS1078" s="48"/>
      <c r="AT1078" s="436" t="str">
        <f t="shared" si="65"/>
        <v/>
      </c>
      <c r="AU1078" s="436"/>
      <c r="AV1078" s="436" t="str">
        <f t="shared" si="68"/>
        <v>Yes</v>
      </c>
      <c r="AW1078" s="436"/>
      <c r="AX1078" s="155" t="s">
        <v>908</v>
      </c>
      <c r="AY1078" s="48"/>
      <c r="AZ1078" s="48"/>
      <c r="BA1078" s="48"/>
      <c r="BB1078" s="436" t="b">
        <f t="shared" si="69"/>
        <v>0</v>
      </c>
      <c r="BC1078" s="436"/>
      <c r="BD1078" s="48"/>
      <c r="BE1078" s="48"/>
      <c r="BF1078" s="48"/>
      <c r="BG1078" s="48"/>
      <c r="BH1078" s="48"/>
      <c r="BI1078" s="48"/>
      <c r="BJ1078" s="48"/>
      <c r="BK1078" s="48"/>
      <c r="BL1078" s="48"/>
      <c r="BM1078" s="48"/>
      <c r="BN1078" s="48"/>
      <c r="BO1078" s="48"/>
      <c r="BP1078" s="48"/>
      <c r="BQ1078" s="48"/>
      <c r="BR1078" s="48"/>
      <c r="BS1078" s="48"/>
      <c r="BT1078" s="48"/>
      <c r="BU1078" s="48"/>
    </row>
    <row r="1079" spans="1:73" hidden="1">
      <c r="A1079" s="48"/>
      <c r="B1079" s="48"/>
      <c r="C1079" s="70" t="s">
        <v>3052</v>
      </c>
      <c r="D1079" s="48"/>
      <c r="E1079" s="48"/>
      <c r="F1079" s="48"/>
      <c r="G1079" s="48"/>
      <c r="H1079" s="48"/>
      <c r="I1079" s="48"/>
      <c r="J1079" s="48"/>
      <c r="K1079" s="48"/>
      <c r="L1079" s="464">
        <f t="shared" si="70"/>
        <v>692</v>
      </c>
      <c r="M1079" s="464"/>
      <c r="N1079" s="152" t="s">
        <v>3053</v>
      </c>
      <c r="O1079" s="48"/>
      <c r="P1079" s="48"/>
      <c r="Q1079" s="48"/>
      <c r="R1079" s="48"/>
      <c r="S1079" s="48"/>
      <c r="T1079" s="48"/>
      <c r="U1079" s="436" t="str">
        <f t="shared" si="66"/>
        <v/>
      </c>
      <c r="V1079" s="436"/>
      <c r="W1079" s="436" t="str">
        <f t="shared" si="67"/>
        <v/>
      </c>
      <c r="X1079" s="436"/>
      <c r="Y1079" s="48"/>
      <c r="Z1079" s="48"/>
      <c r="AA1079" s="48"/>
      <c r="AB1079" s="48"/>
      <c r="AC1079" s="48"/>
      <c r="AD1079" s="48"/>
      <c r="AE1079" s="48"/>
      <c r="AF1079" s="48"/>
      <c r="AG1079" s="48"/>
      <c r="AH1079" s="48"/>
      <c r="AI1079" s="48"/>
      <c r="AJ1079" s="48"/>
      <c r="AK1079" s="48"/>
      <c r="AL1079" s="151" t="s">
        <v>3054</v>
      </c>
      <c r="AM1079" s="48"/>
      <c r="AN1079" s="48"/>
      <c r="AO1079" s="48"/>
      <c r="AP1079" s="48"/>
      <c r="AQ1079" s="48"/>
      <c r="AR1079" s="48"/>
      <c r="AS1079" s="48"/>
      <c r="AT1079" s="436" t="str">
        <f t="shared" si="65"/>
        <v/>
      </c>
      <c r="AU1079" s="436"/>
      <c r="AV1079" s="436" t="str">
        <f t="shared" si="68"/>
        <v>Yes</v>
      </c>
      <c r="AW1079" s="436"/>
      <c r="AX1079" s="156" t="s">
        <v>918</v>
      </c>
      <c r="AY1079" s="48"/>
      <c r="AZ1079" s="48"/>
      <c r="BA1079" s="48"/>
      <c r="BB1079" s="436" t="b">
        <f t="shared" si="69"/>
        <v>0</v>
      </c>
      <c r="BC1079" s="436"/>
      <c r="BD1079" s="48"/>
      <c r="BE1079" s="48"/>
      <c r="BF1079" s="48"/>
      <c r="BG1079" s="48"/>
      <c r="BH1079" s="48"/>
      <c r="BI1079" s="48"/>
      <c r="BJ1079" s="48"/>
      <c r="BK1079" s="48"/>
      <c r="BL1079" s="48"/>
      <c r="BM1079" s="48"/>
      <c r="BN1079" s="48"/>
      <c r="BO1079" s="48"/>
      <c r="BP1079" s="48"/>
      <c r="BQ1079" s="48"/>
      <c r="BR1079" s="48"/>
      <c r="BS1079" s="48"/>
      <c r="BT1079" s="48"/>
      <c r="BU1079" s="48"/>
    </row>
    <row r="1080" spans="1:73" hidden="1">
      <c r="A1080" s="48"/>
      <c r="B1080" s="48"/>
      <c r="C1080" s="70" t="s">
        <v>3055</v>
      </c>
      <c r="D1080" s="48"/>
      <c r="E1080" s="48"/>
      <c r="F1080" s="48"/>
      <c r="G1080" s="48"/>
      <c r="H1080" s="48"/>
      <c r="I1080" s="48"/>
      <c r="J1080" s="48"/>
      <c r="K1080" s="48"/>
      <c r="L1080" s="464">
        <f t="shared" si="70"/>
        <v>693</v>
      </c>
      <c r="M1080" s="464"/>
      <c r="N1080" s="152" t="s">
        <v>3056</v>
      </c>
      <c r="O1080" s="48"/>
      <c r="P1080" s="48"/>
      <c r="Q1080" s="48"/>
      <c r="R1080" s="48"/>
      <c r="S1080" s="48"/>
      <c r="T1080" s="48"/>
      <c r="U1080" s="436" t="str">
        <f t="shared" si="66"/>
        <v/>
      </c>
      <c r="V1080" s="436"/>
      <c r="W1080" s="436" t="str">
        <f t="shared" si="67"/>
        <v/>
      </c>
      <c r="X1080" s="436"/>
      <c r="Y1080" s="48"/>
      <c r="Z1080" s="48"/>
      <c r="AA1080" s="48"/>
      <c r="AB1080" s="48"/>
      <c r="AC1080" s="48"/>
      <c r="AD1080" s="48"/>
      <c r="AE1080" s="48"/>
      <c r="AF1080" s="48"/>
      <c r="AG1080" s="48"/>
      <c r="AH1080" s="48"/>
      <c r="AI1080" s="48"/>
      <c r="AJ1080" s="48"/>
      <c r="AK1080" s="48"/>
      <c r="AL1080" s="157" t="s">
        <v>3057</v>
      </c>
      <c r="AM1080" s="48"/>
      <c r="AN1080" s="48"/>
      <c r="AO1080" s="48"/>
      <c r="AP1080" s="48"/>
      <c r="AQ1080" s="48"/>
      <c r="AR1080" s="48"/>
      <c r="AS1080" s="48"/>
      <c r="AT1080" s="436" t="str">
        <f t="shared" si="65"/>
        <v/>
      </c>
      <c r="AU1080" s="436"/>
      <c r="AV1080" s="436" t="str">
        <f t="shared" si="68"/>
        <v>Yes</v>
      </c>
      <c r="AW1080" s="436"/>
      <c r="AX1080" s="155" t="s">
        <v>908</v>
      </c>
      <c r="AY1080" s="48"/>
      <c r="AZ1080" s="48"/>
      <c r="BA1080" s="48"/>
      <c r="BB1080" s="436" t="b">
        <f t="shared" si="69"/>
        <v>0</v>
      </c>
      <c r="BC1080" s="436"/>
      <c r="BD1080" s="48"/>
      <c r="BE1080" s="48"/>
      <c r="BF1080" s="48"/>
      <c r="BG1080" s="48"/>
      <c r="BH1080" s="48"/>
      <c r="BI1080" s="48"/>
      <c r="BJ1080" s="48"/>
      <c r="BK1080" s="48"/>
      <c r="BL1080" s="48"/>
      <c r="BM1080" s="48"/>
      <c r="BN1080" s="48"/>
      <c r="BO1080" s="48"/>
      <c r="BP1080" s="48"/>
      <c r="BQ1080" s="48"/>
      <c r="BR1080" s="48"/>
      <c r="BS1080" s="48"/>
      <c r="BT1080" s="48"/>
      <c r="BU1080" s="48"/>
    </row>
    <row r="1081" spans="1:73" hidden="1">
      <c r="A1081" s="48"/>
      <c r="B1081" s="48"/>
      <c r="C1081" s="70" t="s">
        <v>3058</v>
      </c>
      <c r="D1081" s="48"/>
      <c r="E1081" s="48"/>
      <c r="F1081" s="48"/>
      <c r="G1081" s="48"/>
      <c r="H1081" s="48"/>
      <c r="I1081" s="48"/>
      <c r="J1081" s="48"/>
      <c r="K1081" s="48"/>
      <c r="L1081" s="464">
        <f t="shared" si="70"/>
        <v>694</v>
      </c>
      <c r="M1081" s="464"/>
      <c r="N1081" s="152" t="s">
        <v>3059</v>
      </c>
      <c r="O1081" s="48"/>
      <c r="P1081" s="48"/>
      <c r="Q1081" s="48"/>
      <c r="R1081" s="48"/>
      <c r="S1081" s="48"/>
      <c r="T1081" s="48"/>
      <c r="U1081" s="436" t="str">
        <f t="shared" si="66"/>
        <v/>
      </c>
      <c r="V1081" s="436"/>
      <c r="W1081" s="436" t="str">
        <f t="shared" si="67"/>
        <v/>
      </c>
      <c r="X1081" s="436"/>
      <c r="Y1081" s="48"/>
      <c r="Z1081" s="48"/>
      <c r="AA1081" s="48"/>
      <c r="AB1081" s="48"/>
      <c r="AC1081" s="48"/>
      <c r="AD1081" s="48"/>
      <c r="AE1081" s="48"/>
      <c r="AF1081" s="48"/>
      <c r="AG1081" s="48"/>
      <c r="AH1081" s="48"/>
      <c r="AI1081" s="48"/>
      <c r="AJ1081" s="48"/>
      <c r="AK1081" s="48"/>
      <c r="AL1081" s="151" t="s">
        <v>3060</v>
      </c>
      <c r="AM1081" s="48"/>
      <c r="AN1081" s="48"/>
      <c r="AO1081" s="48"/>
      <c r="AP1081" s="48"/>
      <c r="AQ1081" s="48"/>
      <c r="AR1081" s="48"/>
      <c r="AS1081" s="48"/>
      <c r="AT1081" s="436" t="str">
        <f t="shared" si="65"/>
        <v/>
      </c>
      <c r="AU1081" s="436"/>
      <c r="AV1081" s="436" t="str">
        <f t="shared" si="68"/>
        <v>Yes</v>
      </c>
      <c r="AW1081" s="436"/>
      <c r="AX1081" s="69" t="s">
        <v>1000</v>
      </c>
      <c r="AY1081" s="48"/>
      <c r="AZ1081" s="48"/>
      <c r="BA1081" s="48"/>
      <c r="BB1081" s="436" t="b">
        <f t="shared" si="69"/>
        <v>0</v>
      </c>
      <c r="BC1081" s="436"/>
      <c r="BD1081" s="48"/>
      <c r="BE1081" s="48"/>
      <c r="BF1081" s="48"/>
      <c r="BG1081" s="48"/>
      <c r="BH1081" s="48"/>
      <c r="BI1081" s="48"/>
      <c r="BJ1081" s="48"/>
      <c r="BK1081" s="48"/>
      <c r="BL1081" s="48"/>
      <c r="BM1081" s="48"/>
      <c r="BN1081" s="48"/>
      <c r="BO1081" s="48"/>
      <c r="BP1081" s="48"/>
      <c r="BQ1081" s="48"/>
      <c r="BR1081" s="48"/>
      <c r="BS1081" s="48"/>
      <c r="BT1081" s="48"/>
      <c r="BU1081" s="48"/>
    </row>
    <row r="1082" spans="1:73" hidden="1">
      <c r="A1082" s="48"/>
      <c r="B1082" s="48"/>
      <c r="C1082" s="70" t="s">
        <v>3061</v>
      </c>
      <c r="D1082" s="48"/>
      <c r="E1082" s="48"/>
      <c r="F1082" s="48"/>
      <c r="G1082" s="48"/>
      <c r="H1082" s="48"/>
      <c r="I1082" s="48"/>
      <c r="J1082" s="48"/>
      <c r="K1082" s="48"/>
      <c r="L1082" s="464">
        <f t="shared" si="70"/>
        <v>695</v>
      </c>
      <c r="M1082" s="464"/>
      <c r="N1082" s="152" t="s">
        <v>3062</v>
      </c>
      <c r="O1082" s="48"/>
      <c r="P1082" s="48"/>
      <c r="Q1082" s="48"/>
      <c r="R1082" s="48"/>
      <c r="S1082" s="48"/>
      <c r="T1082" s="48"/>
      <c r="U1082" s="436" t="str">
        <f t="shared" si="66"/>
        <v/>
      </c>
      <c r="V1082" s="436"/>
      <c r="W1082" s="436" t="str">
        <f t="shared" si="67"/>
        <v/>
      </c>
      <c r="X1082" s="436"/>
      <c r="Y1082" s="48"/>
      <c r="Z1082" s="48"/>
      <c r="AA1082" s="48"/>
      <c r="AB1082" s="48"/>
      <c r="AC1082" s="48"/>
      <c r="AD1082" s="48"/>
      <c r="AE1082" s="48"/>
      <c r="AF1082" s="48"/>
      <c r="AG1082" s="48"/>
      <c r="AH1082" s="48"/>
      <c r="AI1082" s="48"/>
      <c r="AJ1082" s="48"/>
      <c r="AK1082" s="48"/>
      <c r="AL1082" s="151" t="s">
        <v>3063</v>
      </c>
      <c r="AM1082" s="48"/>
      <c r="AN1082" s="48"/>
      <c r="AO1082" s="48"/>
      <c r="AP1082" s="48"/>
      <c r="AQ1082" s="48"/>
      <c r="AR1082" s="48"/>
      <c r="AS1082" s="48"/>
      <c r="AT1082" s="436" t="str">
        <f t="shared" si="65"/>
        <v/>
      </c>
      <c r="AU1082" s="436"/>
      <c r="AV1082" s="436" t="str">
        <f t="shared" si="68"/>
        <v>Yes</v>
      </c>
      <c r="AW1082" s="436"/>
      <c r="AX1082" s="156" t="s">
        <v>908</v>
      </c>
      <c r="AY1082" s="48"/>
      <c r="AZ1082" s="48"/>
      <c r="BA1082" s="48"/>
      <c r="BB1082" s="436" t="b">
        <f t="shared" si="69"/>
        <v>0</v>
      </c>
      <c r="BC1082" s="436"/>
      <c r="BD1082" s="48"/>
      <c r="BE1082" s="48"/>
      <c r="BF1082" s="48"/>
      <c r="BG1082" s="48"/>
      <c r="BH1082" s="48"/>
      <c r="BI1082" s="48"/>
      <c r="BJ1082" s="48"/>
      <c r="BK1082" s="48"/>
      <c r="BL1082" s="48"/>
      <c r="BM1082" s="48"/>
      <c r="BN1082" s="48"/>
      <c r="BO1082" s="48"/>
      <c r="BP1082" s="48"/>
      <c r="BQ1082" s="48"/>
      <c r="BR1082" s="48"/>
      <c r="BS1082" s="48"/>
      <c r="BT1082" s="48"/>
      <c r="BU1082" s="48"/>
    </row>
    <row r="1083" spans="1:73" hidden="1">
      <c r="A1083" s="48"/>
      <c r="B1083" s="48"/>
      <c r="C1083" s="70" t="s">
        <v>3064</v>
      </c>
      <c r="D1083" s="48"/>
      <c r="E1083" s="48"/>
      <c r="F1083" s="48"/>
      <c r="G1083" s="48"/>
      <c r="H1083" s="48"/>
      <c r="I1083" s="48"/>
      <c r="J1083" s="48"/>
      <c r="K1083" s="48"/>
      <c r="L1083" s="464">
        <f t="shared" si="70"/>
        <v>696</v>
      </c>
      <c r="M1083" s="464"/>
      <c r="N1083" s="152" t="s">
        <v>3065</v>
      </c>
      <c r="O1083" s="48"/>
      <c r="P1083" s="48"/>
      <c r="Q1083" s="48"/>
      <c r="R1083" s="48"/>
      <c r="S1083" s="48"/>
      <c r="T1083" s="48"/>
      <c r="U1083" s="436" t="str">
        <f t="shared" si="66"/>
        <v/>
      </c>
      <c r="V1083" s="436"/>
      <c r="W1083" s="436" t="str">
        <f t="shared" si="67"/>
        <v/>
      </c>
      <c r="X1083" s="436"/>
      <c r="Y1083" s="48"/>
      <c r="Z1083" s="48"/>
      <c r="AA1083" s="48"/>
      <c r="AB1083" s="48"/>
      <c r="AC1083" s="48"/>
      <c r="AD1083" s="48"/>
      <c r="AE1083" s="48"/>
      <c r="AF1083" s="48"/>
      <c r="AG1083" s="48"/>
      <c r="AH1083" s="48"/>
      <c r="AI1083" s="48"/>
      <c r="AJ1083" s="48"/>
      <c r="AK1083" s="48"/>
      <c r="AL1083" s="157" t="s">
        <v>3066</v>
      </c>
      <c r="AM1083" s="48"/>
      <c r="AN1083" s="48"/>
      <c r="AO1083" s="48"/>
      <c r="AP1083" s="48"/>
      <c r="AQ1083" s="48"/>
      <c r="AR1083" s="48"/>
      <c r="AS1083" s="48"/>
      <c r="AT1083" s="436" t="str">
        <f t="shared" si="65"/>
        <v/>
      </c>
      <c r="AU1083" s="436"/>
      <c r="AV1083" s="436" t="str">
        <f t="shared" si="68"/>
        <v>Yes</v>
      </c>
      <c r="AW1083" s="436"/>
      <c r="AX1083" s="155" t="s">
        <v>908</v>
      </c>
      <c r="AY1083" s="48"/>
      <c r="AZ1083" s="48"/>
      <c r="BA1083" s="48"/>
      <c r="BB1083" s="436" t="b">
        <f t="shared" si="69"/>
        <v>0</v>
      </c>
      <c r="BC1083" s="436"/>
      <c r="BD1083" s="48"/>
      <c r="BE1083" s="48"/>
      <c r="BF1083" s="48"/>
      <c r="BG1083" s="48"/>
      <c r="BH1083" s="48"/>
      <c r="BI1083" s="48"/>
      <c r="BJ1083" s="48"/>
      <c r="BK1083" s="48"/>
      <c r="BL1083" s="48"/>
      <c r="BM1083" s="48"/>
      <c r="BN1083" s="48"/>
      <c r="BO1083" s="48"/>
      <c r="BP1083" s="48"/>
      <c r="BQ1083" s="48"/>
      <c r="BR1083" s="48"/>
      <c r="BS1083" s="48"/>
      <c r="BT1083" s="48"/>
      <c r="BU1083" s="48"/>
    </row>
    <row r="1084" spans="1:73" hidden="1">
      <c r="A1084" s="48"/>
      <c r="B1084" s="48"/>
      <c r="C1084" s="70" t="s">
        <v>3067</v>
      </c>
      <c r="D1084" s="48"/>
      <c r="E1084" s="48"/>
      <c r="F1084" s="48"/>
      <c r="G1084" s="48"/>
      <c r="H1084" s="48"/>
      <c r="I1084" s="48"/>
      <c r="J1084" s="48"/>
      <c r="K1084" s="48"/>
      <c r="L1084" s="464">
        <f t="shared" si="70"/>
        <v>697</v>
      </c>
      <c r="M1084" s="464"/>
      <c r="N1084" s="152" t="s">
        <v>3068</v>
      </c>
      <c r="O1084" s="48"/>
      <c r="P1084" s="48"/>
      <c r="Q1084" s="48"/>
      <c r="R1084" s="48"/>
      <c r="S1084" s="48"/>
      <c r="T1084" s="48"/>
      <c r="U1084" s="436" t="str">
        <f t="shared" si="66"/>
        <v/>
      </c>
      <c r="V1084" s="436"/>
      <c r="W1084" s="436" t="str">
        <f t="shared" si="67"/>
        <v/>
      </c>
      <c r="X1084" s="436"/>
      <c r="Y1084" s="48"/>
      <c r="Z1084" s="48"/>
      <c r="AA1084" s="48"/>
      <c r="AB1084" s="48"/>
      <c r="AC1084" s="48"/>
      <c r="AD1084" s="48"/>
      <c r="AE1084" s="48"/>
      <c r="AF1084" s="48"/>
      <c r="AG1084" s="48"/>
      <c r="AH1084" s="48"/>
      <c r="AI1084" s="48"/>
      <c r="AJ1084" s="48"/>
      <c r="AK1084" s="48"/>
      <c r="AL1084" s="151" t="s">
        <v>3069</v>
      </c>
      <c r="AM1084" s="48"/>
      <c r="AN1084" s="48"/>
      <c r="AO1084" s="48"/>
      <c r="AP1084" s="48"/>
      <c r="AQ1084" s="48"/>
      <c r="AR1084" s="48"/>
      <c r="AS1084" s="48"/>
      <c r="AT1084" s="436" t="str">
        <f t="shared" si="65"/>
        <v/>
      </c>
      <c r="AU1084" s="436"/>
      <c r="AV1084" s="436" t="str">
        <f t="shared" si="68"/>
        <v>Yes</v>
      </c>
      <c r="AW1084" s="436"/>
      <c r="AX1084" s="155" t="s">
        <v>908</v>
      </c>
      <c r="AY1084" s="48"/>
      <c r="AZ1084" s="48"/>
      <c r="BA1084" s="48"/>
      <c r="BB1084" s="436" t="b">
        <f t="shared" si="69"/>
        <v>0</v>
      </c>
      <c r="BC1084" s="436"/>
      <c r="BD1084" s="48"/>
      <c r="BE1084" s="48"/>
      <c r="BF1084" s="48"/>
      <c r="BG1084" s="48"/>
      <c r="BH1084" s="48"/>
      <c r="BI1084" s="48"/>
      <c r="BJ1084" s="48"/>
      <c r="BK1084" s="48"/>
      <c r="BL1084" s="48"/>
      <c r="BM1084" s="48"/>
      <c r="BN1084" s="48"/>
      <c r="BO1084" s="48"/>
      <c r="BP1084" s="48"/>
      <c r="BQ1084" s="48"/>
      <c r="BR1084" s="48"/>
      <c r="BS1084" s="48"/>
      <c r="BT1084" s="48"/>
      <c r="BU1084" s="48"/>
    </row>
    <row r="1085" spans="1:73" hidden="1">
      <c r="A1085" s="48"/>
      <c r="B1085" s="48"/>
      <c r="C1085" s="70" t="s">
        <v>3070</v>
      </c>
      <c r="D1085" s="48"/>
      <c r="E1085" s="48"/>
      <c r="F1085" s="48"/>
      <c r="G1085" s="48"/>
      <c r="H1085" s="48"/>
      <c r="I1085" s="48"/>
      <c r="J1085" s="48"/>
      <c r="K1085" s="48"/>
      <c r="L1085" s="464">
        <f t="shared" si="70"/>
        <v>698</v>
      </c>
      <c r="M1085" s="464"/>
      <c r="N1085" s="152" t="s">
        <v>3071</v>
      </c>
      <c r="O1085" s="48"/>
      <c r="P1085" s="48"/>
      <c r="Q1085" s="48"/>
      <c r="R1085" s="48"/>
      <c r="S1085" s="48"/>
      <c r="T1085" s="48"/>
      <c r="U1085" s="436" t="str">
        <f t="shared" si="66"/>
        <v/>
      </c>
      <c r="V1085" s="436"/>
      <c r="W1085" s="436" t="str">
        <f t="shared" si="67"/>
        <v/>
      </c>
      <c r="X1085" s="436"/>
      <c r="Y1085" s="48"/>
      <c r="Z1085" s="48"/>
      <c r="AA1085" s="48"/>
      <c r="AB1085" s="48"/>
      <c r="AC1085" s="48"/>
      <c r="AD1085" s="48"/>
      <c r="AE1085" s="48"/>
      <c r="AF1085" s="48"/>
      <c r="AG1085" s="48"/>
      <c r="AH1085" s="48"/>
      <c r="AI1085" s="48"/>
      <c r="AJ1085" s="48"/>
      <c r="AK1085" s="48"/>
      <c r="AL1085" s="154" t="s">
        <v>3072</v>
      </c>
      <c r="AM1085" s="48"/>
      <c r="AN1085" s="48"/>
      <c r="AO1085" s="48"/>
      <c r="AP1085" s="48"/>
      <c r="AQ1085" s="48"/>
      <c r="AR1085" s="48"/>
      <c r="AS1085" s="48"/>
      <c r="AT1085" s="436" t="str">
        <f t="shared" si="65"/>
        <v/>
      </c>
      <c r="AU1085" s="436"/>
      <c r="AV1085" s="436" t="str">
        <f t="shared" si="68"/>
        <v>Yes</v>
      </c>
      <c r="AW1085" s="436"/>
      <c r="AX1085" s="155" t="s">
        <v>908</v>
      </c>
      <c r="AY1085" s="48"/>
      <c r="AZ1085" s="48"/>
      <c r="BA1085" s="48"/>
      <c r="BB1085" s="436" t="b">
        <f t="shared" si="69"/>
        <v>0</v>
      </c>
      <c r="BC1085" s="436"/>
      <c r="BD1085" s="48"/>
      <c r="BE1085" s="48"/>
      <c r="BF1085" s="48"/>
      <c r="BG1085" s="48"/>
      <c r="BH1085" s="48"/>
      <c r="BI1085" s="48"/>
      <c r="BJ1085" s="48"/>
      <c r="BK1085" s="48"/>
      <c r="BL1085" s="48"/>
      <c r="BM1085" s="48"/>
      <c r="BN1085" s="48"/>
      <c r="BO1085" s="48"/>
      <c r="BP1085" s="48"/>
      <c r="BQ1085" s="48"/>
      <c r="BR1085" s="48"/>
      <c r="BS1085" s="48"/>
      <c r="BT1085" s="48"/>
      <c r="BU1085" s="48"/>
    </row>
    <row r="1086" spans="1:73" hidden="1">
      <c r="A1086" s="48"/>
      <c r="B1086" s="48"/>
      <c r="C1086" s="70" t="s">
        <v>3073</v>
      </c>
      <c r="D1086" s="48"/>
      <c r="E1086" s="48"/>
      <c r="F1086" s="48"/>
      <c r="G1086" s="48"/>
      <c r="H1086" s="48"/>
      <c r="I1086" s="48"/>
      <c r="J1086" s="48"/>
      <c r="K1086" s="48"/>
      <c r="L1086" s="464">
        <f t="shared" si="70"/>
        <v>699</v>
      </c>
      <c r="M1086" s="464"/>
      <c r="N1086" s="152" t="s">
        <v>3074</v>
      </c>
      <c r="O1086" s="48"/>
      <c r="P1086" s="48"/>
      <c r="Q1086" s="48"/>
      <c r="R1086" s="48"/>
      <c r="S1086" s="48"/>
      <c r="T1086" s="48"/>
      <c r="U1086" s="436" t="str">
        <f t="shared" si="66"/>
        <v/>
      </c>
      <c r="V1086" s="436"/>
      <c r="W1086" s="436" t="str">
        <f t="shared" si="67"/>
        <v/>
      </c>
      <c r="X1086" s="436"/>
      <c r="Y1086" s="48"/>
      <c r="Z1086" s="48"/>
      <c r="AA1086" s="48"/>
      <c r="AB1086" s="48"/>
      <c r="AC1086" s="48"/>
      <c r="AD1086" s="48"/>
      <c r="AE1086" s="48"/>
      <c r="AF1086" s="48"/>
      <c r="AG1086" s="48"/>
      <c r="AH1086" s="48"/>
      <c r="AI1086" s="48"/>
      <c r="AJ1086" s="48"/>
      <c r="AK1086" s="48"/>
      <c r="AL1086" s="151" t="s">
        <v>1464</v>
      </c>
      <c r="AM1086" s="48"/>
      <c r="AN1086" s="48"/>
      <c r="AO1086" s="48"/>
      <c r="AP1086" s="48"/>
      <c r="AQ1086" s="48"/>
      <c r="AR1086" s="48"/>
      <c r="AS1086" s="48"/>
      <c r="AT1086" s="436" t="str">
        <f t="shared" si="65"/>
        <v/>
      </c>
      <c r="AU1086" s="436"/>
      <c r="AV1086" s="436" t="str">
        <f t="shared" si="68"/>
        <v>Yes</v>
      </c>
      <c r="AW1086" s="436"/>
      <c r="AX1086" s="156" t="s">
        <v>918</v>
      </c>
      <c r="AY1086" s="48"/>
      <c r="AZ1086" s="48"/>
      <c r="BA1086" s="48"/>
      <c r="BB1086" s="436" t="b">
        <f t="shared" si="69"/>
        <v>0</v>
      </c>
      <c r="BC1086" s="436"/>
      <c r="BD1086" s="48"/>
      <c r="BE1086" s="48"/>
      <c r="BF1086" s="48"/>
      <c r="BG1086" s="48"/>
      <c r="BH1086" s="48"/>
      <c r="BI1086" s="48"/>
      <c r="BJ1086" s="48"/>
      <c r="BK1086" s="48"/>
      <c r="BL1086" s="48"/>
      <c r="BM1086" s="48"/>
      <c r="BN1086" s="48"/>
      <c r="BO1086" s="48"/>
      <c r="BP1086" s="48"/>
      <c r="BQ1086" s="48"/>
      <c r="BR1086" s="48"/>
      <c r="BS1086" s="48"/>
      <c r="BT1086" s="48"/>
      <c r="BU1086" s="48"/>
    </row>
    <row r="1087" spans="1:73" hidden="1">
      <c r="A1087" s="48"/>
      <c r="B1087" s="48"/>
      <c r="C1087" s="70" t="s">
        <v>3075</v>
      </c>
      <c r="D1087" s="48"/>
      <c r="E1087" s="48"/>
      <c r="F1087" s="48"/>
      <c r="G1087" s="48"/>
      <c r="H1087" s="48"/>
      <c r="I1087" s="48"/>
      <c r="J1087" s="48"/>
      <c r="K1087" s="48"/>
      <c r="L1087" s="464">
        <f t="shared" si="70"/>
        <v>700</v>
      </c>
      <c r="M1087" s="464"/>
      <c r="N1087" s="152" t="s">
        <v>3076</v>
      </c>
      <c r="O1087" s="48"/>
      <c r="P1087" s="48"/>
      <c r="Q1087" s="48"/>
      <c r="R1087" s="48"/>
      <c r="S1087" s="48"/>
      <c r="T1087" s="48"/>
      <c r="U1087" s="436" t="str">
        <f t="shared" si="66"/>
        <v/>
      </c>
      <c r="V1087" s="436"/>
      <c r="W1087" s="436" t="str">
        <f t="shared" si="67"/>
        <v/>
      </c>
      <c r="X1087" s="436"/>
      <c r="Y1087" s="48"/>
      <c r="Z1087" s="48"/>
      <c r="AA1087" s="48"/>
      <c r="AB1087" s="48"/>
      <c r="AC1087" s="48"/>
      <c r="AD1087" s="48"/>
      <c r="AE1087" s="48"/>
      <c r="AF1087" s="48"/>
      <c r="AG1087" s="48"/>
      <c r="AH1087" s="48"/>
      <c r="AI1087" s="48"/>
      <c r="AJ1087" s="48"/>
      <c r="AK1087" s="48"/>
      <c r="AL1087" s="157" t="s">
        <v>3077</v>
      </c>
      <c r="AM1087" s="48"/>
      <c r="AN1087" s="48"/>
      <c r="AO1087" s="48"/>
      <c r="AP1087" s="48"/>
      <c r="AQ1087" s="48"/>
      <c r="AR1087" s="48"/>
      <c r="AS1087" s="48"/>
      <c r="AT1087" s="436" t="str">
        <f t="shared" si="65"/>
        <v/>
      </c>
      <c r="AU1087" s="436"/>
      <c r="AV1087" s="436" t="str">
        <f t="shared" si="68"/>
        <v>Yes</v>
      </c>
      <c r="AW1087" s="436"/>
      <c r="AX1087" s="155" t="s">
        <v>908</v>
      </c>
      <c r="AY1087" s="48"/>
      <c r="AZ1087" s="48"/>
      <c r="BA1087" s="48"/>
      <c r="BB1087" s="436" t="b">
        <f t="shared" si="69"/>
        <v>0</v>
      </c>
      <c r="BC1087" s="436"/>
      <c r="BD1087" s="48"/>
      <c r="BE1087" s="48"/>
      <c r="BF1087" s="48"/>
      <c r="BG1087" s="48"/>
      <c r="BH1087" s="48"/>
      <c r="BI1087" s="48"/>
      <c r="BJ1087" s="48"/>
      <c r="BK1087" s="48"/>
      <c r="BL1087" s="48"/>
      <c r="BM1087" s="48"/>
      <c r="BN1087" s="48"/>
      <c r="BO1087" s="48"/>
      <c r="BP1087" s="48"/>
      <c r="BQ1087" s="48"/>
      <c r="BR1087" s="48"/>
      <c r="BS1087" s="48"/>
      <c r="BT1087" s="48"/>
      <c r="BU1087" s="48"/>
    </row>
    <row r="1088" spans="1:73" hidden="1">
      <c r="A1088" s="48"/>
      <c r="B1088" s="48"/>
      <c r="C1088" s="70" t="s">
        <v>3078</v>
      </c>
      <c r="D1088" s="48"/>
      <c r="E1088" s="48"/>
      <c r="F1088" s="48"/>
      <c r="G1088" s="48"/>
      <c r="H1088" s="48"/>
      <c r="I1088" s="48"/>
      <c r="J1088" s="48"/>
      <c r="K1088" s="48"/>
      <c r="L1088" s="464">
        <f t="shared" si="70"/>
        <v>701</v>
      </c>
      <c r="M1088" s="464"/>
      <c r="N1088" s="152" t="s">
        <v>3079</v>
      </c>
      <c r="O1088" s="48"/>
      <c r="P1088" s="48"/>
      <c r="Q1088" s="48"/>
      <c r="R1088" s="48"/>
      <c r="S1088" s="48"/>
      <c r="T1088" s="48"/>
      <c r="U1088" s="436" t="str">
        <f t="shared" si="66"/>
        <v/>
      </c>
      <c r="V1088" s="436"/>
      <c r="W1088" s="436" t="str">
        <f t="shared" si="67"/>
        <v/>
      </c>
      <c r="X1088" s="436"/>
      <c r="Y1088" s="48"/>
      <c r="Z1088" s="48"/>
      <c r="AA1088" s="48"/>
      <c r="AB1088" s="48"/>
      <c r="AC1088" s="48"/>
      <c r="AD1088" s="48"/>
      <c r="AE1088" s="48"/>
      <c r="AF1088" s="48"/>
      <c r="AG1088" s="48"/>
      <c r="AH1088" s="48"/>
      <c r="AI1088" s="48"/>
      <c r="AJ1088" s="48"/>
      <c r="AK1088" s="48"/>
      <c r="AL1088" s="151" t="s">
        <v>3080</v>
      </c>
      <c r="AM1088" s="48"/>
      <c r="AN1088" s="48"/>
      <c r="AO1088" s="48"/>
      <c r="AP1088" s="48"/>
      <c r="AQ1088" s="48"/>
      <c r="AR1088" s="48"/>
      <c r="AS1088" s="48"/>
      <c r="AT1088" s="436" t="str">
        <f t="shared" si="65"/>
        <v/>
      </c>
      <c r="AU1088" s="436"/>
      <c r="AV1088" s="436" t="str">
        <f t="shared" si="68"/>
        <v>Yes</v>
      </c>
      <c r="AW1088" s="436"/>
      <c r="AX1088" s="156" t="s">
        <v>918</v>
      </c>
      <c r="AY1088" s="48"/>
      <c r="AZ1088" s="48"/>
      <c r="BA1088" s="48"/>
      <c r="BB1088" s="436" t="b">
        <f t="shared" si="69"/>
        <v>0</v>
      </c>
      <c r="BC1088" s="436"/>
      <c r="BD1088" s="48"/>
      <c r="BE1088" s="48"/>
      <c r="BF1088" s="48"/>
      <c r="BG1088" s="48"/>
      <c r="BH1088" s="48"/>
      <c r="BI1088" s="48"/>
      <c r="BJ1088" s="48"/>
      <c r="BK1088" s="48"/>
      <c r="BL1088" s="48"/>
      <c r="BM1088" s="48"/>
      <c r="BN1088" s="48"/>
      <c r="BO1088" s="48"/>
      <c r="BP1088" s="48"/>
      <c r="BQ1088" s="48"/>
      <c r="BR1088" s="48"/>
      <c r="BS1088" s="48"/>
      <c r="BT1088" s="48"/>
      <c r="BU1088" s="48"/>
    </row>
    <row r="1089" spans="1:73" hidden="1">
      <c r="A1089" s="48"/>
      <c r="B1089" s="48"/>
      <c r="C1089" s="70" t="s">
        <v>3081</v>
      </c>
      <c r="D1089" s="48"/>
      <c r="E1089" s="48"/>
      <c r="F1089" s="48"/>
      <c r="G1089" s="48"/>
      <c r="H1089" s="48"/>
      <c r="I1089" s="48"/>
      <c r="J1089" s="48"/>
      <c r="K1089" s="48"/>
      <c r="L1089" s="464">
        <f t="shared" si="70"/>
        <v>702</v>
      </c>
      <c r="M1089" s="464"/>
      <c r="N1089" s="152" t="s">
        <v>1849</v>
      </c>
      <c r="O1089" s="48"/>
      <c r="P1089" s="48"/>
      <c r="Q1089" s="48"/>
      <c r="R1089" s="48"/>
      <c r="S1089" s="48"/>
      <c r="T1089" s="48"/>
      <c r="U1089" s="436" t="str">
        <f t="shared" si="66"/>
        <v/>
      </c>
      <c r="V1089" s="436"/>
      <c r="W1089" s="436" t="str">
        <f t="shared" si="67"/>
        <v/>
      </c>
      <c r="X1089" s="436"/>
      <c r="Y1089" s="48"/>
      <c r="Z1089" s="48"/>
      <c r="AA1089" s="48"/>
      <c r="AB1089" s="48"/>
      <c r="AC1089" s="48"/>
      <c r="AD1089" s="48"/>
      <c r="AE1089" s="48"/>
      <c r="AF1089" s="48"/>
      <c r="AG1089" s="48"/>
      <c r="AH1089" s="48"/>
      <c r="AI1089" s="48"/>
      <c r="AJ1089" s="48"/>
      <c r="AK1089" s="48"/>
      <c r="AL1089" s="157" t="s">
        <v>3082</v>
      </c>
      <c r="AM1089" s="48"/>
      <c r="AN1089" s="48"/>
      <c r="AO1089" s="48"/>
      <c r="AP1089" s="48"/>
      <c r="AQ1089" s="48"/>
      <c r="AR1089" s="48"/>
      <c r="AS1089" s="48"/>
      <c r="AT1089" s="436" t="str">
        <f t="shared" si="65"/>
        <v/>
      </c>
      <c r="AU1089" s="436"/>
      <c r="AV1089" s="436" t="str">
        <f t="shared" si="68"/>
        <v>Yes</v>
      </c>
      <c r="AW1089" s="436"/>
      <c r="AX1089" s="155" t="s">
        <v>918</v>
      </c>
      <c r="AY1089" s="48"/>
      <c r="AZ1089" s="48"/>
      <c r="BA1089" s="48"/>
      <c r="BB1089" s="436" t="b">
        <f t="shared" si="69"/>
        <v>0</v>
      </c>
      <c r="BC1089" s="436"/>
      <c r="BD1089" s="48"/>
      <c r="BE1089" s="48"/>
      <c r="BF1089" s="48"/>
      <c r="BG1089" s="48"/>
      <c r="BH1089" s="48"/>
      <c r="BI1089" s="48"/>
      <c r="BJ1089" s="48"/>
      <c r="BK1089" s="48"/>
      <c r="BL1089" s="48"/>
      <c r="BM1089" s="48"/>
      <c r="BN1089" s="48"/>
      <c r="BO1089" s="48"/>
      <c r="BP1089" s="48"/>
      <c r="BQ1089" s="48"/>
      <c r="BR1089" s="48"/>
      <c r="BS1089" s="48"/>
      <c r="BT1089" s="48"/>
      <c r="BU1089" s="48"/>
    </row>
    <row r="1090" spans="1:73" hidden="1">
      <c r="A1090" s="48"/>
      <c r="B1090" s="48"/>
      <c r="C1090" s="70" t="s">
        <v>3083</v>
      </c>
      <c r="D1090" s="48"/>
      <c r="E1090" s="48"/>
      <c r="F1090" s="48"/>
      <c r="G1090" s="48"/>
      <c r="H1090" s="48"/>
      <c r="I1090" s="48"/>
      <c r="J1090" s="48"/>
      <c r="K1090" s="48"/>
      <c r="L1090" s="464">
        <f t="shared" si="70"/>
        <v>703</v>
      </c>
      <c r="M1090" s="464"/>
      <c r="N1090" s="152" t="s">
        <v>3084</v>
      </c>
      <c r="O1090" s="48"/>
      <c r="P1090" s="48"/>
      <c r="Q1090" s="48"/>
      <c r="R1090" s="48"/>
      <c r="S1090" s="48"/>
      <c r="T1090" s="48"/>
      <c r="U1090" s="436" t="str">
        <f t="shared" si="66"/>
        <v/>
      </c>
      <c r="V1090" s="436"/>
      <c r="W1090" s="436" t="str">
        <f t="shared" si="67"/>
        <v/>
      </c>
      <c r="X1090" s="436"/>
      <c r="Y1090" s="48"/>
      <c r="Z1090" s="48"/>
      <c r="AA1090" s="48"/>
      <c r="AB1090" s="48"/>
      <c r="AC1090" s="48"/>
      <c r="AD1090" s="48"/>
      <c r="AE1090" s="48"/>
      <c r="AF1090" s="48"/>
      <c r="AG1090" s="48"/>
      <c r="AH1090" s="48"/>
      <c r="AI1090" s="48"/>
      <c r="AJ1090" s="48"/>
      <c r="AK1090" s="48"/>
      <c r="AL1090" s="151" t="s">
        <v>2491</v>
      </c>
      <c r="AM1090" s="48"/>
      <c r="AN1090" s="48"/>
      <c r="AO1090" s="48"/>
      <c r="AP1090" s="48"/>
      <c r="AQ1090" s="48"/>
      <c r="AR1090" s="48"/>
      <c r="AS1090" s="48"/>
      <c r="AT1090" s="436" t="str">
        <f t="shared" si="65"/>
        <v/>
      </c>
      <c r="AU1090" s="436"/>
      <c r="AV1090" s="436" t="str">
        <f t="shared" si="68"/>
        <v>Yes</v>
      </c>
      <c r="AW1090" s="436"/>
      <c r="AX1090" s="156" t="s">
        <v>908</v>
      </c>
      <c r="AY1090" s="48"/>
      <c r="AZ1090" s="48"/>
      <c r="BA1090" s="48"/>
      <c r="BB1090" s="436" t="b">
        <f t="shared" si="69"/>
        <v>0</v>
      </c>
      <c r="BC1090" s="436"/>
      <c r="BD1090" s="48"/>
      <c r="BE1090" s="48"/>
      <c r="BF1090" s="48"/>
      <c r="BG1090" s="48"/>
      <c r="BH1090" s="48"/>
      <c r="BI1090" s="48"/>
      <c r="BJ1090" s="48"/>
      <c r="BK1090" s="48"/>
      <c r="BL1090" s="48"/>
      <c r="BM1090" s="48"/>
      <c r="BN1090" s="48"/>
      <c r="BO1090" s="48"/>
      <c r="BP1090" s="48"/>
      <c r="BQ1090" s="48"/>
      <c r="BR1090" s="48"/>
      <c r="BS1090" s="48"/>
      <c r="BT1090" s="48"/>
      <c r="BU1090" s="48"/>
    </row>
    <row r="1091" spans="1:73" hidden="1">
      <c r="A1091" s="48"/>
      <c r="B1091" s="48"/>
      <c r="C1091" s="70" t="s">
        <v>3085</v>
      </c>
      <c r="D1091" s="48"/>
      <c r="E1091" s="48"/>
      <c r="F1091" s="48"/>
      <c r="G1091" s="48"/>
      <c r="H1091" s="48"/>
      <c r="I1091" s="48"/>
      <c r="J1091" s="48"/>
      <c r="K1091" s="48"/>
      <c r="L1091" s="464">
        <f t="shared" si="70"/>
        <v>704</v>
      </c>
      <c r="M1091" s="464"/>
      <c r="N1091" s="152" t="s">
        <v>3086</v>
      </c>
      <c r="O1091" s="48"/>
      <c r="P1091" s="48"/>
      <c r="Q1091" s="48"/>
      <c r="R1091" s="48"/>
      <c r="S1091" s="48"/>
      <c r="T1091" s="48"/>
      <c r="U1091" s="436" t="str">
        <f t="shared" si="66"/>
        <v/>
      </c>
      <c r="V1091" s="436"/>
      <c r="W1091" s="436" t="str">
        <f t="shared" si="67"/>
        <v/>
      </c>
      <c r="X1091" s="436"/>
      <c r="Y1091" s="48"/>
      <c r="Z1091" s="48"/>
      <c r="AA1091" s="48"/>
      <c r="AB1091" s="48"/>
      <c r="AC1091" s="48"/>
      <c r="AD1091" s="48"/>
      <c r="AE1091" s="48"/>
      <c r="AF1091" s="48"/>
      <c r="AG1091" s="48"/>
      <c r="AH1091" s="48"/>
      <c r="AI1091" s="48"/>
      <c r="AJ1091" s="48"/>
      <c r="AK1091" s="48"/>
      <c r="AL1091" s="151" t="s">
        <v>2292</v>
      </c>
      <c r="AM1091" s="48"/>
      <c r="AN1091" s="48"/>
      <c r="AO1091" s="48"/>
      <c r="AP1091" s="48"/>
      <c r="AQ1091" s="48"/>
      <c r="AR1091" s="48"/>
      <c r="AS1091" s="48"/>
      <c r="AT1091" s="436" t="str">
        <f t="shared" si="65"/>
        <v/>
      </c>
      <c r="AU1091" s="436"/>
      <c r="AV1091" s="436" t="str">
        <f t="shared" si="68"/>
        <v>Yes</v>
      </c>
      <c r="AW1091" s="436"/>
      <c r="AX1091" s="156" t="s">
        <v>908</v>
      </c>
      <c r="AY1091" s="48"/>
      <c r="AZ1091" s="48"/>
      <c r="BA1091" s="48"/>
      <c r="BB1091" s="436" t="b">
        <f t="shared" si="69"/>
        <v>0</v>
      </c>
      <c r="BC1091" s="436"/>
      <c r="BD1091" s="48"/>
      <c r="BE1091" s="48"/>
      <c r="BF1091" s="48"/>
      <c r="BG1091" s="48"/>
      <c r="BH1091" s="48"/>
      <c r="BI1091" s="48"/>
      <c r="BJ1091" s="48"/>
      <c r="BK1091" s="48"/>
      <c r="BL1091" s="48"/>
      <c r="BM1091" s="48"/>
      <c r="BN1091" s="48"/>
      <c r="BO1091" s="48"/>
      <c r="BP1091" s="48"/>
      <c r="BQ1091" s="48"/>
      <c r="BR1091" s="48"/>
      <c r="BS1091" s="48"/>
      <c r="BT1091" s="48"/>
      <c r="BU1091" s="48"/>
    </row>
    <row r="1092" spans="1:73" hidden="1">
      <c r="A1092" s="48"/>
      <c r="B1092" s="48"/>
      <c r="C1092" s="70" t="s">
        <v>3087</v>
      </c>
      <c r="D1092" s="48"/>
      <c r="E1092" s="48"/>
      <c r="F1092" s="48"/>
      <c r="G1092" s="48"/>
      <c r="H1092" s="48"/>
      <c r="I1092" s="48"/>
      <c r="J1092" s="48"/>
      <c r="K1092" s="48"/>
      <c r="L1092" s="464">
        <f t="shared" si="70"/>
        <v>705</v>
      </c>
      <c r="M1092" s="464"/>
      <c r="N1092" s="152" t="s">
        <v>3088</v>
      </c>
      <c r="O1092" s="48"/>
      <c r="P1092" s="48"/>
      <c r="Q1092" s="48"/>
      <c r="R1092" s="48"/>
      <c r="S1092" s="48"/>
      <c r="T1092" s="48"/>
      <c r="U1092" s="436" t="str">
        <f t="shared" si="66"/>
        <v/>
      </c>
      <c r="V1092" s="436"/>
      <c r="W1092" s="436" t="str">
        <f t="shared" si="67"/>
        <v/>
      </c>
      <c r="X1092" s="436"/>
      <c r="Y1092" s="48"/>
      <c r="Z1092" s="48"/>
      <c r="AA1092" s="48"/>
      <c r="AB1092" s="48"/>
      <c r="AC1092" s="48"/>
      <c r="AD1092" s="48"/>
      <c r="AE1092" s="48"/>
      <c r="AF1092" s="48"/>
      <c r="AG1092" s="48"/>
      <c r="AH1092" s="48"/>
      <c r="AI1092" s="48"/>
      <c r="AJ1092" s="48"/>
      <c r="AK1092" s="48"/>
      <c r="AL1092" s="151" t="s">
        <v>2316</v>
      </c>
      <c r="AM1092" s="48"/>
      <c r="AN1092" s="48"/>
      <c r="AO1092" s="48"/>
      <c r="AP1092" s="48"/>
      <c r="AQ1092" s="48"/>
      <c r="AR1092" s="48"/>
      <c r="AS1092" s="48"/>
      <c r="AT1092" s="436" t="str">
        <f t="shared" ref="AT1092:AT1138" si="71">IF($AL1092=$Q$380,"Yes","")</f>
        <v/>
      </c>
      <c r="AU1092" s="436"/>
      <c r="AV1092" s="436" t="str">
        <f t="shared" si="68"/>
        <v>Yes</v>
      </c>
      <c r="AW1092" s="436"/>
      <c r="AX1092" s="156" t="s">
        <v>918</v>
      </c>
      <c r="AY1092" s="48"/>
      <c r="AZ1092" s="48"/>
      <c r="BA1092" s="48"/>
      <c r="BB1092" s="436" t="b">
        <f t="shared" si="69"/>
        <v>0</v>
      </c>
      <c r="BC1092" s="436"/>
      <c r="BD1092" s="48"/>
      <c r="BE1092" s="48"/>
      <c r="BF1092" s="48"/>
      <c r="BG1092" s="48"/>
      <c r="BH1092" s="48"/>
      <c r="BI1092" s="48"/>
      <c r="BJ1092" s="48"/>
      <c r="BK1092" s="48"/>
      <c r="BL1092" s="48"/>
      <c r="BM1092" s="48"/>
      <c r="BN1092" s="48"/>
      <c r="BO1092" s="48"/>
      <c r="BP1092" s="48"/>
      <c r="BQ1092" s="48"/>
      <c r="BR1092" s="48"/>
      <c r="BS1092" s="48"/>
      <c r="BT1092" s="48"/>
      <c r="BU1092" s="48"/>
    </row>
    <row r="1093" spans="1:73" hidden="1">
      <c r="A1093" s="48"/>
      <c r="B1093" s="48"/>
      <c r="C1093" s="70" t="s">
        <v>3089</v>
      </c>
      <c r="D1093" s="48"/>
      <c r="E1093" s="48"/>
      <c r="F1093" s="48"/>
      <c r="G1093" s="48"/>
      <c r="H1093" s="48"/>
      <c r="I1093" s="48"/>
      <c r="J1093" s="48"/>
      <c r="K1093" s="48"/>
      <c r="L1093" s="464">
        <f t="shared" si="70"/>
        <v>706</v>
      </c>
      <c r="M1093" s="464"/>
      <c r="N1093" s="152" t="s">
        <v>3090</v>
      </c>
      <c r="O1093" s="48"/>
      <c r="P1093" s="48"/>
      <c r="Q1093" s="48"/>
      <c r="R1093" s="48"/>
      <c r="S1093" s="48"/>
      <c r="T1093" s="48"/>
      <c r="U1093" s="436" t="str">
        <f t="shared" ref="U1093:U1156" si="72">IF(N1093=Q$380,"Yes","")</f>
        <v/>
      </c>
      <c r="V1093" s="436"/>
      <c r="W1093" s="436" t="str">
        <f t="shared" ref="W1093:W1156" si="73">IF(N1093=Q$382,"Yes","")</f>
        <v/>
      </c>
      <c r="X1093" s="436"/>
      <c r="Y1093" s="48"/>
      <c r="Z1093" s="48"/>
      <c r="AA1093" s="48"/>
      <c r="AB1093" s="48"/>
      <c r="AC1093" s="48"/>
      <c r="AD1093" s="48"/>
      <c r="AE1093" s="48"/>
      <c r="AF1093" s="48"/>
      <c r="AG1093" s="48"/>
      <c r="AH1093" s="48"/>
      <c r="AI1093" s="48"/>
      <c r="AJ1093" s="48"/>
      <c r="AK1093" s="48"/>
      <c r="AL1093" s="151" t="s">
        <v>3091</v>
      </c>
      <c r="AM1093" s="48"/>
      <c r="AN1093" s="48"/>
      <c r="AO1093" s="48"/>
      <c r="AP1093" s="48"/>
      <c r="AQ1093" s="48"/>
      <c r="AR1093" s="48"/>
      <c r="AS1093" s="48"/>
      <c r="AT1093" s="436" t="str">
        <f t="shared" si="71"/>
        <v/>
      </c>
      <c r="AU1093" s="436"/>
      <c r="AV1093" s="436" t="str">
        <f t="shared" ref="AV1093:AV1138" si="74">IF(AX1093="90.1-2001","No","Yes")</f>
        <v>Yes</v>
      </c>
      <c r="AW1093" s="436"/>
      <c r="AX1093" s="156" t="s">
        <v>918</v>
      </c>
      <c r="AY1093" s="48"/>
      <c r="AZ1093" s="48"/>
      <c r="BA1093" s="48"/>
      <c r="BB1093" s="436" t="b">
        <f t="shared" ref="BB1093:BB1138" si="75">AND(AT1093="Yes",AV1093="Yes")</f>
        <v>0</v>
      </c>
      <c r="BC1093" s="436"/>
      <c r="BD1093" s="48"/>
      <c r="BE1093" s="48"/>
      <c r="BF1093" s="48"/>
      <c r="BG1093" s="48"/>
      <c r="BH1093" s="48"/>
      <c r="BI1093" s="48"/>
      <c r="BJ1093" s="48"/>
      <c r="BK1093" s="48"/>
      <c r="BL1093" s="48"/>
      <c r="BM1093" s="48"/>
      <c r="BN1093" s="48"/>
      <c r="BO1093" s="48"/>
      <c r="BP1093" s="48"/>
      <c r="BQ1093" s="48"/>
      <c r="BR1093" s="48"/>
      <c r="BS1093" s="48"/>
      <c r="BT1093" s="48"/>
      <c r="BU1093" s="48"/>
    </row>
    <row r="1094" spans="1:73" hidden="1">
      <c r="A1094" s="48"/>
      <c r="B1094" s="48"/>
      <c r="C1094" s="70" t="s">
        <v>3092</v>
      </c>
      <c r="D1094" s="48"/>
      <c r="E1094" s="48"/>
      <c r="F1094" s="48"/>
      <c r="G1094" s="48"/>
      <c r="H1094" s="48"/>
      <c r="I1094" s="48"/>
      <c r="J1094" s="48"/>
      <c r="K1094" s="48"/>
      <c r="L1094" s="464">
        <f t="shared" ref="L1094:L1157" si="76">L1093+1</f>
        <v>707</v>
      </c>
      <c r="M1094" s="464"/>
      <c r="N1094" s="152" t="s">
        <v>3093</v>
      </c>
      <c r="O1094" s="48"/>
      <c r="P1094" s="48"/>
      <c r="Q1094" s="48"/>
      <c r="R1094" s="48"/>
      <c r="S1094" s="48"/>
      <c r="T1094" s="48"/>
      <c r="U1094" s="436" t="str">
        <f t="shared" si="72"/>
        <v/>
      </c>
      <c r="V1094" s="436"/>
      <c r="W1094" s="436" t="str">
        <f t="shared" si="73"/>
        <v/>
      </c>
      <c r="X1094" s="436"/>
      <c r="Y1094" s="48"/>
      <c r="Z1094" s="48"/>
      <c r="AA1094" s="48"/>
      <c r="AB1094" s="48"/>
      <c r="AC1094" s="48"/>
      <c r="AD1094" s="48"/>
      <c r="AE1094" s="48"/>
      <c r="AF1094" s="48"/>
      <c r="AG1094" s="48"/>
      <c r="AH1094" s="48"/>
      <c r="AI1094" s="48"/>
      <c r="AJ1094" s="48"/>
      <c r="AK1094" s="48"/>
      <c r="AL1094" s="157" t="s">
        <v>3094</v>
      </c>
      <c r="AM1094" s="48"/>
      <c r="AN1094" s="48"/>
      <c r="AO1094" s="48"/>
      <c r="AP1094" s="48"/>
      <c r="AQ1094" s="48"/>
      <c r="AR1094" s="48"/>
      <c r="AS1094" s="48"/>
      <c r="AT1094" s="436" t="str">
        <f t="shared" si="71"/>
        <v/>
      </c>
      <c r="AU1094" s="436"/>
      <c r="AV1094" s="436" t="str">
        <f t="shared" si="74"/>
        <v>Yes</v>
      </c>
      <c r="AW1094" s="436"/>
      <c r="AX1094" s="155" t="s">
        <v>908</v>
      </c>
      <c r="AY1094" s="48"/>
      <c r="AZ1094" s="48"/>
      <c r="BA1094" s="48"/>
      <c r="BB1094" s="436" t="b">
        <f t="shared" si="75"/>
        <v>0</v>
      </c>
      <c r="BC1094" s="436"/>
      <c r="BD1094" s="48"/>
      <c r="BE1094" s="48"/>
      <c r="BF1094" s="48"/>
      <c r="BG1094" s="48"/>
      <c r="BH1094" s="48"/>
      <c r="BI1094" s="48"/>
      <c r="BJ1094" s="48"/>
      <c r="BK1094" s="48"/>
      <c r="BL1094" s="48"/>
      <c r="BM1094" s="48"/>
      <c r="BN1094" s="48"/>
      <c r="BO1094" s="48"/>
      <c r="BP1094" s="48"/>
      <c r="BQ1094" s="48"/>
      <c r="BR1094" s="48"/>
      <c r="BS1094" s="48"/>
      <c r="BT1094" s="48"/>
      <c r="BU1094" s="48"/>
    </row>
    <row r="1095" spans="1:73" hidden="1">
      <c r="A1095" s="48"/>
      <c r="B1095" s="48"/>
      <c r="C1095" s="70" t="s">
        <v>3095</v>
      </c>
      <c r="D1095" s="48"/>
      <c r="E1095" s="48"/>
      <c r="F1095" s="48"/>
      <c r="G1095" s="48"/>
      <c r="H1095" s="48"/>
      <c r="I1095" s="48"/>
      <c r="J1095" s="48"/>
      <c r="K1095" s="48"/>
      <c r="L1095" s="464">
        <f t="shared" si="76"/>
        <v>708</v>
      </c>
      <c r="M1095" s="464"/>
      <c r="N1095" s="152" t="s">
        <v>3096</v>
      </c>
      <c r="O1095" s="48"/>
      <c r="P1095" s="48"/>
      <c r="Q1095" s="48"/>
      <c r="R1095" s="48"/>
      <c r="S1095" s="48"/>
      <c r="T1095" s="48"/>
      <c r="U1095" s="436" t="str">
        <f t="shared" si="72"/>
        <v/>
      </c>
      <c r="V1095" s="436"/>
      <c r="W1095" s="436" t="str">
        <f t="shared" si="73"/>
        <v/>
      </c>
      <c r="X1095" s="436"/>
      <c r="Y1095" s="48"/>
      <c r="Z1095" s="48"/>
      <c r="AA1095" s="48"/>
      <c r="AB1095" s="48"/>
      <c r="AC1095" s="48"/>
      <c r="AD1095" s="48"/>
      <c r="AE1095" s="48"/>
      <c r="AF1095" s="48"/>
      <c r="AG1095" s="48"/>
      <c r="AH1095" s="48"/>
      <c r="AI1095" s="48"/>
      <c r="AJ1095" s="48"/>
      <c r="AK1095" s="48"/>
      <c r="AL1095" s="157" t="s">
        <v>3097</v>
      </c>
      <c r="AM1095" s="48"/>
      <c r="AN1095" s="48"/>
      <c r="AO1095" s="48"/>
      <c r="AP1095" s="48"/>
      <c r="AQ1095" s="48"/>
      <c r="AR1095" s="48"/>
      <c r="AS1095" s="48"/>
      <c r="AT1095" s="436" t="str">
        <f t="shared" si="71"/>
        <v/>
      </c>
      <c r="AU1095" s="436"/>
      <c r="AV1095" s="436" t="str">
        <f t="shared" si="74"/>
        <v>Yes</v>
      </c>
      <c r="AW1095" s="436"/>
      <c r="AX1095" s="155" t="s">
        <v>908</v>
      </c>
      <c r="AY1095" s="48"/>
      <c r="AZ1095" s="48"/>
      <c r="BA1095" s="48"/>
      <c r="BB1095" s="436" t="b">
        <f t="shared" si="75"/>
        <v>0</v>
      </c>
      <c r="BC1095" s="436"/>
      <c r="BD1095" s="48"/>
      <c r="BE1095" s="48"/>
      <c r="BF1095" s="48"/>
      <c r="BG1095" s="48"/>
      <c r="BH1095" s="48"/>
      <c r="BI1095" s="48"/>
      <c r="BJ1095" s="48"/>
      <c r="BK1095" s="48"/>
      <c r="BL1095" s="48"/>
      <c r="BM1095" s="48"/>
      <c r="BN1095" s="48"/>
      <c r="BO1095" s="48"/>
      <c r="BP1095" s="48"/>
      <c r="BQ1095" s="48"/>
      <c r="BR1095" s="48"/>
      <c r="BS1095" s="48"/>
      <c r="BT1095" s="48"/>
      <c r="BU1095" s="48"/>
    </row>
    <row r="1096" spans="1:73" hidden="1">
      <c r="A1096" s="48"/>
      <c r="B1096" s="48"/>
      <c r="C1096" s="70" t="s">
        <v>3098</v>
      </c>
      <c r="D1096" s="48"/>
      <c r="E1096" s="48"/>
      <c r="F1096" s="48"/>
      <c r="G1096" s="48"/>
      <c r="H1096" s="48"/>
      <c r="I1096" s="48"/>
      <c r="J1096" s="48"/>
      <c r="K1096" s="48"/>
      <c r="L1096" s="464">
        <f t="shared" si="76"/>
        <v>709</v>
      </c>
      <c r="M1096" s="464"/>
      <c r="N1096" s="152" t="s">
        <v>3099</v>
      </c>
      <c r="O1096" s="48"/>
      <c r="P1096" s="48"/>
      <c r="Q1096" s="48"/>
      <c r="R1096" s="48"/>
      <c r="S1096" s="48"/>
      <c r="T1096" s="48"/>
      <c r="U1096" s="436" t="str">
        <f t="shared" si="72"/>
        <v/>
      </c>
      <c r="V1096" s="436"/>
      <c r="W1096" s="436" t="str">
        <f t="shared" si="73"/>
        <v/>
      </c>
      <c r="X1096" s="436"/>
      <c r="Y1096" s="48"/>
      <c r="Z1096" s="48"/>
      <c r="AA1096" s="48"/>
      <c r="AB1096" s="48"/>
      <c r="AC1096" s="48"/>
      <c r="AD1096" s="48"/>
      <c r="AE1096" s="48"/>
      <c r="AF1096" s="48"/>
      <c r="AG1096" s="48"/>
      <c r="AH1096" s="48"/>
      <c r="AI1096" s="48"/>
      <c r="AJ1096" s="48"/>
      <c r="AK1096" s="48"/>
      <c r="AL1096" s="160" t="s">
        <v>3100</v>
      </c>
      <c r="AM1096" s="48"/>
      <c r="AN1096" s="48"/>
      <c r="AO1096" s="48"/>
      <c r="AP1096" s="48"/>
      <c r="AQ1096" s="48"/>
      <c r="AR1096" s="48"/>
      <c r="AS1096" s="48"/>
      <c r="AT1096" s="436" t="str">
        <f t="shared" si="71"/>
        <v/>
      </c>
      <c r="AU1096" s="436"/>
      <c r="AV1096" s="436" t="str">
        <f t="shared" si="74"/>
        <v>Yes</v>
      </c>
      <c r="AW1096" s="436"/>
      <c r="AX1096" s="155" t="s">
        <v>908</v>
      </c>
      <c r="AY1096" s="48"/>
      <c r="AZ1096" s="48"/>
      <c r="BA1096" s="48"/>
      <c r="BB1096" s="436" t="b">
        <f t="shared" si="75"/>
        <v>0</v>
      </c>
      <c r="BC1096" s="436"/>
      <c r="BD1096" s="48"/>
      <c r="BE1096" s="48"/>
      <c r="BF1096" s="48"/>
      <c r="BG1096" s="48"/>
      <c r="BH1096" s="48"/>
      <c r="BI1096" s="48"/>
      <c r="BJ1096" s="48"/>
      <c r="BK1096" s="48"/>
      <c r="BL1096" s="48"/>
      <c r="BM1096" s="48"/>
      <c r="BN1096" s="48"/>
      <c r="BO1096" s="48"/>
      <c r="BP1096" s="48"/>
      <c r="BQ1096" s="48"/>
      <c r="BR1096" s="48"/>
      <c r="BS1096" s="48"/>
      <c r="BT1096" s="48"/>
      <c r="BU1096" s="48"/>
    </row>
    <row r="1097" spans="1:73" hidden="1">
      <c r="A1097" s="48"/>
      <c r="B1097" s="48"/>
      <c r="C1097" s="70" t="s">
        <v>3101</v>
      </c>
      <c r="D1097" s="48"/>
      <c r="E1097" s="48"/>
      <c r="F1097" s="48"/>
      <c r="G1097" s="48"/>
      <c r="H1097" s="48"/>
      <c r="I1097" s="48"/>
      <c r="J1097" s="48"/>
      <c r="K1097" s="48"/>
      <c r="L1097" s="464">
        <f t="shared" si="76"/>
        <v>710</v>
      </c>
      <c r="M1097" s="464"/>
      <c r="N1097" s="152" t="s">
        <v>3102</v>
      </c>
      <c r="O1097" s="48"/>
      <c r="P1097" s="48"/>
      <c r="Q1097" s="48"/>
      <c r="R1097" s="48"/>
      <c r="S1097" s="48"/>
      <c r="T1097" s="48"/>
      <c r="U1097" s="436" t="str">
        <f t="shared" si="72"/>
        <v/>
      </c>
      <c r="V1097" s="436"/>
      <c r="W1097" s="436" t="str">
        <f t="shared" si="73"/>
        <v/>
      </c>
      <c r="X1097" s="436"/>
      <c r="Y1097" s="48"/>
      <c r="Z1097" s="48"/>
      <c r="AA1097" s="48"/>
      <c r="AB1097" s="48"/>
      <c r="AC1097" s="48"/>
      <c r="AD1097" s="48"/>
      <c r="AE1097" s="48"/>
      <c r="AF1097" s="48"/>
      <c r="AG1097" s="48"/>
      <c r="AH1097" s="48"/>
      <c r="AI1097" s="48"/>
      <c r="AJ1097" s="48"/>
      <c r="AK1097" s="48"/>
      <c r="AL1097" s="157" t="s">
        <v>3103</v>
      </c>
      <c r="AM1097" s="48"/>
      <c r="AN1097" s="48"/>
      <c r="AO1097" s="48"/>
      <c r="AP1097" s="48"/>
      <c r="AQ1097" s="48"/>
      <c r="AR1097" s="48"/>
      <c r="AS1097" s="48"/>
      <c r="AT1097" s="436" t="str">
        <f t="shared" si="71"/>
        <v/>
      </c>
      <c r="AU1097" s="436"/>
      <c r="AV1097" s="436" t="str">
        <f t="shared" si="74"/>
        <v>Yes</v>
      </c>
      <c r="AW1097" s="436"/>
      <c r="AX1097" s="155" t="s">
        <v>908</v>
      </c>
      <c r="AY1097" s="48"/>
      <c r="AZ1097" s="48"/>
      <c r="BA1097" s="48"/>
      <c r="BB1097" s="436" t="b">
        <f t="shared" si="75"/>
        <v>0</v>
      </c>
      <c r="BC1097" s="436"/>
      <c r="BD1097" s="48"/>
      <c r="BE1097" s="48"/>
      <c r="BF1097" s="48"/>
      <c r="BG1097" s="48"/>
      <c r="BH1097" s="48"/>
      <c r="BI1097" s="48"/>
      <c r="BJ1097" s="48"/>
      <c r="BK1097" s="48"/>
      <c r="BL1097" s="48"/>
      <c r="BM1097" s="48"/>
      <c r="BN1097" s="48"/>
      <c r="BO1097" s="48"/>
      <c r="BP1097" s="48"/>
      <c r="BQ1097" s="48"/>
      <c r="BR1097" s="48"/>
      <c r="BS1097" s="48"/>
      <c r="BT1097" s="48"/>
      <c r="BU1097" s="48"/>
    </row>
    <row r="1098" spans="1:73" hidden="1">
      <c r="A1098" s="48"/>
      <c r="B1098" s="48"/>
      <c r="C1098" s="70" t="s">
        <v>3104</v>
      </c>
      <c r="D1098" s="48"/>
      <c r="E1098" s="48"/>
      <c r="F1098" s="48"/>
      <c r="G1098" s="48"/>
      <c r="H1098" s="48"/>
      <c r="I1098" s="48"/>
      <c r="J1098" s="48"/>
      <c r="K1098" s="48"/>
      <c r="L1098" s="464">
        <f t="shared" si="76"/>
        <v>711</v>
      </c>
      <c r="M1098" s="464"/>
      <c r="N1098" s="152" t="s">
        <v>3105</v>
      </c>
      <c r="O1098" s="48"/>
      <c r="P1098" s="48"/>
      <c r="Q1098" s="48"/>
      <c r="R1098" s="48"/>
      <c r="S1098" s="48"/>
      <c r="T1098" s="48"/>
      <c r="U1098" s="436" t="str">
        <f t="shared" si="72"/>
        <v/>
      </c>
      <c r="V1098" s="436"/>
      <c r="W1098" s="436" t="str">
        <f t="shared" si="73"/>
        <v/>
      </c>
      <c r="X1098" s="436"/>
      <c r="Y1098" s="48"/>
      <c r="Z1098" s="48"/>
      <c r="AA1098" s="48"/>
      <c r="AB1098" s="48"/>
      <c r="AC1098" s="48"/>
      <c r="AD1098" s="48"/>
      <c r="AE1098" s="48"/>
      <c r="AF1098" s="48"/>
      <c r="AG1098" s="48"/>
      <c r="AH1098" s="48"/>
      <c r="AI1098" s="48"/>
      <c r="AJ1098" s="48"/>
      <c r="AK1098" s="48"/>
      <c r="AL1098" s="160" t="s">
        <v>3106</v>
      </c>
      <c r="AM1098" s="48"/>
      <c r="AN1098" s="48"/>
      <c r="AO1098" s="48"/>
      <c r="AP1098" s="48"/>
      <c r="AQ1098" s="48"/>
      <c r="AR1098" s="48"/>
      <c r="AS1098" s="48"/>
      <c r="AT1098" s="436" t="str">
        <f t="shared" si="71"/>
        <v/>
      </c>
      <c r="AU1098" s="436"/>
      <c r="AV1098" s="436" t="str">
        <f t="shared" si="74"/>
        <v>Yes</v>
      </c>
      <c r="AW1098" s="436"/>
      <c r="AX1098" s="155" t="s">
        <v>908</v>
      </c>
      <c r="AY1098" s="48"/>
      <c r="AZ1098" s="48"/>
      <c r="BA1098" s="48"/>
      <c r="BB1098" s="436" t="b">
        <f t="shared" si="75"/>
        <v>0</v>
      </c>
      <c r="BC1098" s="436"/>
      <c r="BD1098" s="48"/>
      <c r="BE1098" s="48"/>
      <c r="BF1098" s="48"/>
      <c r="BG1098" s="48"/>
      <c r="BH1098" s="48"/>
      <c r="BI1098" s="48"/>
      <c r="BJ1098" s="48"/>
      <c r="BK1098" s="48"/>
      <c r="BL1098" s="48"/>
      <c r="BM1098" s="48"/>
      <c r="BN1098" s="48"/>
      <c r="BO1098" s="48"/>
      <c r="BP1098" s="48"/>
      <c r="BQ1098" s="48"/>
      <c r="BR1098" s="48"/>
      <c r="BS1098" s="48"/>
      <c r="BT1098" s="48"/>
      <c r="BU1098" s="48"/>
    </row>
    <row r="1099" spans="1:73" hidden="1">
      <c r="A1099" s="48"/>
      <c r="B1099" s="48"/>
      <c r="C1099" s="70" t="s">
        <v>3107</v>
      </c>
      <c r="D1099" s="48"/>
      <c r="E1099" s="48"/>
      <c r="F1099" s="48"/>
      <c r="G1099" s="48"/>
      <c r="H1099" s="48"/>
      <c r="I1099" s="48"/>
      <c r="J1099" s="48"/>
      <c r="K1099" s="48"/>
      <c r="L1099" s="464">
        <f t="shared" si="76"/>
        <v>712</v>
      </c>
      <c r="M1099" s="464"/>
      <c r="N1099" s="152" t="s">
        <v>2050</v>
      </c>
      <c r="O1099" s="48"/>
      <c r="P1099" s="48"/>
      <c r="Q1099" s="48"/>
      <c r="R1099" s="48"/>
      <c r="S1099" s="48"/>
      <c r="T1099" s="48"/>
      <c r="U1099" s="436" t="str">
        <f t="shared" si="72"/>
        <v/>
      </c>
      <c r="V1099" s="436"/>
      <c r="W1099" s="436" t="str">
        <f t="shared" si="73"/>
        <v/>
      </c>
      <c r="X1099" s="436"/>
      <c r="Y1099" s="48"/>
      <c r="Z1099" s="48"/>
      <c r="AA1099" s="48"/>
      <c r="AB1099" s="48"/>
      <c r="AC1099" s="48"/>
      <c r="AD1099" s="48"/>
      <c r="AE1099" s="48"/>
      <c r="AF1099" s="48"/>
      <c r="AG1099" s="48"/>
      <c r="AH1099" s="48"/>
      <c r="AI1099" s="48"/>
      <c r="AJ1099" s="48"/>
      <c r="AK1099" s="48"/>
      <c r="AL1099" s="151" t="s">
        <v>3108</v>
      </c>
      <c r="AM1099" s="48"/>
      <c r="AN1099" s="48"/>
      <c r="AO1099" s="48"/>
      <c r="AP1099" s="48"/>
      <c r="AQ1099" s="48"/>
      <c r="AR1099" s="48"/>
      <c r="AS1099" s="48"/>
      <c r="AT1099" s="436" t="str">
        <f t="shared" si="71"/>
        <v/>
      </c>
      <c r="AU1099" s="436"/>
      <c r="AV1099" s="436" t="str">
        <f t="shared" si="74"/>
        <v>Yes</v>
      </c>
      <c r="AW1099" s="436"/>
      <c r="AX1099" s="156" t="s">
        <v>918</v>
      </c>
      <c r="AY1099" s="48"/>
      <c r="AZ1099" s="48"/>
      <c r="BA1099" s="48"/>
      <c r="BB1099" s="436" t="b">
        <f t="shared" si="75"/>
        <v>0</v>
      </c>
      <c r="BC1099" s="436"/>
      <c r="BD1099" s="48"/>
      <c r="BE1099" s="48"/>
      <c r="BF1099" s="48"/>
      <c r="BG1099" s="48"/>
      <c r="BH1099" s="48"/>
      <c r="BI1099" s="48"/>
      <c r="BJ1099" s="48"/>
      <c r="BK1099" s="48"/>
      <c r="BL1099" s="48"/>
      <c r="BM1099" s="48"/>
      <c r="BN1099" s="48"/>
      <c r="BO1099" s="48"/>
      <c r="BP1099" s="48"/>
      <c r="BQ1099" s="48"/>
      <c r="BR1099" s="48"/>
      <c r="BS1099" s="48"/>
      <c r="BT1099" s="48"/>
      <c r="BU1099" s="48"/>
    </row>
    <row r="1100" spans="1:73" hidden="1">
      <c r="A1100" s="48"/>
      <c r="B1100" s="48"/>
      <c r="C1100" s="70" t="s">
        <v>3109</v>
      </c>
      <c r="D1100" s="48"/>
      <c r="E1100" s="48"/>
      <c r="F1100" s="48"/>
      <c r="G1100" s="48"/>
      <c r="H1100" s="48"/>
      <c r="I1100" s="48"/>
      <c r="J1100" s="48"/>
      <c r="K1100" s="48"/>
      <c r="L1100" s="464">
        <f t="shared" si="76"/>
        <v>713</v>
      </c>
      <c r="M1100" s="464"/>
      <c r="N1100" s="152" t="s">
        <v>3110</v>
      </c>
      <c r="O1100" s="48"/>
      <c r="P1100" s="48"/>
      <c r="Q1100" s="48"/>
      <c r="R1100" s="48"/>
      <c r="S1100" s="48"/>
      <c r="T1100" s="48"/>
      <c r="U1100" s="436" t="str">
        <f t="shared" si="72"/>
        <v/>
      </c>
      <c r="V1100" s="436"/>
      <c r="W1100" s="436" t="str">
        <f t="shared" si="73"/>
        <v/>
      </c>
      <c r="X1100" s="436"/>
      <c r="Y1100" s="48"/>
      <c r="Z1100" s="48"/>
      <c r="AA1100" s="48"/>
      <c r="AB1100" s="48"/>
      <c r="AC1100" s="48"/>
      <c r="AD1100" s="48"/>
      <c r="AE1100" s="48"/>
      <c r="AF1100" s="48"/>
      <c r="AG1100" s="48"/>
      <c r="AH1100" s="48"/>
      <c r="AI1100" s="48"/>
      <c r="AJ1100" s="48"/>
      <c r="AK1100" s="48"/>
      <c r="AL1100" s="157" t="s">
        <v>3111</v>
      </c>
      <c r="AM1100" s="48"/>
      <c r="AN1100" s="48"/>
      <c r="AO1100" s="48"/>
      <c r="AP1100" s="48"/>
      <c r="AQ1100" s="48"/>
      <c r="AR1100" s="48"/>
      <c r="AS1100" s="48"/>
      <c r="AT1100" s="436" t="str">
        <f t="shared" si="71"/>
        <v/>
      </c>
      <c r="AU1100" s="436"/>
      <c r="AV1100" s="436" t="str">
        <f t="shared" si="74"/>
        <v>Yes</v>
      </c>
      <c r="AW1100" s="436"/>
      <c r="AX1100" s="155" t="s">
        <v>908</v>
      </c>
      <c r="AY1100" s="48"/>
      <c r="AZ1100" s="48"/>
      <c r="BA1100" s="48"/>
      <c r="BB1100" s="436" t="b">
        <f t="shared" si="75"/>
        <v>0</v>
      </c>
      <c r="BC1100" s="436"/>
      <c r="BD1100" s="48"/>
      <c r="BE1100" s="48"/>
      <c r="BF1100" s="48"/>
      <c r="BG1100" s="48"/>
      <c r="BH1100" s="48"/>
      <c r="BI1100" s="48"/>
      <c r="BJ1100" s="48"/>
      <c r="BK1100" s="48"/>
      <c r="BL1100" s="48"/>
      <c r="BM1100" s="48"/>
      <c r="BN1100" s="48"/>
      <c r="BO1100" s="48"/>
      <c r="BP1100" s="48"/>
      <c r="BQ1100" s="48"/>
      <c r="BR1100" s="48"/>
      <c r="BS1100" s="48"/>
      <c r="BT1100" s="48"/>
      <c r="BU1100" s="48"/>
    </row>
    <row r="1101" spans="1:73" hidden="1">
      <c r="A1101" s="48"/>
      <c r="B1101" s="48"/>
      <c r="C1101" s="70" t="s">
        <v>3112</v>
      </c>
      <c r="D1101" s="48"/>
      <c r="E1101" s="48"/>
      <c r="F1101" s="48"/>
      <c r="G1101" s="48"/>
      <c r="H1101" s="48"/>
      <c r="I1101" s="48"/>
      <c r="J1101" s="48"/>
      <c r="K1101" s="48"/>
      <c r="L1101" s="464">
        <f t="shared" si="76"/>
        <v>714</v>
      </c>
      <c r="M1101" s="464"/>
      <c r="N1101" s="152" t="s">
        <v>3113</v>
      </c>
      <c r="O1101" s="48"/>
      <c r="P1101" s="48"/>
      <c r="Q1101" s="48"/>
      <c r="R1101" s="48"/>
      <c r="S1101" s="48"/>
      <c r="T1101" s="48"/>
      <c r="U1101" s="436" t="str">
        <f t="shared" si="72"/>
        <v/>
      </c>
      <c r="V1101" s="436"/>
      <c r="W1101" s="436" t="str">
        <f t="shared" si="73"/>
        <v/>
      </c>
      <c r="X1101" s="436"/>
      <c r="Y1101" s="48"/>
      <c r="Z1101" s="48"/>
      <c r="AA1101" s="48"/>
      <c r="AB1101" s="48"/>
      <c r="AC1101" s="48"/>
      <c r="AD1101" s="48"/>
      <c r="AE1101" s="48"/>
      <c r="AF1101" s="48"/>
      <c r="AG1101" s="48"/>
      <c r="AH1101" s="48"/>
      <c r="AI1101" s="48"/>
      <c r="AJ1101" s="48"/>
      <c r="AK1101" s="48"/>
      <c r="AL1101" s="157" t="s">
        <v>3114</v>
      </c>
      <c r="AM1101" s="48"/>
      <c r="AN1101" s="48"/>
      <c r="AO1101" s="48"/>
      <c r="AP1101" s="48"/>
      <c r="AQ1101" s="48"/>
      <c r="AR1101" s="48"/>
      <c r="AS1101" s="48"/>
      <c r="AT1101" s="436" t="str">
        <f t="shared" si="71"/>
        <v/>
      </c>
      <c r="AU1101" s="436"/>
      <c r="AV1101" s="436" t="str">
        <f t="shared" si="74"/>
        <v>Yes</v>
      </c>
      <c r="AW1101" s="436"/>
      <c r="AX1101" s="155" t="s">
        <v>908</v>
      </c>
      <c r="AY1101" s="48"/>
      <c r="AZ1101" s="48"/>
      <c r="BA1101" s="48"/>
      <c r="BB1101" s="436" t="b">
        <f t="shared" si="75"/>
        <v>0</v>
      </c>
      <c r="BC1101" s="436"/>
      <c r="BD1101" s="48"/>
      <c r="BE1101" s="48"/>
      <c r="BF1101" s="48"/>
      <c r="BG1101" s="48"/>
      <c r="BH1101" s="48"/>
      <c r="BI1101" s="48"/>
      <c r="BJ1101" s="48"/>
      <c r="BK1101" s="48"/>
      <c r="BL1101" s="48"/>
      <c r="BM1101" s="48"/>
      <c r="BN1101" s="48"/>
      <c r="BO1101" s="48"/>
      <c r="BP1101" s="48"/>
      <c r="BQ1101" s="48"/>
      <c r="BR1101" s="48"/>
      <c r="BS1101" s="48"/>
      <c r="BT1101" s="48"/>
      <c r="BU1101" s="48"/>
    </row>
    <row r="1102" spans="1:73" hidden="1">
      <c r="A1102" s="48"/>
      <c r="B1102" s="48"/>
      <c r="C1102" s="70" t="s">
        <v>3115</v>
      </c>
      <c r="D1102" s="48"/>
      <c r="E1102" s="48"/>
      <c r="F1102" s="48"/>
      <c r="G1102" s="48"/>
      <c r="H1102" s="48"/>
      <c r="I1102" s="48"/>
      <c r="J1102" s="48"/>
      <c r="K1102" s="48"/>
      <c r="L1102" s="464">
        <f t="shared" si="76"/>
        <v>715</v>
      </c>
      <c r="M1102" s="464"/>
      <c r="N1102" s="152" t="s">
        <v>3116</v>
      </c>
      <c r="O1102" s="48"/>
      <c r="P1102" s="48"/>
      <c r="Q1102" s="48"/>
      <c r="R1102" s="48"/>
      <c r="S1102" s="48"/>
      <c r="T1102" s="48"/>
      <c r="U1102" s="436" t="str">
        <f t="shared" si="72"/>
        <v/>
      </c>
      <c r="V1102" s="436"/>
      <c r="W1102" s="436" t="str">
        <f t="shared" si="73"/>
        <v/>
      </c>
      <c r="X1102" s="436"/>
      <c r="Y1102" s="48"/>
      <c r="Z1102" s="48"/>
      <c r="AA1102" s="48"/>
      <c r="AB1102" s="48"/>
      <c r="AC1102" s="48"/>
      <c r="AD1102" s="48"/>
      <c r="AE1102" s="48"/>
      <c r="AF1102" s="48"/>
      <c r="AG1102" s="48"/>
      <c r="AH1102" s="48"/>
      <c r="AI1102" s="48"/>
      <c r="AJ1102" s="48"/>
      <c r="AK1102" s="48"/>
      <c r="AL1102" s="157" t="s">
        <v>3117</v>
      </c>
      <c r="AM1102" s="48"/>
      <c r="AN1102" s="48"/>
      <c r="AO1102" s="48"/>
      <c r="AP1102" s="48"/>
      <c r="AQ1102" s="48"/>
      <c r="AR1102" s="48"/>
      <c r="AS1102" s="48"/>
      <c r="AT1102" s="436" t="str">
        <f t="shared" si="71"/>
        <v/>
      </c>
      <c r="AU1102" s="436"/>
      <c r="AV1102" s="436" t="str">
        <f t="shared" si="74"/>
        <v>Yes</v>
      </c>
      <c r="AW1102" s="436"/>
      <c r="AX1102" s="155" t="s">
        <v>908</v>
      </c>
      <c r="AY1102" s="48"/>
      <c r="AZ1102" s="48"/>
      <c r="BA1102" s="48"/>
      <c r="BB1102" s="436" t="b">
        <f t="shared" si="75"/>
        <v>0</v>
      </c>
      <c r="BC1102" s="436"/>
      <c r="BD1102" s="48"/>
      <c r="BE1102" s="48"/>
      <c r="BF1102" s="48"/>
      <c r="BG1102" s="48"/>
      <c r="BH1102" s="48"/>
      <c r="BI1102" s="48"/>
      <c r="BJ1102" s="48"/>
      <c r="BK1102" s="48"/>
      <c r="BL1102" s="48"/>
      <c r="BM1102" s="48"/>
      <c r="BN1102" s="48"/>
      <c r="BO1102" s="48"/>
      <c r="BP1102" s="48"/>
      <c r="BQ1102" s="48"/>
      <c r="BR1102" s="48"/>
      <c r="BS1102" s="48"/>
      <c r="BT1102" s="48"/>
      <c r="BU1102" s="48"/>
    </row>
    <row r="1103" spans="1:73" hidden="1">
      <c r="A1103" s="48"/>
      <c r="B1103" s="48"/>
      <c r="C1103" s="70" t="s">
        <v>3118</v>
      </c>
      <c r="D1103" s="48"/>
      <c r="E1103" s="48"/>
      <c r="F1103" s="48"/>
      <c r="G1103" s="48"/>
      <c r="H1103" s="48"/>
      <c r="I1103" s="48"/>
      <c r="J1103" s="48"/>
      <c r="K1103" s="48"/>
      <c r="L1103" s="464">
        <f t="shared" si="76"/>
        <v>716</v>
      </c>
      <c r="M1103" s="464"/>
      <c r="N1103" s="152" t="s">
        <v>3119</v>
      </c>
      <c r="O1103" s="48"/>
      <c r="P1103" s="48"/>
      <c r="Q1103" s="48"/>
      <c r="R1103" s="48"/>
      <c r="S1103" s="48"/>
      <c r="T1103" s="48"/>
      <c r="U1103" s="436" t="str">
        <f t="shared" si="72"/>
        <v/>
      </c>
      <c r="V1103" s="436"/>
      <c r="W1103" s="436" t="str">
        <f t="shared" si="73"/>
        <v/>
      </c>
      <c r="X1103" s="436"/>
      <c r="Y1103" s="48"/>
      <c r="Z1103" s="48"/>
      <c r="AA1103" s="48"/>
      <c r="AB1103" s="48"/>
      <c r="AC1103" s="48"/>
      <c r="AD1103" s="48"/>
      <c r="AE1103" s="48"/>
      <c r="AF1103" s="48"/>
      <c r="AG1103" s="48"/>
      <c r="AH1103" s="48"/>
      <c r="AI1103" s="48"/>
      <c r="AJ1103" s="48"/>
      <c r="AK1103" s="48"/>
      <c r="AL1103" s="157" t="s">
        <v>3120</v>
      </c>
      <c r="AM1103" s="48"/>
      <c r="AN1103" s="48"/>
      <c r="AO1103" s="48"/>
      <c r="AP1103" s="48"/>
      <c r="AQ1103" s="48"/>
      <c r="AR1103" s="48"/>
      <c r="AS1103" s="48"/>
      <c r="AT1103" s="436" t="str">
        <f t="shared" si="71"/>
        <v/>
      </c>
      <c r="AU1103" s="436"/>
      <c r="AV1103" s="436" t="str">
        <f t="shared" si="74"/>
        <v>Yes</v>
      </c>
      <c r="AW1103" s="436"/>
      <c r="AX1103" s="155" t="s">
        <v>908</v>
      </c>
      <c r="AY1103" s="48"/>
      <c r="AZ1103" s="48"/>
      <c r="BA1103" s="48"/>
      <c r="BB1103" s="436" t="b">
        <f t="shared" si="75"/>
        <v>0</v>
      </c>
      <c r="BC1103" s="436"/>
      <c r="BD1103" s="48"/>
      <c r="BE1103" s="48"/>
      <c r="BF1103" s="48"/>
      <c r="BG1103" s="48"/>
      <c r="BH1103" s="48"/>
      <c r="BI1103" s="48"/>
      <c r="BJ1103" s="48"/>
      <c r="BK1103" s="48"/>
      <c r="BL1103" s="48"/>
      <c r="BM1103" s="48"/>
      <c r="BN1103" s="48"/>
      <c r="BO1103" s="48"/>
      <c r="BP1103" s="48"/>
      <c r="BQ1103" s="48"/>
      <c r="BR1103" s="48"/>
      <c r="BS1103" s="48"/>
      <c r="BT1103" s="48"/>
      <c r="BU1103" s="48"/>
    </row>
    <row r="1104" spans="1:73" hidden="1">
      <c r="A1104" s="48"/>
      <c r="B1104" s="48"/>
      <c r="C1104" s="70" t="s">
        <v>3121</v>
      </c>
      <c r="D1104" s="48"/>
      <c r="E1104" s="48"/>
      <c r="F1104" s="48"/>
      <c r="G1104" s="48"/>
      <c r="H1104" s="48"/>
      <c r="I1104" s="48"/>
      <c r="J1104" s="48"/>
      <c r="K1104" s="48"/>
      <c r="L1104" s="464">
        <f t="shared" si="76"/>
        <v>717</v>
      </c>
      <c r="M1104" s="464"/>
      <c r="N1104" s="152" t="s">
        <v>2287</v>
      </c>
      <c r="O1104" s="48"/>
      <c r="P1104" s="48"/>
      <c r="Q1104" s="48"/>
      <c r="R1104" s="48"/>
      <c r="S1104" s="48"/>
      <c r="T1104" s="48"/>
      <c r="U1104" s="436" t="str">
        <f t="shared" si="72"/>
        <v/>
      </c>
      <c r="V1104" s="436"/>
      <c r="W1104" s="436" t="str">
        <f t="shared" si="73"/>
        <v/>
      </c>
      <c r="X1104" s="436"/>
      <c r="Y1104" s="48"/>
      <c r="Z1104" s="48"/>
      <c r="AA1104" s="48"/>
      <c r="AB1104" s="48"/>
      <c r="AC1104" s="48"/>
      <c r="AD1104" s="48"/>
      <c r="AE1104" s="48"/>
      <c r="AF1104" s="48"/>
      <c r="AG1104" s="48"/>
      <c r="AH1104" s="48"/>
      <c r="AI1104" s="48"/>
      <c r="AJ1104" s="48"/>
      <c r="AK1104" s="48"/>
      <c r="AL1104" s="157" t="s">
        <v>3122</v>
      </c>
      <c r="AM1104" s="48"/>
      <c r="AN1104" s="48"/>
      <c r="AO1104" s="48"/>
      <c r="AP1104" s="48"/>
      <c r="AQ1104" s="48"/>
      <c r="AR1104" s="48"/>
      <c r="AS1104" s="48"/>
      <c r="AT1104" s="436" t="str">
        <f t="shared" si="71"/>
        <v/>
      </c>
      <c r="AU1104" s="436"/>
      <c r="AV1104" s="436" t="str">
        <f t="shared" si="74"/>
        <v>Yes</v>
      </c>
      <c r="AW1104" s="436"/>
      <c r="AX1104" s="155" t="s">
        <v>908</v>
      </c>
      <c r="AY1104" s="48"/>
      <c r="AZ1104" s="48"/>
      <c r="BA1104" s="48"/>
      <c r="BB1104" s="436" t="b">
        <f t="shared" si="75"/>
        <v>0</v>
      </c>
      <c r="BC1104" s="436"/>
      <c r="BD1104" s="48"/>
      <c r="BE1104" s="48"/>
      <c r="BF1104" s="48"/>
      <c r="BG1104" s="48"/>
      <c r="BH1104" s="48"/>
      <c r="BI1104" s="48"/>
      <c r="BJ1104" s="48"/>
      <c r="BK1104" s="48"/>
      <c r="BL1104" s="48"/>
      <c r="BM1104" s="48"/>
      <c r="BN1104" s="48"/>
      <c r="BO1104" s="48"/>
      <c r="BP1104" s="48"/>
      <c r="BQ1104" s="48"/>
      <c r="BR1104" s="48"/>
      <c r="BS1104" s="48"/>
      <c r="BT1104" s="48"/>
      <c r="BU1104" s="48"/>
    </row>
    <row r="1105" spans="1:73" hidden="1">
      <c r="A1105" s="48"/>
      <c r="B1105" s="48"/>
      <c r="C1105" s="70" t="s">
        <v>3123</v>
      </c>
      <c r="D1105" s="48"/>
      <c r="E1105" s="48"/>
      <c r="F1105" s="48"/>
      <c r="G1105" s="48"/>
      <c r="H1105" s="48"/>
      <c r="I1105" s="48"/>
      <c r="J1105" s="48"/>
      <c r="K1105" s="48"/>
      <c r="L1105" s="464">
        <f t="shared" si="76"/>
        <v>718</v>
      </c>
      <c r="M1105" s="464"/>
      <c r="N1105" s="152" t="s">
        <v>3124</v>
      </c>
      <c r="O1105" s="48"/>
      <c r="P1105" s="48"/>
      <c r="Q1105" s="48"/>
      <c r="R1105" s="48"/>
      <c r="S1105" s="48"/>
      <c r="T1105" s="48"/>
      <c r="U1105" s="436" t="str">
        <f t="shared" si="72"/>
        <v/>
      </c>
      <c r="V1105" s="436"/>
      <c r="W1105" s="436" t="str">
        <f t="shared" si="73"/>
        <v/>
      </c>
      <c r="X1105" s="436"/>
      <c r="Y1105" s="48"/>
      <c r="Z1105" s="48"/>
      <c r="AA1105" s="48"/>
      <c r="AB1105" s="48"/>
      <c r="AC1105" s="48"/>
      <c r="AD1105" s="48"/>
      <c r="AE1105" s="48"/>
      <c r="AF1105" s="48"/>
      <c r="AG1105" s="48"/>
      <c r="AH1105" s="48"/>
      <c r="AI1105" s="48"/>
      <c r="AJ1105" s="48"/>
      <c r="AK1105" s="48"/>
      <c r="AL1105" s="151" t="s">
        <v>3125</v>
      </c>
      <c r="AM1105" s="48"/>
      <c r="AN1105" s="48"/>
      <c r="AO1105" s="48"/>
      <c r="AP1105" s="48"/>
      <c r="AQ1105" s="48"/>
      <c r="AR1105" s="48"/>
      <c r="AS1105" s="48"/>
      <c r="AT1105" s="436" t="str">
        <f t="shared" si="71"/>
        <v/>
      </c>
      <c r="AU1105" s="436"/>
      <c r="AV1105" s="436" t="str">
        <f t="shared" si="74"/>
        <v>Yes</v>
      </c>
      <c r="AW1105" s="436"/>
      <c r="AX1105" s="156" t="s">
        <v>918</v>
      </c>
      <c r="AY1105" s="48"/>
      <c r="AZ1105" s="48"/>
      <c r="BA1105" s="48"/>
      <c r="BB1105" s="436" t="b">
        <f t="shared" si="75"/>
        <v>0</v>
      </c>
      <c r="BC1105" s="436"/>
      <c r="BD1105" s="48"/>
      <c r="BE1105" s="48"/>
      <c r="BF1105" s="48"/>
      <c r="BG1105" s="48"/>
      <c r="BH1105" s="48"/>
      <c r="BI1105" s="48"/>
      <c r="BJ1105" s="48"/>
      <c r="BK1105" s="48"/>
      <c r="BL1105" s="48"/>
      <c r="BM1105" s="48"/>
      <c r="BN1105" s="48"/>
      <c r="BO1105" s="48"/>
      <c r="BP1105" s="48"/>
      <c r="BQ1105" s="48"/>
      <c r="BR1105" s="48"/>
      <c r="BS1105" s="48"/>
      <c r="BT1105" s="48"/>
      <c r="BU1105" s="48"/>
    </row>
    <row r="1106" spans="1:73" hidden="1">
      <c r="A1106" s="48"/>
      <c r="B1106" s="48"/>
      <c r="C1106" s="70" t="s">
        <v>3126</v>
      </c>
      <c r="D1106" s="48"/>
      <c r="E1106" s="48"/>
      <c r="F1106" s="48"/>
      <c r="G1106" s="48"/>
      <c r="H1106" s="48"/>
      <c r="I1106" s="48"/>
      <c r="J1106" s="48"/>
      <c r="K1106" s="48"/>
      <c r="L1106" s="464">
        <f t="shared" si="76"/>
        <v>719</v>
      </c>
      <c r="M1106" s="464"/>
      <c r="N1106" s="152" t="s">
        <v>2302</v>
      </c>
      <c r="O1106" s="48"/>
      <c r="P1106" s="48"/>
      <c r="Q1106" s="48"/>
      <c r="R1106" s="48"/>
      <c r="S1106" s="48"/>
      <c r="T1106" s="48"/>
      <c r="U1106" s="436" t="str">
        <f t="shared" si="72"/>
        <v/>
      </c>
      <c r="V1106" s="436"/>
      <c r="W1106" s="436" t="str">
        <f t="shared" si="73"/>
        <v/>
      </c>
      <c r="X1106" s="436"/>
      <c r="Y1106" s="48"/>
      <c r="Z1106" s="48"/>
      <c r="AA1106" s="48"/>
      <c r="AB1106" s="48"/>
      <c r="AC1106" s="48"/>
      <c r="AD1106" s="48"/>
      <c r="AE1106" s="48"/>
      <c r="AF1106" s="48"/>
      <c r="AG1106" s="48"/>
      <c r="AH1106" s="48"/>
      <c r="AI1106" s="48"/>
      <c r="AJ1106" s="48"/>
      <c r="AK1106" s="48"/>
      <c r="AL1106" s="157" t="s">
        <v>3127</v>
      </c>
      <c r="AM1106" s="48"/>
      <c r="AN1106" s="48"/>
      <c r="AO1106" s="48"/>
      <c r="AP1106" s="48"/>
      <c r="AQ1106" s="48"/>
      <c r="AR1106" s="48"/>
      <c r="AS1106" s="48"/>
      <c r="AT1106" s="436" t="str">
        <f t="shared" si="71"/>
        <v/>
      </c>
      <c r="AU1106" s="436"/>
      <c r="AV1106" s="436" t="str">
        <f t="shared" si="74"/>
        <v>Yes</v>
      </c>
      <c r="AW1106" s="436"/>
      <c r="AX1106" s="155" t="s">
        <v>908</v>
      </c>
      <c r="AY1106" s="48"/>
      <c r="AZ1106" s="48"/>
      <c r="BA1106" s="48"/>
      <c r="BB1106" s="436" t="b">
        <f t="shared" si="75"/>
        <v>0</v>
      </c>
      <c r="BC1106" s="436"/>
      <c r="BD1106" s="48"/>
      <c r="BE1106" s="48"/>
      <c r="BF1106" s="48"/>
      <c r="BG1106" s="48"/>
      <c r="BH1106" s="48"/>
      <c r="BI1106" s="48"/>
      <c r="BJ1106" s="48"/>
      <c r="BK1106" s="48"/>
      <c r="BL1106" s="48"/>
      <c r="BM1106" s="48"/>
      <c r="BN1106" s="48"/>
      <c r="BO1106" s="48"/>
      <c r="BP1106" s="48"/>
      <c r="BQ1106" s="48"/>
      <c r="BR1106" s="48"/>
      <c r="BS1106" s="48"/>
      <c r="BT1106" s="48"/>
      <c r="BU1106" s="48"/>
    </row>
    <row r="1107" spans="1:73" hidden="1">
      <c r="A1107" s="48"/>
      <c r="B1107" s="48"/>
      <c r="C1107" s="70" t="s">
        <v>3128</v>
      </c>
      <c r="D1107" s="48"/>
      <c r="E1107" s="48"/>
      <c r="F1107" s="48"/>
      <c r="G1107" s="48"/>
      <c r="H1107" s="48"/>
      <c r="I1107" s="48"/>
      <c r="J1107" s="48"/>
      <c r="K1107" s="48"/>
      <c r="L1107" s="464">
        <f t="shared" si="76"/>
        <v>720</v>
      </c>
      <c r="M1107" s="464"/>
      <c r="N1107" s="152" t="s">
        <v>2314</v>
      </c>
      <c r="O1107" s="48"/>
      <c r="P1107" s="48"/>
      <c r="Q1107" s="48"/>
      <c r="R1107" s="48"/>
      <c r="S1107" s="48"/>
      <c r="T1107" s="48"/>
      <c r="U1107" s="436" t="str">
        <f t="shared" si="72"/>
        <v/>
      </c>
      <c r="V1107" s="436"/>
      <c r="W1107" s="436" t="str">
        <f t="shared" si="73"/>
        <v/>
      </c>
      <c r="X1107" s="436"/>
      <c r="Y1107" s="48"/>
      <c r="Z1107" s="48"/>
      <c r="AA1107" s="48"/>
      <c r="AB1107" s="48"/>
      <c r="AC1107" s="48"/>
      <c r="AD1107" s="48"/>
      <c r="AE1107" s="48"/>
      <c r="AF1107" s="48"/>
      <c r="AG1107" s="48"/>
      <c r="AH1107" s="48"/>
      <c r="AI1107" s="48"/>
      <c r="AJ1107" s="48"/>
      <c r="AK1107" s="48"/>
      <c r="AL1107" s="151" t="s">
        <v>3129</v>
      </c>
      <c r="AM1107" s="48"/>
      <c r="AN1107" s="48"/>
      <c r="AO1107" s="48"/>
      <c r="AP1107" s="48"/>
      <c r="AQ1107" s="48"/>
      <c r="AR1107" s="48"/>
      <c r="AS1107" s="48"/>
      <c r="AT1107" s="436" t="str">
        <f t="shared" si="71"/>
        <v/>
      </c>
      <c r="AU1107" s="436"/>
      <c r="AV1107" s="436" t="str">
        <f t="shared" si="74"/>
        <v>Yes</v>
      </c>
      <c r="AW1107" s="436"/>
      <c r="AX1107" s="156" t="s">
        <v>908</v>
      </c>
      <c r="AY1107" s="48"/>
      <c r="AZ1107" s="48"/>
      <c r="BA1107" s="48"/>
      <c r="BB1107" s="436" t="b">
        <f t="shared" si="75"/>
        <v>0</v>
      </c>
      <c r="BC1107" s="436"/>
      <c r="BD1107" s="48"/>
      <c r="BE1107" s="48"/>
      <c r="BF1107" s="48"/>
      <c r="BG1107" s="48"/>
      <c r="BH1107" s="48"/>
      <c r="BI1107" s="48"/>
      <c r="BJ1107" s="48"/>
      <c r="BK1107" s="48"/>
      <c r="BL1107" s="48"/>
      <c r="BM1107" s="48"/>
      <c r="BN1107" s="48"/>
      <c r="BO1107" s="48"/>
      <c r="BP1107" s="48"/>
      <c r="BQ1107" s="48"/>
      <c r="BR1107" s="48"/>
      <c r="BS1107" s="48"/>
      <c r="BT1107" s="48"/>
      <c r="BU1107" s="48"/>
    </row>
    <row r="1108" spans="1:73" hidden="1">
      <c r="A1108" s="48"/>
      <c r="B1108" s="48"/>
      <c r="C1108" s="70" t="s">
        <v>3130</v>
      </c>
      <c r="D1108" s="48"/>
      <c r="E1108" s="48"/>
      <c r="F1108" s="48"/>
      <c r="G1108" s="48"/>
      <c r="H1108" s="48"/>
      <c r="I1108" s="48"/>
      <c r="J1108" s="48"/>
      <c r="K1108" s="48"/>
      <c r="L1108" s="464">
        <f t="shared" si="76"/>
        <v>721</v>
      </c>
      <c r="M1108" s="464"/>
      <c r="N1108" s="152" t="s">
        <v>3131</v>
      </c>
      <c r="O1108" s="48"/>
      <c r="P1108" s="48"/>
      <c r="Q1108" s="48"/>
      <c r="R1108" s="48"/>
      <c r="S1108" s="48"/>
      <c r="T1108" s="48"/>
      <c r="U1108" s="436" t="str">
        <f t="shared" si="72"/>
        <v/>
      </c>
      <c r="V1108" s="436"/>
      <c r="W1108" s="436" t="str">
        <f t="shared" si="73"/>
        <v/>
      </c>
      <c r="X1108" s="436"/>
      <c r="Y1108" s="48"/>
      <c r="Z1108" s="48"/>
      <c r="AA1108" s="48"/>
      <c r="AB1108" s="48"/>
      <c r="AC1108" s="48"/>
      <c r="AD1108" s="48"/>
      <c r="AE1108" s="48"/>
      <c r="AF1108" s="48"/>
      <c r="AG1108" s="48"/>
      <c r="AH1108" s="48"/>
      <c r="AI1108" s="48"/>
      <c r="AJ1108" s="48"/>
      <c r="AK1108" s="48"/>
      <c r="AL1108" s="151" t="s">
        <v>3132</v>
      </c>
      <c r="AM1108" s="48"/>
      <c r="AN1108" s="48"/>
      <c r="AO1108" s="48"/>
      <c r="AP1108" s="48"/>
      <c r="AQ1108" s="48"/>
      <c r="AR1108" s="48"/>
      <c r="AS1108" s="48"/>
      <c r="AT1108" s="436" t="str">
        <f t="shared" si="71"/>
        <v/>
      </c>
      <c r="AU1108" s="436"/>
      <c r="AV1108" s="436" t="str">
        <f t="shared" si="74"/>
        <v>No</v>
      </c>
      <c r="AW1108" s="436"/>
      <c r="AX1108" s="156" t="s">
        <v>913</v>
      </c>
      <c r="AY1108" s="48"/>
      <c r="AZ1108" s="48"/>
      <c r="BA1108" s="48"/>
      <c r="BB1108" s="436" t="b">
        <f t="shared" si="75"/>
        <v>0</v>
      </c>
      <c r="BC1108" s="436"/>
      <c r="BD1108" s="48"/>
      <c r="BE1108" s="48"/>
      <c r="BF1108" s="48"/>
      <c r="BG1108" s="48"/>
      <c r="BH1108" s="48"/>
      <c r="BI1108" s="48"/>
      <c r="BJ1108" s="48"/>
      <c r="BK1108" s="48"/>
      <c r="BL1108" s="48"/>
      <c r="BM1108" s="48"/>
      <c r="BN1108" s="48"/>
      <c r="BO1108" s="48"/>
      <c r="BP1108" s="48"/>
      <c r="BQ1108" s="48"/>
      <c r="BR1108" s="48"/>
      <c r="BS1108" s="48"/>
      <c r="BT1108" s="48"/>
      <c r="BU1108" s="48"/>
    </row>
    <row r="1109" spans="1:73" hidden="1">
      <c r="A1109" s="48"/>
      <c r="B1109" s="48"/>
      <c r="C1109" s="70" t="s">
        <v>3133</v>
      </c>
      <c r="D1109" s="48"/>
      <c r="E1109" s="48"/>
      <c r="F1109" s="48"/>
      <c r="G1109" s="48"/>
      <c r="H1109" s="48"/>
      <c r="I1109" s="48"/>
      <c r="J1109" s="48"/>
      <c r="K1109" s="48"/>
      <c r="L1109" s="464">
        <f t="shared" si="76"/>
        <v>722</v>
      </c>
      <c r="M1109" s="464"/>
      <c r="N1109" s="152" t="s">
        <v>3134</v>
      </c>
      <c r="O1109" s="48"/>
      <c r="P1109" s="48"/>
      <c r="Q1109" s="48"/>
      <c r="R1109" s="48"/>
      <c r="S1109" s="48"/>
      <c r="T1109" s="48"/>
      <c r="U1109" s="436" t="str">
        <f t="shared" si="72"/>
        <v/>
      </c>
      <c r="V1109" s="436"/>
      <c r="W1109" s="436" t="str">
        <f t="shared" si="73"/>
        <v/>
      </c>
      <c r="X1109" s="436"/>
      <c r="Y1109" s="48"/>
      <c r="Z1109" s="48"/>
      <c r="AA1109" s="48"/>
      <c r="AB1109" s="48"/>
      <c r="AC1109" s="48"/>
      <c r="AD1109" s="48"/>
      <c r="AE1109" s="48"/>
      <c r="AF1109" s="48"/>
      <c r="AG1109" s="48"/>
      <c r="AH1109" s="48"/>
      <c r="AI1109" s="48"/>
      <c r="AJ1109" s="48"/>
      <c r="AK1109" s="48"/>
      <c r="AL1109" s="151" t="s">
        <v>1042</v>
      </c>
      <c r="AM1109" s="48"/>
      <c r="AN1109" s="48"/>
      <c r="AO1109" s="48"/>
      <c r="AP1109" s="48"/>
      <c r="AQ1109" s="48"/>
      <c r="AR1109" s="48"/>
      <c r="AS1109" s="48"/>
      <c r="AT1109" s="436" t="str">
        <f t="shared" si="71"/>
        <v/>
      </c>
      <c r="AU1109" s="436"/>
      <c r="AV1109" s="436" t="str">
        <f t="shared" si="74"/>
        <v>Yes</v>
      </c>
      <c r="AW1109" s="436"/>
      <c r="AX1109" s="156" t="s">
        <v>918</v>
      </c>
      <c r="AY1109" s="48"/>
      <c r="AZ1109" s="48"/>
      <c r="BA1109" s="48"/>
      <c r="BB1109" s="436" t="b">
        <f t="shared" si="75"/>
        <v>0</v>
      </c>
      <c r="BC1109" s="436"/>
      <c r="BD1109" s="48"/>
      <c r="BE1109" s="48"/>
      <c r="BF1109" s="48"/>
      <c r="BG1109" s="48"/>
      <c r="BH1109" s="48"/>
      <c r="BI1109" s="48"/>
      <c r="BJ1109" s="48"/>
      <c r="BK1109" s="48"/>
      <c r="BL1109" s="48"/>
      <c r="BM1109" s="48"/>
      <c r="BN1109" s="48"/>
      <c r="BO1109" s="48"/>
      <c r="BP1109" s="48"/>
      <c r="BQ1109" s="48"/>
      <c r="BR1109" s="48"/>
      <c r="BS1109" s="48"/>
      <c r="BT1109" s="48"/>
      <c r="BU1109" s="48"/>
    </row>
    <row r="1110" spans="1:73" hidden="1">
      <c r="A1110" s="48"/>
      <c r="B1110" s="48"/>
      <c r="C1110" s="70" t="s">
        <v>3135</v>
      </c>
      <c r="D1110" s="48"/>
      <c r="E1110" s="48"/>
      <c r="F1110" s="48"/>
      <c r="G1110" s="48"/>
      <c r="H1110" s="48"/>
      <c r="I1110" s="48"/>
      <c r="J1110" s="48"/>
      <c r="K1110" s="48"/>
      <c r="L1110" s="464">
        <f t="shared" si="76"/>
        <v>723</v>
      </c>
      <c r="M1110" s="464"/>
      <c r="N1110" s="152" t="s">
        <v>3136</v>
      </c>
      <c r="O1110" s="48"/>
      <c r="P1110" s="48"/>
      <c r="Q1110" s="48"/>
      <c r="R1110" s="48"/>
      <c r="S1110" s="48"/>
      <c r="T1110" s="48"/>
      <c r="U1110" s="436" t="str">
        <f t="shared" si="72"/>
        <v/>
      </c>
      <c r="V1110" s="436"/>
      <c r="W1110" s="436" t="str">
        <f t="shared" si="73"/>
        <v/>
      </c>
      <c r="X1110" s="436"/>
      <c r="Y1110" s="48"/>
      <c r="Z1110" s="48"/>
      <c r="AA1110" s="48"/>
      <c r="AB1110" s="48"/>
      <c r="AC1110" s="48"/>
      <c r="AD1110" s="48"/>
      <c r="AE1110" s="48"/>
      <c r="AF1110" s="48"/>
      <c r="AG1110" s="48"/>
      <c r="AH1110" s="48"/>
      <c r="AI1110" s="48"/>
      <c r="AJ1110" s="48"/>
      <c r="AK1110" s="48"/>
      <c r="AL1110" s="151" t="s">
        <v>2734</v>
      </c>
      <c r="AM1110" s="48"/>
      <c r="AN1110" s="48"/>
      <c r="AO1110" s="48"/>
      <c r="AP1110" s="48"/>
      <c r="AQ1110" s="48"/>
      <c r="AR1110" s="48"/>
      <c r="AS1110" s="48"/>
      <c r="AT1110" s="436" t="str">
        <f t="shared" si="71"/>
        <v/>
      </c>
      <c r="AU1110" s="436"/>
      <c r="AV1110" s="436" t="str">
        <f t="shared" si="74"/>
        <v>Yes</v>
      </c>
      <c r="AW1110" s="436"/>
      <c r="AX1110" s="156" t="s">
        <v>918</v>
      </c>
      <c r="AY1110" s="48"/>
      <c r="AZ1110" s="48"/>
      <c r="BA1110" s="48"/>
      <c r="BB1110" s="436" t="b">
        <f t="shared" si="75"/>
        <v>0</v>
      </c>
      <c r="BC1110" s="436"/>
      <c r="BD1110" s="48"/>
      <c r="BE1110" s="48"/>
      <c r="BF1110" s="48"/>
      <c r="BG1110" s="48"/>
      <c r="BH1110" s="48"/>
      <c r="BI1110" s="48"/>
      <c r="BJ1110" s="48"/>
      <c r="BK1110" s="48"/>
      <c r="BL1110" s="48"/>
      <c r="BM1110" s="48"/>
      <c r="BN1110" s="48"/>
      <c r="BO1110" s="48"/>
      <c r="BP1110" s="48"/>
      <c r="BQ1110" s="48"/>
      <c r="BR1110" s="48"/>
      <c r="BS1110" s="48"/>
      <c r="BT1110" s="48"/>
      <c r="BU1110" s="48"/>
    </row>
    <row r="1111" spans="1:73" hidden="1">
      <c r="A1111" s="48"/>
      <c r="B1111" s="48"/>
      <c r="C1111" s="154" t="s">
        <v>3137</v>
      </c>
      <c r="D1111" s="48"/>
      <c r="E1111" s="48"/>
      <c r="F1111" s="48"/>
      <c r="G1111" s="48"/>
      <c r="H1111" s="48"/>
      <c r="I1111" s="48"/>
      <c r="J1111" s="48"/>
      <c r="K1111" s="48"/>
      <c r="L1111" s="464">
        <f t="shared" si="76"/>
        <v>724</v>
      </c>
      <c r="M1111" s="464"/>
      <c r="N1111" s="152" t="s">
        <v>3138</v>
      </c>
      <c r="O1111" s="48"/>
      <c r="P1111" s="48"/>
      <c r="Q1111" s="48"/>
      <c r="R1111" s="48"/>
      <c r="S1111" s="48"/>
      <c r="T1111" s="48"/>
      <c r="U1111" s="436" t="str">
        <f t="shared" si="72"/>
        <v/>
      </c>
      <c r="V1111" s="436"/>
      <c r="W1111" s="436" t="str">
        <f t="shared" si="73"/>
        <v/>
      </c>
      <c r="X1111" s="436"/>
      <c r="Y1111" s="48"/>
      <c r="Z1111" s="48"/>
      <c r="AA1111" s="48"/>
      <c r="AB1111" s="48"/>
      <c r="AC1111" s="48"/>
      <c r="AD1111" s="48"/>
      <c r="AE1111" s="48"/>
      <c r="AF1111" s="48"/>
      <c r="AG1111" s="48"/>
      <c r="AH1111" s="48"/>
      <c r="AI1111" s="48"/>
      <c r="AJ1111" s="48"/>
      <c r="AK1111" s="48"/>
      <c r="AL1111" s="151" t="s">
        <v>3139</v>
      </c>
      <c r="AM1111" s="48"/>
      <c r="AN1111" s="48"/>
      <c r="AO1111" s="48"/>
      <c r="AP1111" s="48"/>
      <c r="AQ1111" s="48"/>
      <c r="AR1111" s="48"/>
      <c r="AS1111" s="48"/>
      <c r="AT1111" s="436" t="str">
        <f t="shared" si="71"/>
        <v/>
      </c>
      <c r="AU1111" s="436"/>
      <c r="AV1111" s="436" t="str">
        <f t="shared" si="74"/>
        <v>Yes</v>
      </c>
      <c r="AW1111" s="436"/>
      <c r="AX1111" s="155" t="s">
        <v>908</v>
      </c>
      <c r="AY1111" s="48"/>
      <c r="AZ1111" s="48"/>
      <c r="BA1111" s="48"/>
      <c r="BB1111" s="436" t="b">
        <f t="shared" si="75"/>
        <v>0</v>
      </c>
      <c r="BC1111" s="436"/>
      <c r="BD1111" s="48"/>
      <c r="BE1111" s="48"/>
      <c r="BF1111" s="48"/>
      <c r="BG1111" s="48"/>
      <c r="BH1111" s="48"/>
      <c r="BI1111" s="48"/>
      <c r="BJ1111" s="48"/>
      <c r="BK1111" s="48"/>
      <c r="BL1111" s="48"/>
      <c r="BM1111" s="48"/>
      <c r="BN1111" s="48"/>
      <c r="BO1111" s="48"/>
      <c r="BP1111" s="48"/>
      <c r="BQ1111" s="48"/>
      <c r="BR1111" s="48"/>
      <c r="BS1111" s="48"/>
      <c r="BT1111" s="48"/>
      <c r="BU1111" s="48"/>
    </row>
    <row r="1112" spans="1:73" hidden="1">
      <c r="A1112" s="48"/>
      <c r="B1112" s="48"/>
      <c r="C1112" s="70" t="s">
        <v>3140</v>
      </c>
      <c r="D1112" s="48"/>
      <c r="E1112" s="48"/>
      <c r="F1112" s="48"/>
      <c r="G1112" s="48"/>
      <c r="H1112" s="48"/>
      <c r="I1112" s="48"/>
      <c r="J1112" s="48"/>
      <c r="K1112" s="48"/>
      <c r="L1112" s="464">
        <f t="shared" si="76"/>
        <v>725</v>
      </c>
      <c r="M1112" s="464"/>
      <c r="N1112" s="152" t="s">
        <v>3141</v>
      </c>
      <c r="O1112" s="48"/>
      <c r="P1112" s="48"/>
      <c r="Q1112" s="48"/>
      <c r="R1112" s="48"/>
      <c r="S1112" s="48"/>
      <c r="T1112" s="48"/>
      <c r="U1112" s="436" t="str">
        <f t="shared" si="72"/>
        <v/>
      </c>
      <c r="V1112" s="436"/>
      <c r="W1112" s="436" t="str">
        <f t="shared" si="73"/>
        <v/>
      </c>
      <c r="X1112" s="436"/>
      <c r="Y1112" s="48"/>
      <c r="Z1112" s="48"/>
      <c r="AA1112" s="48"/>
      <c r="AB1112" s="48"/>
      <c r="AC1112" s="48"/>
      <c r="AD1112" s="48"/>
      <c r="AE1112" s="48"/>
      <c r="AF1112" s="48"/>
      <c r="AG1112" s="48"/>
      <c r="AH1112" s="48"/>
      <c r="AI1112" s="48"/>
      <c r="AJ1112" s="48"/>
      <c r="AK1112" s="48"/>
      <c r="AL1112" s="157" t="s">
        <v>3142</v>
      </c>
      <c r="AM1112" s="48"/>
      <c r="AN1112" s="48"/>
      <c r="AO1112" s="48"/>
      <c r="AP1112" s="48"/>
      <c r="AQ1112" s="48"/>
      <c r="AR1112" s="48"/>
      <c r="AS1112" s="48"/>
      <c r="AT1112" s="436" t="str">
        <f t="shared" si="71"/>
        <v/>
      </c>
      <c r="AU1112" s="436"/>
      <c r="AV1112" s="436" t="str">
        <f t="shared" si="74"/>
        <v>Yes</v>
      </c>
      <c r="AW1112" s="436"/>
      <c r="AX1112" s="155" t="s">
        <v>908</v>
      </c>
      <c r="AY1112" s="48"/>
      <c r="AZ1112" s="48"/>
      <c r="BA1112" s="48"/>
      <c r="BB1112" s="436" t="b">
        <f t="shared" si="75"/>
        <v>0</v>
      </c>
      <c r="BC1112" s="436"/>
      <c r="BD1112" s="48"/>
      <c r="BE1112" s="48"/>
      <c r="BF1112" s="48"/>
      <c r="BG1112" s="48"/>
      <c r="BH1112" s="48"/>
      <c r="BI1112" s="48"/>
      <c r="BJ1112" s="48"/>
      <c r="BK1112" s="48"/>
      <c r="BL1112" s="48"/>
      <c r="BM1112" s="48"/>
      <c r="BN1112" s="48"/>
      <c r="BO1112" s="48"/>
      <c r="BP1112" s="48"/>
      <c r="BQ1112" s="48"/>
      <c r="BR1112" s="48"/>
      <c r="BS1112" s="48"/>
      <c r="BT1112" s="48"/>
      <c r="BU1112" s="48"/>
    </row>
    <row r="1113" spans="1:73" hidden="1">
      <c r="A1113" s="48"/>
      <c r="B1113" s="48"/>
      <c r="C1113" s="70" t="s">
        <v>3143</v>
      </c>
      <c r="D1113" s="48"/>
      <c r="E1113" s="48"/>
      <c r="F1113" s="48"/>
      <c r="G1113" s="48"/>
      <c r="H1113" s="48"/>
      <c r="I1113" s="48"/>
      <c r="J1113" s="48"/>
      <c r="K1113" s="48"/>
      <c r="L1113" s="464">
        <f t="shared" si="76"/>
        <v>726</v>
      </c>
      <c r="M1113" s="464"/>
      <c r="N1113" s="152" t="s">
        <v>3144</v>
      </c>
      <c r="O1113" s="48"/>
      <c r="P1113" s="48"/>
      <c r="Q1113" s="48"/>
      <c r="R1113" s="48"/>
      <c r="S1113" s="48"/>
      <c r="T1113" s="48"/>
      <c r="U1113" s="436" t="str">
        <f t="shared" si="72"/>
        <v/>
      </c>
      <c r="V1113" s="436"/>
      <c r="W1113" s="436" t="str">
        <f t="shared" si="73"/>
        <v/>
      </c>
      <c r="X1113" s="436"/>
      <c r="Y1113" s="48"/>
      <c r="Z1113" s="48"/>
      <c r="AA1113" s="48"/>
      <c r="AB1113" s="48"/>
      <c r="AC1113" s="48"/>
      <c r="AD1113" s="48"/>
      <c r="AE1113" s="48"/>
      <c r="AF1113" s="48"/>
      <c r="AG1113" s="48"/>
      <c r="AH1113" s="48"/>
      <c r="AI1113" s="48"/>
      <c r="AJ1113" s="48"/>
      <c r="AK1113" s="48"/>
      <c r="AL1113" s="151" t="s">
        <v>3145</v>
      </c>
      <c r="AM1113" s="48"/>
      <c r="AN1113" s="48"/>
      <c r="AO1113" s="48"/>
      <c r="AP1113" s="48"/>
      <c r="AQ1113" s="48"/>
      <c r="AR1113" s="48"/>
      <c r="AS1113" s="48"/>
      <c r="AT1113" s="436" t="str">
        <f t="shared" si="71"/>
        <v/>
      </c>
      <c r="AU1113" s="436"/>
      <c r="AV1113" s="436" t="str">
        <f t="shared" si="74"/>
        <v>Yes</v>
      </c>
      <c r="AW1113" s="436"/>
      <c r="AX1113" s="156" t="s">
        <v>918</v>
      </c>
      <c r="AY1113" s="48"/>
      <c r="AZ1113" s="48"/>
      <c r="BA1113" s="48"/>
      <c r="BB1113" s="436" t="b">
        <f t="shared" si="75"/>
        <v>0</v>
      </c>
      <c r="BC1113" s="436"/>
      <c r="BD1113" s="48"/>
      <c r="BE1113" s="48"/>
      <c r="BF1113" s="48"/>
      <c r="BG1113" s="48"/>
      <c r="BH1113" s="48"/>
      <c r="BI1113" s="48"/>
      <c r="BJ1113" s="48"/>
      <c r="BK1113" s="48"/>
      <c r="BL1113" s="48"/>
      <c r="BM1113" s="48"/>
      <c r="BN1113" s="48"/>
      <c r="BO1113" s="48"/>
      <c r="BP1113" s="48"/>
      <c r="BQ1113" s="48"/>
      <c r="BR1113" s="48"/>
      <c r="BS1113" s="48"/>
      <c r="BT1113" s="48"/>
      <c r="BU1113" s="48"/>
    </row>
    <row r="1114" spans="1:73" hidden="1">
      <c r="A1114" s="48"/>
      <c r="B1114" s="48"/>
      <c r="C1114" s="70" t="s">
        <v>3146</v>
      </c>
      <c r="D1114" s="48"/>
      <c r="E1114" s="48"/>
      <c r="F1114" s="48"/>
      <c r="G1114" s="48"/>
      <c r="H1114" s="48"/>
      <c r="I1114" s="48"/>
      <c r="J1114" s="48"/>
      <c r="K1114" s="48"/>
      <c r="L1114" s="464">
        <f t="shared" si="76"/>
        <v>727</v>
      </c>
      <c r="M1114" s="464"/>
      <c r="N1114" s="152" t="s">
        <v>3147</v>
      </c>
      <c r="O1114" s="48"/>
      <c r="P1114" s="48"/>
      <c r="Q1114" s="48"/>
      <c r="R1114" s="48"/>
      <c r="S1114" s="48"/>
      <c r="T1114" s="48"/>
      <c r="U1114" s="436" t="str">
        <f t="shared" si="72"/>
        <v/>
      </c>
      <c r="V1114" s="436"/>
      <c r="W1114" s="436" t="str">
        <f t="shared" si="73"/>
        <v/>
      </c>
      <c r="X1114" s="436"/>
      <c r="Y1114" s="48"/>
      <c r="Z1114" s="48"/>
      <c r="AA1114" s="48"/>
      <c r="AB1114" s="48"/>
      <c r="AC1114" s="48"/>
      <c r="AD1114" s="48"/>
      <c r="AE1114" s="48"/>
      <c r="AF1114" s="48"/>
      <c r="AG1114" s="48"/>
      <c r="AH1114" s="48"/>
      <c r="AI1114" s="48"/>
      <c r="AJ1114" s="48"/>
      <c r="AK1114" s="48"/>
      <c r="AL1114" s="151" t="s">
        <v>3148</v>
      </c>
      <c r="AM1114" s="48"/>
      <c r="AN1114" s="48"/>
      <c r="AO1114" s="48"/>
      <c r="AP1114" s="48"/>
      <c r="AQ1114" s="48"/>
      <c r="AR1114" s="48"/>
      <c r="AS1114" s="48"/>
      <c r="AT1114" s="436" t="str">
        <f t="shared" si="71"/>
        <v/>
      </c>
      <c r="AU1114" s="436"/>
      <c r="AV1114" s="436" t="str">
        <f t="shared" si="74"/>
        <v>Yes</v>
      </c>
      <c r="AW1114" s="436"/>
      <c r="AX1114" s="156" t="s">
        <v>908</v>
      </c>
      <c r="AY1114" s="48"/>
      <c r="AZ1114" s="48"/>
      <c r="BA1114" s="48"/>
      <c r="BB1114" s="436" t="b">
        <f t="shared" si="75"/>
        <v>0</v>
      </c>
      <c r="BC1114" s="436"/>
      <c r="BD1114" s="48"/>
      <c r="BE1114" s="48"/>
      <c r="BF1114" s="48"/>
      <c r="BG1114" s="48"/>
      <c r="BH1114" s="48"/>
      <c r="BI1114" s="48"/>
      <c r="BJ1114" s="48"/>
      <c r="BK1114" s="48"/>
      <c r="BL1114" s="48"/>
      <c r="BM1114" s="48"/>
      <c r="BN1114" s="48"/>
      <c r="BO1114" s="48"/>
      <c r="BP1114" s="48"/>
      <c r="BQ1114" s="48"/>
      <c r="BR1114" s="48"/>
      <c r="BS1114" s="48"/>
      <c r="BT1114" s="48"/>
      <c r="BU1114" s="48"/>
    </row>
    <row r="1115" spans="1:73" hidden="1">
      <c r="A1115" s="48"/>
      <c r="B1115" s="48"/>
      <c r="C1115" s="70" t="s">
        <v>3149</v>
      </c>
      <c r="D1115" s="48"/>
      <c r="E1115" s="48"/>
      <c r="F1115" s="48"/>
      <c r="G1115" s="48"/>
      <c r="H1115" s="48"/>
      <c r="I1115" s="48"/>
      <c r="J1115" s="48"/>
      <c r="K1115" s="48"/>
      <c r="L1115" s="464">
        <f t="shared" si="76"/>
        <v>728</v>
      </c>
      <c r="M1115" s="464"/>
      <c r="N1115" s="152" t="s">
        <v>3150</v>
      </c>
      <c r="O1115" s="48"/>
      <c r="P1115" s="48"/>
      <c r="Q1115" s="48"/>
      <c r="R1115" s="48"/>
      <c r="S1115" s="48"/>
      <c r="T1115" s="48"/>
      <c r="U1115" s="436" t="str">
        <f t="shared" si="72"/>
        <v/>
      </c>
      <c r="V1115" s="436"/>
      <c r="W1115" s="436" t="str">
        <f t="shared" si="73"/>
        <v/>
      </c>
      <c r="X1115" s="436"/>
      <c r="Y1115" s="48"/>
      <c r="Z1115" s="48"/>
      <c r="AA1115" s="48"/>
      <c r="AB1115" s="48"/>
      <c r="AC1115" s="48"/>
      <c r="AD1115" s="48"/>
      <c r="AE1115" s="48"/>
      <c r="AF1115" s="48"/>
      <c r="AG1115" s="48"/>
      <c r="AH1115" s="48"/>
      <c r="AI1115" s="48"/>
      <c r="AJ1115" s="48"/>
      <c r="AK1115" s="48"/>
      <c r="AL1115" s="157" t="s">
        <v>3151</v>
      </c>
      <c r="AM1115" s="48"/>
      <c r="AN1115" s="48"/>
      <c r="AO1115" s="48"/>
      <c r="AP1115" s="48"/>
      <c r="AQ1115" s="48"/>
      <c r="AR1115" s="48"/>
      <c r="AS1115" s="48"/>
      <c r="AT1115" s="436" t="str">
        <f t="shared" si="71"/>
        <v/>
      </c>
      <c r="AU1115" s="436"/>
      <c r="AV1115" s="436" t="str">
        <f t="shared" si="74"/>
        <v>Yes</v>
      </c>
      <c r="AW1115" s="436"/>
      <c r="AX1115" s="155" t="s">
        <v>908</v>
      </c>
      <c r="AY1115" s="48"/>
      <c r="AZ1115" s="48"/>
      <c r="BA1115" s="48"/>
      <c r="BB1115" s="436" t="b">
        <f t="shared" si="75"/>
        <v>0</v>
      </c>
      <c r="BC1115" s="436"/>
      <c r="BD1115" s="48"/>
      <c r="BE1115" s="48"/>
      <c r="BF1115" s="48"/>
      <c r="BG1115" s="48"/>
      <c r="BH1115" s="48"/>
      <c r="BI1115" s="48"/>
      <c r="BJ1115" s="48"/>
      <c r="BK1115" s="48"/>
      <c r="BL1115" s="48"/>
      <c r="BM1115" s="48"/>
      <c r="BN1115" s="48"/>
      <c r="BO1115" s="48"/>
      <c r="BP1115" s="48"/>
      <c r="BQ1115" s="48"/>
      <c r="BR1115" s="48"/>
      <c r="BS1115" s="48"/>
      <c r="BT1115" s="48"/>
      <c r="BU1115" s="48"/>
    </row>
    <row r="1116" spans="1:73" hidden="1">
      <c r="A1116" s="48"/>
      <c r="B1116" s="48"/>
      <c r="C1116" s="70" t="s">
        <v>3152</v>
      </c>
      <c r="D1116" s="48"/>
      <c r="E1116" s="48"/>
      <c r="F1116" s="48"/>
      <c r="G1116" s="48"/>
      <c r="H1116" s="48"/>
      <c r="I1116" s="48"/>
      <c r="J1116" s="48"/>
      <c r="K1116" s="48"/>
      <c r="L1116" s="464">
        <f t="shared" si="76"/>
        <v>729</v>
      </c>
      <c r="M1116" s="464"/>
      <c r="N1116" s="152" t="s">
        <v>3153</v>
      </c>
      <c r="O1116" s="48"/>
      <c r="P1116" s="48"/>
      <c r="Q1116" s="48"/>
      <c r="R1116" s="48"/>
      <c r="S1116" s="48"/>
      <c r="T1116" s="48"/>
      <c r="U1116" s="436" t="str">
        <f t="shared" si="72"/>
        <v/>
      </c>
      <c r="V1116" s="436"/>
      <c r="W1116" s="436" t="str">
        <f t="shared" si="73"/>
        <v/>
      </c>
      <c r="X1116" s="436"/>
      <c r="Y1116" s="48"/>
      <c r="Z1116" s="48"/>
      <c r="AA1116" s="48"/>
      <c r="AB1116" s="48"/>
      <c r="AC1116" s="48"/>
      <c r="AD1116" s="48"/>
      <c r="AE1116" s="48"/>
      <c r="AF1116" s="48"/>
      <c r="AG1116" s="48"/>
      <c r="AH1116" s="48"/>
      <c r="AI1116" s="48"/>
      <c r="AJ1116" s="48"/>
      <c r="AK1116" s="48"/>
      <c r="AL1116" s="151" t="s">
        <v>3154</v>
      </c>
      <c r="AM1116" s="48"/>
      <c r="AN1116" s="48"/>
      <c r="AO1116" s="48"/>
      <c r="AP1116" s="48"/>
      <c r="AQ1116" s="48"/>
      <c r="AR1116" s="48"/>
      <c r="AS1116" s="48"/>
      <c r="AT1116" s="436" t="str">
        <f t="shared" si="71"/>
        <v/>
      </c>
      <c r="AU1116" s="436"/>
      <c r="AV1116" s="436" t="str">
        <f t="shared" si="74"/>
        <v>Yes</v>
      </c>
      <c r="AW1116" s="436"/>
      <c r="AX1116" s="156" t="s">
        <v>918</v>
      </c>
      <c r="AY1116" s="48"/>
      <c r="AZ1116" s="48"/>
      <c r="BA1116" s="48"/>
      <c r="BB1116" s="436" t="b">
        <f t="shared" si="75"/>
        <v>0</v>
      </c>
      <c r="BC1116" s="436"/>
      <c r="BD1116" s="48"/>
      <c r="BE1116" s="48"/>
      <c r="BF1116" s="48"/>
      <c r="BG1116" s="48"/>
      <c r="BH1116" s="48"/>
      <c r="BI1116" s="48"/>
      <c r="BJ1116" s="48"/>
      <c r="BK1116" s="48"/>
      <c r="BL1116" s="48"/>
      <c r="BM1116" s="48"/>
      <c r="BN1116" s="48"/>
      <c r="BO1116" s="48"/>
      <c r="BP1116" s="48"/>
      <c r="BQ1116" s="48"/>
      <c r="BR1116" s="48"/>
      <c r="BS1116" s="48"/>
      <c r="BT1116" s="48"/>
      <c r="BU1116" s="48"/>
    </row>
    <row r="1117" spans="1:73" hidden="1">
      <c r="A1117" s="48"/>
      <c r="B1117" s="48"/>
      <c r="C1117" s="70" t="s">
        <v>3155</v>
      </c>
      <c r="D1117" s="48"/>
      <c r="E1117" s="48"/>
      <c r="F1117" s="48"/>
      <c r="G1117" s="48"/>
      <c r="H1117" s="48"/>
      <c r="I1117" s="48"/>
      <c r="J1117" s="48"/>
      <c r="K1117" s="48"/>
      <c r="L1117" s="464">
        <f t="shared" si="76"/>
        <v>730</v>
      </c>
      <c r="M1117" s="464"/>
      <c r="N1117" s="152" t="s">
        <v>3156</v>
      </c>
      <c r="O1117" s="48"/>
      <c r="P1117" s="48"/>
      <c r="Q1117" s="48"/>
      <c r="R1117" s="48"/>
      <c r="S1117" s="48"/>
      <c r="T1117" s="48"/>
      <c r="U1117" s="436" t="str">
        <f t="shared" si="72"/>
        <v/>
      </c>
      <c r="V1117" s="436"/>
      <c r="W1117" s="436" t="str">
        <f t="shared" si="73"/>
        <v/>
      </c>
      <c r="X1117" s="436"/>
      <c r="Y1117" s="48"/>
      <c r="Z1117" s="48"/>
      <c r="AA1117" s="48"/>
      <c r="AB1117" s="48"/>
      <c r="AC1117" s="48"/>
      <c r="AD1117" s="48"/>
      <c r="AE1117" s="48"/>
      <c r="AF1117" s="48"/>
      <c r="AG1117" s="48"/>
      <c r="AH1117" s="48"/>
      <c r="AI1117" s="48"/>
      <c r="AJ1117" s="48"/>
      <c r="AK1117" s="48"/>
      <c r="AL1117" s="157" t="s">
        <v>3157</v>
      </c>
      <c r="AM1117" s="48"/>
      <c r="AN1117" s="48"/>
      <c r="AO1117" s="48"/>
      <c r="AP1117" s="48"/>
      <c r="AQ1117" s="48"/>
      <c r="AR1117" s="48"/>
      <c r="AS1117" s="48"/>
      <c r="AT1117" s="436" t="str">
        <f t="shared" si="71"/>
        <v/>
      </c>
      <c r="AU1117" s="436"/>
      <c r="AV1117" s="436" t="str">
        <f t="shared" si="74"/>
        <v>Yes</v>
      </c>
      <c r="AW1117" s="436"/>
      <c r="AX1117" s="155" t="s">
        <v>908</v>
      </c>
      <c r="AY1117" s="48"/>
      <c r="AZ1117" s="48"/>
      <c r="BA1117" s="48"/>
      <c r="BB1117" s="436" t="b">
        <f t="shared" si="75"/>
        <v>0</v>
      </c>
      <c r="BC1117" s="436"/>
      <c r="BD1117" s="48"/>
      <c r="BE1117" s="48"/>
      <c r="BF1117" s="48"/>
      <c r="BG1117" s="48"/>
      <c r="BH1117" s="48"/>
      <c r="BI1117" s="48"/>
      <c r="BJ1117" s="48"/>
      <c r="BK1117" s="48"/>
      <c r="BL1117" s="48"/>
      <c r="BM1117" s="48"/>
      <c r="BN1117" s="48"/>
      <c r="BO1117" s="48"/>
      <c r="BP1117" s="48"/>
      <c r="BQ1117" s="48"/>
      <c r="BR1117" s="48"/>
      <c r="BS1117" s="48"/>
      <c r="BT1117" s="48"/>
      <c r="BU1117" s="48"/>
    </row>
    <row r="1118" spans="1:73" hidden="1">
      <c r="A1118" s="48"/>
      <c r="B1118" s="48"/>
      <c r="C1118" s="70" t="s">
        <v>3158</v>
      </c>
      <c r="D1118" s="48"/>
      <c r="E1118" s="48"/>
      <c r="F1118" s="48"/>
      <c r="G1118" s="48"/>
      <c r="H1118" s="48"/>
      <c r="I1118" s="48"/>
      <c r="J1118" s="48"/>
      <c r="K1118" s="48"/>
      <c r="L1118" s="464">
        <f t="shared" si="76"/>
        <v>731</v>
      </c>
      <c r="M1118" s="464"/>
      <c r="N1118" s="152" t="s">
        <v>3159</v>
      </c>
      <c r="O1118" s="48"/>
      <c r="P1118" s="48"/>
      <c r="Q1118" s="48"/>
      <c r="R1118" s="48"/>
      <c r="S1118" s="48"/>
      <c r="T1118" s="48"/>
      <c r="U1118" s="436" t="str">
        <f t="shared" si="72"/>
        <v/>
      </c>
      <c r="V1118" s="436"/>
      <c r="W1118" s="436" t="str">
        <f t="shared" si="73"/>
        <v/>
      </c>
      <c r="X1118" s="436"/>
      <c r="Y1118" s="48"/>
      <c r="Z1118" s="48"/>
      <c r="AA1118" s="48"/>
      <c r="AB1118" s="48"/>
      <c r="AC1118" s="48"/>
      <c r="AD1118" s="48"/>
      <c r="AE1118" s="48"/>
      <c r="AF1118" s="48"/>
      <c r="AG1118" s="48"/>
      <c r="AH1118" s="48"/>
      <c r="AI1118" s="48"/>
      <c r="AJ1118" s="48"/>
      <c r="AK1118" s="48"/>
      <c r="AL1118" s="151" t="s">
        <v>3160</v>
      </c>
      <c r="AM1118" s="48"/>
      <c r="AN1118" s="48"/>
      <c r="AO1118" s="48"/>
      <c r="AP1118" s="48"/>
      <c r="AQ1118" s="48"/>
      <c r="AR1118" s="48"/>
      <c r="AS1118" s="48"/>
      <c r="AT1118" s="436" t="str">
        <f t="shared" si="71"/>
        <v/>
      </c>
      <c r="AU1118" s="436"/>
      <c r="AV1118" s="436" t="str">
        <f t="shared" si="74"/>
        <v>No</v>
      </c>
      <c r="AW1118" s="436"/>
      <c r="AX1118" s="156" t="s">
        <v>913</v>
      </c>
      <c r="AY1118" s="48"/>
      <c r="AZ1118" s="48"/>
      <c r="BA1118" s="48"/>
      <c r="BB1118" s="436" t="b">
        <f t="shared" si="75"/>
        <v>0</v>
      </c>
      <c r="BC1118" s="436"/>
      <c r="BD1118" s="48"/>
      <c r="BE1118" s="48"/>
      <c r="BF1118" s="48"/>
      <c r="BG1118" s="48"/>
      <c r="BH1118" s="48"/>
      <c r="BI1118" s="48"/>
      <c r="BJ1118" s="48"/>
      <c r="BK1118" s="48"/>
      <c r="BL1118" s="48"/>
      <c r="BM1118" s="48"/>
      <c r="BN1118" s="48"/>
      <c r="BO1118" s="48"/>
      <c r="BP1118" s="48"/>
      <c r="BQ1118" s="48"/>
      <c r="BR1118" s="48"/>
      <c r="BS1118" s="48"/>
      <c r="BT1118" s="48"/>
      <c r="BU1118" s="48"/>
    </row>
    <row r="1119" spans="1:73" hidden="1">
      <c r="A1119" s="48"/>
      <c r="B1119" s="48"/>
      <c r="C1119" s="70" t="s">
        <v>3161</v>
      </c>
      <c r="D1119" s="48"/>
      <c r="E1119" s="48"/>
      <c r="F1119" s="48"/>
      <c r="G1119" s="48"/>
      <c r="H1119" s="48"/>
      <c r="I1119" s="48"/>
      <c r="J1119" s="48"/>
      <c r="K1119" s="48"/>
      <c r="L1119" s="464">
        <f t="shared" si="76"/>
        <v>732</v>
      </c>
      <c r="M1119" s="464"/>
      <c r="N1119" s="152" t="s">
        <v>3162</v>
      </c>
      <c r="O1119" s="48"/>
      <c r="P1119" s="48"/>
      <c r="Q1119" s="48"/>
      <c r="R1119" s="48"/>
      <c r="S1119" s="48"/>
      <c r="T1119" s="48"/>
      <c r="U1119" s="436" t="str">
        <f t="shared" si="72"/>
        <v/>
      </c>
      <c r="V1119" s="436"/>
      <c r="W1119" s="436" t="str">
        <f t="shared" si="73"/>
        <v/>
      </c>
      <c r="X1119" s="436"/>
      <c r="Y1119" s="48"/>
      <c r="Z1119" s="48"/>
      <c r="AA1119" s="48"/>
      <c r="AB1119" s="48"/>
      <c r="AC1119" s="48"/>
      <c r="AD1119" s="48"/>
      <c r="AE1119" s="48"/>
      <c r="AF1119" s="48"/>
      <c r="AG1119" s="48"/>
      <c r="AH1119" s="48"/>
      <c r="AI1119" s="48"/>
      <c r="AJ1119" s="48"/>
      <c r="AK1119" s="48"/>
      <c r="AL1119" s="157" t="s">
        <v>3163</v>
      </c>
      <c r="AM1119" s="48"/>
      <c r="AN1119" s="48"/>
      <c r="AO1119" s="48"/>
      <c r="AP1119" s="48"/>
      <c r="AQ1119" s="48"/>
      <c r="AR1119" s="48"/>
      <c r="AS1119" s="48"/>
      <c r="AT1119" s="436" t="str">
        <f t="shared" si="71"/>
        <v/>
      </c>
      <c r="AU1119" s="436"/>
      <c r="AV1119" s="436" t="str">
        <f t="shared" si="74"/>
        <v>Yes</v>
      </c>
      <c r="AW1119" s="436"/>
      <c r="AX1119" s="155" t="s">
        <v>908</v>
      </c>
      <c r="AY1119" s="48"/>
      <c r="AZ1119" s="48"/>
      <c r="BA1119" s="48"/>
      <c r="BB1119" s="436" t="b">
        <f t="shared" si="75"/>
        <v>0</v>
      </c>
      <c r="BC1119" s="436"/>
      <c r="BD1119" s="48"/>
      <c r="BE1119" s="48"/>
      <c r="BF1119" s="48"/>
      <c r="BG1119" s="48"/>
      <c r="BH1119" s="48"/>
      <c r="BI1119" s="48"/>
      <c r="BJ1119" s="48"/>
      <c r="BK1119" s="48"/>
      <c r="BL1119" s="48"/>
      <c r="BM1119" s="48"/>
      <c r="BN1119" s="48"/>
      <c r="BO1119" s="48"/>
      <c r="BP1119" s="48"/>
      <c r="BQ1119" s="48"/>
      <c r="BR1119" s="48"/>
      <c r="BS1119" s="48"/>
      <c r="BT1119" s="48"/>
      <c r="BU1119" s="48"/>
    </row>
    <row r="1120" spans="1:73" hidden="1">
      <c r="A1120" s="48"/>
      <c r="B1120" s="48"/>
      <c r="C1120" s="70" t="s">
        <v>3164</v>
      </c>
      <c r="D1120" s="48"/>
      <c r="E1120" s="48"/>
      <c r="F1120" s="48"/>
      <c r="G1120" s="48"/>
      <c r="H1120" s="48"/>
      <c r="I1120" s="48"/>
      <c r="J1120" s="48"/>
      <c r="K1120" s="48"/>
      <c r="L1120" s="464">
        <f t="shared" si="76"/>
        <v>733</v>
      </c>
      <c r="M1120" s="464"/>
      <c r="N1120" s="152" t="s">
        <v>3165</v>
      </c>
      <c r="O1120" s="48"/>
      <c r="P1120" s="48"/>
      <c r="Q1120" s="48"/>
      <c r="R1120" s="48"/>
      <c r="S1120" s="48"/>
      <c r="T1120" s="48"/>
      <c r="U1120" s="436" t="str">
        <f t="shared" si="72"/>
        <v/>
      </c>
      <c r="V1120" s="436"/>
      <c r="W1120" s="436" t="str">
        <f t="shared" si="73"/>
        <v/>
      </c>
      <c r="X1120" s="436"/>
      <c r="Y1120" s="48"/>
      <c r="Z1120" s="48"/>
      <c r="AA1120" s="48"/>
      <c r="AB1120" s="48"/>
      <c r="AC1120" s="48"/>
      <c r="AD1120" s="48"/>
      <c r="AE1120" s="48"/>
      <c r="AF1120" s="48"/>
      <c r="AG1120" s="48"/>
      <c r="AH1120" s="48"/>
      <c r="AI1120" s="48"/>
      <c r="AJ1120" s="48"/>
      <c r="AK1120" s="48"/>
      <c r="AL1120" s="157" t="s">
        <v>3166</v>
      </c>
      <c r="AM1120" s="48"/>
      <c r="AN1120" s="48"/>
      <c r="AO1120" s="48"/>
      <c r="AP1120" s="48"/>
      <c r="AQ1120" s="48"/>
      <c r="AR1120" s="48"/>
      <c r="AS1120" s="48"/>
      <c r="AT1120" s="436" t="str">
        <f t="shared" si="71"/>
        <v/>
      </c>
      <c r="AU1120" s="436"/>
      <c r="AV1120" s="436" t="str">
        <f t="shared" si="74"/>
        <v>Yes</v>
      </c>
      <c r="AW1120" s="436"/>
      <c r="AX1120" s="155" t="s">
        <v>908</v>
      </c>
      <c r="AY1120" s="48"/>
      <c r="AZ1120" s="48"/>
      <c r="BA1120" s="48"/>
      <c r="BB1120" s="436" t="b">
        <f t="shared" si="75"/>
        <v>0</v>
      </c>
      <c r="BC1120" s="436"/>
      <c r="BD1120" s="48"/>
      <c r="BE1120" s="48"/>
      <c r="BF1120" s="48"/>
      <c r="BG1120" s="48"/>
      <c r="BH1120" s="48"/>
      <c r="BI1120" s="48"/>
      <c r="BJ1120" s="48"/>
      <c r="BK1120" s="48"/>
      <c r="BL1120" s="48"/>
      <c r="BM1120" s="48"/>
      <c r="BN1120" s="48"/>
      <c r="BO1120" s="48"/>
      <c r="BP1120" s="48"/>
      <c r="BQ1120" s="48"/>
      <c r="BR1120" s="48"/>
      <c r="BS1120" s="48"/>
      <c r="BT1120" s="48"/>
      <c r="BU1120" s="48"/>
    </row>
    <row r="1121" spans="1:73" hidden="1">
      <c r="A1121" s="48"/>
      <c r="B1121" s="48"/>
      <c r="C1121" s="70" t="s">
        <v>3167</v>
      </c>
      <c r="D1121" s="48"/>
      <c r="E1121" s="48"/>
      <c r="F1121" s="48"/>
      <c r="G1121" s="48"/>
      <c r="H1121" s="48"/>
      <c r="I1121" s="48"/>
      <c r="J1121" s="48"/>
      <c r="K1121" s="48"/>
      <c r="L1121" s="464">
        <f t="shared" si="76"/>
        <v>734</v>
      </c>
      <c r="M1121" s="464"/>
      <c r="N1121" s="152" t="s">
        <v>3168</v>
      </c>
      <c r="O1121" s="48"/>
      <c r="P1121" s="48"/>
      <c r="Q1121" s="48"/>
      <c r="R1121" s="48"/>
      <c r="S1121" s="48"/>
      <c r="T1121" s="48"/>
      <c r="U1121" s="436" t="str">
        <f t="shared" si="72"/>
        <v/>
      </c>
      <c r="V1121" s="436"/>
      <c r="W1121" s="436" t="str">
        <f t="shared" si="73"/>
        <v/>
      </c>
      <c r="X1121" s="436"/>
      <c r="Y1121" s="48"/>
      <c r="Z1121" s="48"/>
      <c r="AA1121" s="48"/>
      <c r="AB1121" s="48"/>
      <c r="AC1121" s="48"/>
      <c r="AD1121" s="48"/>
      <c r="AE1121" s="48"/>
      <c r="AF1121" s="48"/>
      <c r="AG1121" s="48"/>
      <c r="AH1121" s="48"/>
      <c r="AI1121" s="48"/>
      <c r="AJ1121" s="48"/>
      <c r="AK1121" s="48"/>
      <c r="AL1121" s="151" t="s">
        <v>3169</v>
      </c>
      <c r="AM1121" s="48"/>
      <c r="AN1121" s="48"/>
      <c r="AO1121" s="48"/>
      <c r="AP1121" s="48"/>
      <c r="AQ1121" s="48"/>
      <c r="AR1121" s="48"/>
      <c r="AS1121" s="48"/>
      <c r="AT1121" s="436" t="str">
        <f t="shared" si="71"/>
        <v/>
      </c>
      <c r="AU1121" s="436"/>
      <c r="AV1121" s="436" t="str">
        <f t="shared" si="74"/>
        <v>No</v>
      </c>
      <c r="AW1121" s="436"/>
      <c r="AX1121" s="156" t="s">
        <v>913</v>
      </c>
      <c r="AY1121" s="48"/>
      <c r="AZ1121" s="48"/>
      <c r="BA1121" s="48"/>
      <c r="BB1121" s="436" t="b">
        <f t="shared" si="75"/>
        <v>0</v>
      </c>
      <c r="BC1121" s="436"/>
      <c r="BD1121" s="48"/>
      <c r="BE1121" s="48"/>
      <c r="BF1121" s="48"/>
      <c r="BG1121" s="48"/>
      <c r="BH1121" s="48"/>
      <c r="BI1121" s="48"/>
      <c r="BJ1121" s="48"/>
      <c r="BK1121" s="48"/>
      <c r="BL1121" s="48"/>
      <c r="BM1121" s="48"/>
      <c r="BN1121" s="48"/>
      <c r="BO1121" s="48"/>
      <c r="BP1121" s="48"/>
      <c r="BQ1121" s="48"/>
      <c r="BR1121" s="48"/>
      <c r="BS1121" s="48"/>
      <c r="BT1121" s="48"/>
      <c r="BU1121" s="48"/>
    </row>
    <row r="1122" spans="1:73" ht="12.75" hidden="1" customHeight="1">
      <c r="A1122" s="48"/>
      <c r="B1122" s="48"/>
      <c r="C1122" s="70" t="s">
        <v>3170</v>
      </c>
      <c r="D1122" s="48"/>
      <c r="E1122" s="48"/>
      <c r="F1122" s="48"/>
      <c r="G1122" s="48"/>
      <c r="H1122" s="48"/>
      <c r="I1122" s="48"/>
      <c r="J1122" s="48"/>
      <c r="K1122" s="48"/>
      <c r="L1122" s="464">
        <f t="shared" si="76"/>
        <v>735</v>
      </c>
      <c r="M1122" s="464"/>
      <c r="N1122" s="152" t="s">
        <v>3171</v>
      </c>
      <c r="O1122" s="48"/>
      <c r="P1122" s="48"/>
      <c r="Q1122" s="48"/>
      <c r="R1122" s="48"/>
      <c r="S1122" s="48"/>
      <c r="T1122" s="48"/>
      <c r="U1122" s="436" t="str">
        <f t="shared" si="72"/>
        <v/>
      </c>
      <c r="V1122" s="436"/>
      <c r="W1122" s="436" t="str">
        <f t="shared" si="73"/>
        <v/>
      </c>
      <c r="X1122" s="436"/>
      <c r="Y1122" s="48"/>
      <c r="Z1122" s="48"/>
      <c r="AA1122" s="48"/>
      <c r="AB1122" s="48"/>
      <c r="AC1122" s="48"/>
      <c r="AD1122" s="48"/>
      <c r="AE1122" s="48"/>
      <c r="AF1122" s="48"/>
      <c r="AG1122" s="48"/>
      <c r="AH1122" s="48"/>
      <c r="AI1122" s="48"/>
      <c r="AJ1122" s="48"/>
      <c r="AK1122" s="48"/>
      <c r="AL1122" s="151" t="s">
        <v>3172</v>
      </c>
      <c r="AM1122" s="48"/>
      <c r="AN1122" s="48"/>
      <c r="AO1122" s="48"/>
      <c r="AP1122" s="48"/>
      <c r="AQ1122" s="48"/>
      <c r="AR1122" s="48"/>
      <c r="AS1122" s="48"/>
      <c r="AT1122" s="436" t="str">
        <f t="shared" si="71"/>
        <v/>
      </c>
      <c r="AU1122" s="436"/>
      <c r="AV1122" s="436" t="str">
        <f t="shared" si="74"/>
        <v>Yes</v>
      </c>
      <c r="AW1122" s="436"/>
      <c r="AX1122" s="156" t="s">
        <v>918</v>
      </c>
      <c r="AY1122" s="48"/>
      <c r="AZ1122" s="48"/>
      <c r="BA1122" s="48"/>
      <c r="BB1122" s="436" t="b">
        <f t="shared" si="75"/>
        <v>0</v>
      </c>
      <c r="BC1122" s="436"/>
      <c r="BD1122" s="48"/>
      <c r="BE1122" s="48"/>
      <c r="BF1122" s="48"/>
      <c r="BG1122" s="48"/>
      <c r="BH1122" s="48"/>
      <c r="BI1122" s="48"/>
      <c r="BJ1122" s="48"/>
      <c r="BK1122" s="48"/>
      <c r="BL1122" s="48"/>
      <c r="BM1122" s="48"/>
      <c r="BN1122" s="48"/>
      <c r="BO1122" s="48"/>
      <c r="BP1122" s="48"/>
      <c r="BQ1122" s="48"/>
      <c r="BR1122" s="48"/>
      <c r="BS1122" s="48"/>
      <c r="BT1122" s="48"/>
      <c r="BU1122" s="48"/>
    </row>
    <row r="1123" spans="1:73" ht="12.75" hidden="1" customHeight="1">
      <c r="A1123" s="48"/>
      <c r="B1123" s="48"/>
      <c r="C1123" s="70" t="s">
        <v>3173</v>
      </c>
      <c r="D1123" s="48"/>
      <c r="E1123" s="48"/>
      <c r="F1123" s="48"/>
      <c r="G1123" s="48"/>
      <c r="H1123" s="48"/>
      <c r="I1123" s="48"/>
      <c r="J1123" s="48"/>
      <c r="K1123" s="48"/>
      <c r="L1123" s="464">
        <f t="shared" si="76"/>
        <v>736</v>
      </c>
      <c r="M1123" s="464"/>
      <c r="N1123" s="152" t="s">
        <v>3174</v>
      </c>
      <c r="O1123" s="48"/>
      <c r="P1123" s="48"/>
      <c r="Q1123" s="48"/>
      <c r="R1123" s="48"/>
      <c r="S1123" s="48"/>
      <c r="T1123" s="48"/>
      <c r="U1123" s="436" t="str">
        <f t="shared" si="72"/>
        <v/>
      </c>
      <c r="V1123" s="436"/>
      <c r="W1123" s="436" t="str">
        <f t="shared" si="73"/>
        <v/>
      </c>
      <c r="X1123" s="436"/>
      <c r="Y1123" s="48"/>
      <c r="Z1123" s="48"/>
      <c r="AA1123" s="48"/>
      <c r="AB1123" s="48"/>
      <c r="AC1123" s="48"/>
      <c r="AD1123" s="48"/>
      <c r="AE1123" s="48"/>
      <c r="AF1123" s="48"/>
      <c r="AG1123" s="48"/>
      <c r="AH1123" s="48"/>
      <c r="AI1123" s="48"/>
      <c r="AJ1123" s="48"/>
      <c r="AK1123" s="48"/>
      <c r="AL1123" s="157" t="s">
        <v>3175</v>
      </c>
      <c r="AM1123" s="48"/>
      <c r="AN1123" s="48"/>
      <c r="AO1123" s="48"/>
      <c r="AP1123" s="48"/>
      <c r="AQ1123" s="48"/>
      <c r="AR1123" s="48"/>
      <c r="AS1123" s="48"/>
      <c r="AT1123" s="436" t="str">
        <f t="shared" si="71"/>
        <v/>
      </c>
      <c r="AU1123" s="436"/>
      <c r="AV1123" s="436" t="str">
        <f t="shared" si="74"/>
        <v>Yes</v>
      </c>
      <c r="AW1123" s="436"/>
      <c r="AX1123" s="155" t="s">
        <v>908</v>
      </c>
      <c r="AY1123" s="48"/>
      <c r="AZ1123" s="48"/>
      <c r="BA1123" s="48"/>
      <c r="BB1123" s="436" t="b">
        <f t="shared" si="75"/>
        <v>0</v>
      </c>
      <c r="BC1123" s="436"/>
      <c r="BD1123" s="48"/>
      <c r="BE1123" s="48"/>
      <c r="BF1123" s="48"/>
      <c r="BG1123" s="48"/>
      <c r="BH1123" s="48"/>
      <c r="BI1123" s="48"/>
      <c r="BJ1123" s="48"/>
      <c r="BK1123" s="48"/>
      <c r="BL1123" s="48"/>
      <c r="BM1123" s="48"/>
      <c r="BN1123" s="48"/>
      <c r="BO1123" s="48"/>
      <c r="BP1123" s="48"/>
      <c r="BQ1123" s="48"/>
      <c r="BR1123" s="48"/>
      <c r="BS1123" s="48"/>
      <c r="BT1123" s="48"/>
      <c r="BU1123" s="48"/>
    </row>
    <row r="1124" spans="1:73" ht="12.75" hidden="1" customHeight="1">
      <c r="A1124" s="48"/>
      <c r="B1124" s="48"/>
      <c r="C1124" s="70" t="s">
        <v>3176</v>
      </c>
      <c r="D1124" s="48"/>
      <c r="E1124" s="48"/>
      <c r="F1124" s="48"/>
      <c r="G1124" s="48"/>
      <c r="H1124" s="48"/>
      <c r="I1124" s="48"/>
      <c r="J1124" s="48"/>
      <c r="K1124" s="48"/>
      <c r="L1124" s="464">
        <f t="shared" si="76"/>
        <v>737</v>
      </c>
      <c r="M1124" s="464"/>
      <c r="N1124" s="152" t="s">
        <v>3177</v>
      </c>
      <c r="O1124" s="48"/>
      <c r="P1124" s="48"/>
      <c r="Q1124" s="48"/>
      <c r="R1124" s="48"/>
      <c r="S1124" s="48"/>
      <c r="T1124" s="48"/>
      <c r="U1124" s="436" t="str">
        <f t="shared" si="72"/>
        <v/>
      </c>
      <c r="V1124" s="436"/>
      <c r="W1124" s="436" t="str">
        <f t="shared" si="73"/>
        <v/>
      </c>
      <c r="X1124" s="436"/>
      <c r="Y1124" s="48"/>
      <c r="Z1124" s="48"/>
      <c r="AA1124" s="48"/>
      <c r="AB1124" s="48"/>
      <c r="AC1124" s="48"/>
      <c r="AD1124" s="48"/>
      <c r="AE1124" s="48"/>
      <c r="AF1124" s="48"/>
      <c r="AG1124" s="48"/>
      <c r="AH1124" s="48"/>
      <c r="AI1124" s="48"/>
      <c r="AJ1124" s="48"/>
      <c r="AK1124" s="48"/>
      <c r="AL1124" s="157" t="s">
        <v>3178</v>
      </c>
      <c r="AM1124" s="48"/>
      <c r="AN1124" s="48"/>
      <c r="AO1124" s="48"/>
      <c r="AP1124" s="48"/>
      <c r="AQ1124" s="48"/>
      <c r="AR1124" s="48"/>
      <c r="AS1124" s="48"/>
      <c r="AT1124" s="436" t="str">
        <f t="shared" si="71"/>
        <v/>
      </c>
      <c r="AU1124" s="436"/>
      <c r="AV1124" s="436" t="str">
        <f t="shared" si="74"/>
        <v>Yes</v>
      </c>
      <c r="AW1124" s="436"/>
      <c r="AX1124" s="155" t="s">
        <v>908</v>
      </c>
      <c r="AY1124" s="48"/>
      <c r="AZ1124" s="48"/>
      <c r="BA1124" s="48"/>
      <c r="BB1124" s="436" t="b">
        <f t="shared" si="75"/>
        <v>0</v>
      </c>
      <c r="BC1124" s="436"/>
      <c r="BD1124" s="48"/>
      <c r="BE1124" s="48"/>
      <c r="BF1124" s="48"/>
      <c r="BG1124" s="48"/>
      <c r="BH1124" s="48"/>
      <c r="BI1124" s="48"/>
      <c r="BJ1124" s="48"/>
      <c r="BK1124" s="48"/>
      <c r="BL1124" s="48"/>
      <c r="BM1124" s="48"/>
      <c r="BN1124" s="48"/>
      <c r="BO1124" s="48"/>
      <c r="BP1124" s="48"/>
      <c r="BQ1124" s="48"/>
      <c r="BR1124" s="48"/>
      <c r="BS1124" s="48"/>
      <c r="BT1124" s="48"/>
      <c r="BU1124" s="48"/>
    </row>
    <row r="1125" spans="1:73" ht="12.75" hidden="1" customHeight="1">
      <c r="A1125" s="48"/>
      <c r="B1125" s="48"/>
      <c r="C1125" s="70" t="s">
        <v>3179</v>
      </c>
      <c r="D1125" s="48"/>
      <c r="E1125" s="48"/>
      <c r="F1125" s="48"/>
      <c r="G1125" s="48"/>
      <c r="H1125" s="48"/>
      <c r="I1125" s="48"/>
      <c r="J1125" s="48"/>
      <c r="K1125" s="48"/>
      <c r="L1125" s="464">
        <f t="shared" si="76"/>
        <v>738</v>
      </c>
      <c r="M1125" s="464"/>
      <c r="N1125" s="152" t="s">
        <v>3180</v>
      </c>
      <c r="O1125" s="48"/>
      <c r="P1125" s="48"/>
      <c r="Q1125" s="48"/>
      <c r="R1125" s="48"/>
      <c r="S1125" s="48"/>
      <c r="T1125" s="48"/>
      <c r="U1125" s="436" t="str">
        <f t="shared" si="72"/>
        <v/>
      </c>
      <c r="V1125" s="436"/>
      <c r="W1125" s="436" t="str">
        <f t="shared" si="73"/>
        <v/>
      </c>
      <c r="X1125" s="436"/>
      <c r="Y1125" s="48"/>
      <c r="Z1125" s="48"/>
      <c r="AA1125" s="48"/>
      <c r="AB1125" s="48"/>
      <c r="AC1125" s="48"/>
      <c r="AD1125" s="48"/>
      <c r="AE1125" s="48"/>
      <c r="AF1125" s="48"/>
      <c r="AG1125" s="48"/>
      <c r="AH1125" s="48"/>
      <c r="AI1125" s="48"/>
      <c r="AJ1125" s="48"/>
      <c r="AK1125" s="48"/>
      <c r="AL1125" s="151" t="s">
        <v>1764</v>
      </c>
      <c r="AM1125" s="48"/>
      <c r="AN1125" s="48"/>
      <c r="AO1125" s="48"/>
      <c r="AP1125" s="48"/>
      <c r="AQ1125" s="48"/>
      <c r="AR1125" s="48"/>
      <c r="AS1125" s="48"/>
      <c r="AT1125" s="436" t="str">
        <f t="shared" si="71"/>
        <v/>
      </c>
      <c r="AU1125" s="436"/>
      <c r="AV1125" s="436" t="str">
        <f t="shared" si="74"/>
        <v>Yes</v>
      </c>
      <c r="AW1125" s="436"/>
      <c r="AX1125" s="156" t="s">
        <v>918</v>
      </c>
      <c r="AY1125" s="48"/>
      <c r="AZ1125" s="48"/>
      <c r="BA1125" s="48"/>
      <c r="BB1125" s="436" t="b">
        <f t="shared" si="75"/>
        <v>0</v>
      </c>
      <c r="BC1125" s="436"/>
      <c r="BD1125" s="48"/>
      <c r="BE1125" s="48"/>
      <c r="BF1125" s="48"/>
      <c r="BG1125" s="48"/>
      <c r="BH1125" s="48"/>
      <c r="BI1125" s="48"/>
      <c r="BJ1125" s="48"/>
      <c r="BK1125" s="48"/>
      <c r="BL1125" s="48"/>
      <c r="BM1125" s="48"/>
      <c r="BN1125" s="48"/>
      <c r="BO1125" s="48"/>
      <c r="BP1125" s="48"/>
      <c r="BQ1125" s="48"/>
      <c r="BR1125" s="48"/>
      <c r="BS1125" s="48"/>
      <c r="BT1125" s="48"/>
      <c r="BU1125" s="48"/>
    </row>
    <row r="1126" spans="1:73" ht="12.75" hidden="1" customHeight="1">
      <c r="A1126" s="48"/>
      <c r="B1126" s="48"/>
      <c r="C1126" s="70" t="s">
        <v>3181</v>
      </c>
      <c r="D1126" s="48"/>
      <c r="E1126" s="48"/>
      <c r="F1126" s="48"/>
      <c r="G1126" s="48"/>
      <c r="H1126" s="48"/>
      <c r="I1126" s="48"/>
      <c r="J1126" s="48"/>
      <c r="K1126" s="48"/>
      <c r="L1126" s="464">
        <f t="shared" si="76"/>
        <v>739</v>
      </c>
      <c r="M1126" s="464"/>
      <c r="N1126" s="152" t="s">
        <v>3182</v>
      </c>
      <c r="O1126" s="48"/>
      <c r="P1126" s="48"/>
      <c r="Q1126" s="48"/>
      <c r="R1126" s="48"/>
      <c r="S1126" s="48"/>
      <c r="T1126" s="48"/>
      <c r="U1126" s="436" t="str">
        <f t="shared" si="72"/>
        <v/>
      </c>
      <c r="V1126" s="436"/>
      <c r="W1126" s="436" t="str">
        <f t="shared" si="73"/>
        <v/>
      </c>
      <c r="X1126" s="436"/>
      <c r="Y1126" s="48"/>
      <c r="Z1126" s="48"/>
      <c r="AA1126" s="48"/>
      <c r="AB1126" s="48"/>
      <c r="AC1126" s="48"/>
      <c r="AD1126" s="48"/>
      <c r="AE1126" s="48"/>
      <c r="AF1126" s="48"/>
      <c r="AG1126" s="48"/>
      <c r="AH1126" s="48"/>
      <c r="AI1126" s="48"/>
      <c r="AJ1126" s="48"/>
      <c r="AK1126" s="48"/>
      <c r="AL1126" s="157" t="s">
        <v>3183</v>
      </c>
      <c r="AM1126" s="48"/>
      <c r="AN1126" s="48"/>
      <c r="AO1126" s="48"/>
      <c r="AP1126" s="48"/>
      <c r="AQ1126" s="48"/>
      <c r="AR1126" s="48"/>
      <c r="AS1126" s="48"/>
      <c r="AT1126" s="436" t="str">
        <f t="shared" si="71"/>
        <v/>
      </c>
      <c r="AU1126" s="436"/>
      <c r="AV1126" s="436" t="str">
        <f t="shared" si="74"/>
        <v>Yes</v>
      </c>
      <c r="AW1126" s="436"/>
      <c r="AX1126" s="155" t="s">
        <v>908</v>
      </c>
      <c r="AY1126" s="48"/>
      <c r="AZ1126" s="48"/>
      <c r="BA1126" s="48"/>
      <c r="BB1126" s="436" t="b">
        <f t="shared" si="75"/>
        <v>0</v>
      </c>
      <c r="BC1126" s="436"/>
      <c r="BD1126" s="48"/>
      <c r="BE1126" s="48"/>
      <c r="BF1126" s="48"/>
      <c r="BG1126" s="48"/>
      <c r="BH1126" s="48"/>
      <c r="BI1126" s="48"/>
      <c r="BJ1126" s="48"/>
      <c r="BK1126" s="48"/>
      <c r="BL1126" s="48"/>
      <c r="BM1126" s="48"/>
      <c r="BN1126" s="48"/>
      <c r="BO1126" s="48"/>
      <c r="BP1126" s="48"/>
      <c r="BQ1126" s="48"/>
      <c r="BR1126" s="48"/>
      <c r="BS1126" s="48"/>
      <c r="BT1126" s="48"/>
      <c r="BU1126" s="48"/>
    </row>
    <row r="1127" spans="1:73" ht="12.75" hidden="1" customHeight="1">
      <c r="A1127" s="48"/>
      <c r="B1127" s="48"/>
      <c r="C1127" s="70" t="s">
        <v>3184</v>
      </c>
      <c r="D1127" s="48"/>
      <c r="E1127" s="48"/>
      <c r="F1127" s="48"/>
      <c r="G1127" s="48"/>
      <c r="H1127" s="48"/>
      <c r="I1127" s="48"/>
      <c r="J1127" s="48"/>
      <c r="K1127" s="48"/>
      <c r="L1127" s="464">
        <f t="shared" si="76"/>
        <v>740</v>
      </c>
      <c r="M1127" s="464"/>
      <c r="N1127" s="152" t="s">
        <v>3185</v>
      </c>
      <c r="O1127" s="48"/>
      <c r="P1127" s="48"/>
      <c r="Q1127" s="48"/>
      <c r="R1127" s="48"/>
      <c r="S1127" s="48"/>
      <c r="T1127" s="48"/>
      <c r="U1127" s="436" t="str">
        <f t="shared" si="72"/>
        <v/>
      </c>
      <c r="V1127" s="436"/>
      <c r="W1127" s="436" t="str">
        <f t="shared" si="73"/>
        <v/>
      </c>
      <c r="X1127" s="436"/>
      <c r="Y1127" s="48"/>
      <c r="Z1127" s="48"/>
      <c r="AA1127" s="48"/>
      <c r="AB1127" s="48"/>
      <c r="AC1127" s="48"/>
      <c r="AD1127" s="48"/>
      <c r="AE1127" s="48"/>
      <c r="AF1127" s="48"/>
      <c r="AG1127" s="48"/>
      <c r="AH1127" s="48"/>
      <c r="AI1127" s="48"/>
      <c r="AJ1127" s="48"/>
      <c r="AK1127" s="48"/>
      <c r="AL1127" s="151" t="s">
        <v>3186</v>
      </c>
      <c r="AM1127" s="48"/>
      <c r="AN1127" s="48"/>
      <c r="AO1127" s="48"/>
      <c r="AP1127" s="48"/>
      <c r="AQ1127" s="48"/>
      <c r="AR1127" s="48"/>
      <c r="AS1127" s="48"/>
      <c r="AT1127" s="436" t="str">
        <f t="shared" si="71"/>
        <v/>
      </c>
      <c r="AU1127" s="436"/>
      <c r="AV1127" s="436" t="str">
        <f t="shared" si="74"/>
        <v>Yes</v>
      </c>
      <c r="AW1127" s="436"/>
      <c r="AX1127" s="156" t="s">
        <v>918</v>
      </c>
      <c r="AY1127" s="48"/>
      <c r="AZ1127" s="48"/>
      <c r="BA1127" s="48"/>
      <c r="BB1127" s="436" t="b">
        <f t="shared" si="75"/>
        <v>0</v>
      </c>
      <c r="BC1127" s="436"/>
      <c r="BD1127" s="48"/>
      <c r="BE1127" s="48"/>
      <c r="BF1127" s="48"/>
      <c r="BG1127" s="48"/>
      <c r="BH1127" s="48"/>
      <c r="BI1127" s="48"/>
      <c r="BJ1127" s="48"/>
      <c r="BK1127" s="48"/>
      <c r="BL1127" s="48"/>
      <c r="BM1127" s="48"/>
      <c r="BN1127" s="48"/>
      <c r="BO1127" s="48"/>
      <c r="BP1127" s="48"/>
      <c r="BQ1127" s="48"/>
      <c r="BR1127" s="48"/>
      <c r="BS1127" s="48"/>
      <c r="BT1127" s="48"/>
      <c r="BU1127" s="48"/>
    </row>
    <row r="1128" spans="1:73" ht="12.75" hidden="1" customHeight="1">
      <c r="A1128" s="48"/>
      <c r="B1128" s="48"/>
      <c r="C1128" s="70" t="s">
        <v>3187</v>
      </c>
      <c r="D1128" s="48"/>
      <c r="E1128" s="48"/>
      <c r="F1128" s="48"/>
      <c r="G1128" s="48"/>
      <c r="H1128" s="48"/>
      <c r="I1128" s="48"/>
      <c r="J1128" s="48"/>
      <c r="K1128" s="48"/>
      <c r="L1128" s="464">
        <f t="shared" si="76"/>
        <v>741</v>
      </c>
      <c r="M1128" s="464"/>
      <c r="N1128" s="152" t="s">
        <v>3188</v>
      </c>
      <c r="O1128" s="48"/>
      <c r="P1128" s="48"/>
      <c r="Q1128" s="48"/>
      <c r="R1128" s="48"/>
      <c r="S1128" s="48"/>
      <c r="T1128" s="48"/>
      <c r="U1128" s="436" t="str">
        <f t="shared" si="72"/>
        <v/>
      </c>
      <c r="V1128" s="436"/>
      <c r="W1128" s="436" t="str">
        <f t="shared" si="73"/>
        <v/>
      </c>
      <c r="X1128" s="436"/>
      <c r="Y1128" s="48"/>
      <c r="Z1128" s="48"/>
      <c r="AA1128" s="48"/>
      <c r="AB1128" s="48"/>
      <c r="AC1128" s="48"/>
      <c r="AD1128" s="48"/>
      <c r="AE1128" s="48"/>
      <c r="AF1128" s="48"/>
      <c r="AG1128" s="48"/>
      <c r="AH1128" s="48"/>
      <c r="AI1128" s="48"/>
      <c r="AJ1128" s="48"/>
      <c r="AK1128" s="48"/>
      <c r="AL1128" s="157" t="s">
        <v>3189</v>
      </c>
      <c r="AM1128" s="48"/>
      <c r="AN1128" s="48"/>
      <c r="AO1128" s="48"/>
      <c r="AP1128" s="48"/>
      <c r="AQ1128" s="48"/>
      <c r="AR1128" s="48"/>
      <c r="AS1128" s="48"/>
      <c r="AT1128" s="436" t="str">
        <f t="shared" si="71"/>
        <v/>
      </c>
      <c r="AU1128" s="436"/>
      <c r="AV1128" s="436" t="str">
        <f t="shared" si="74"/>
        <v>Yes</v>
      </c>
      <c r="AW1128" s="436"/>
      <c r="AX1128" s="155" t="s">
        <v>908</v>
      </c>
      <c r="AY1128" s="48"/>
      <c r="AZ1128" s="48"/>
      <c r="BA1128" s="48"/>
      <c r="BB1128" s="436" t="b">
        <f t="shared" si="75"/>
        <v>0</v>
      </c>
      <c r="BC1128" s="436"/>
      <c r="BD1128" s="48"/>
      <c r="BE1128" s="48"/>
      <c r="BF1128" s="48"/>
      <c r="BG1128" s="48"/>
      <c r="BH1128" s="48"/>
      <c r="BI1128" s="48"/>
      <c r="BJ1128" s="48"/>
      <c r="BK1128" s="48"/>
      <c r="BL1128" s="48"/>
      <c r="BM1128" s="48"/>
      <c r="BN1128" s="48"/>
      <c r="BO1128" s="48"/>
      <c r="BP1128" s="48"/>
      <c r="BQ1128" s="48"/>
      <c r="BR1128" s="48"/>
      <c r="BS1128" s="48"/>
      <c r="BT1128" s="48"/>
      <c r="BU1128" s="48"/>
    </row>
    <row r="1129" spans="1:73" ht="12.75" hidden="1" customHeight="1">
      <c r="A1129" s="48"/>
      <c r="B1129" s="48"/>
      <c r="C1129" s="70" t="s">
        <v>3190</v>
      </c>
      <c r="D1129" s="48"/>
      <c r="E1129" s="48"/>
      <c r="F1129" s="48"/>
      <c r="G1129" s="48"/>
      <c r="H1129" s="48"/>
      <c r="I1129" s="48"/>
      <c r="J1129" s="48"/>
      <c r="K1129" s="48"/>
      <c r="L1129" s="464">
        <f t="shared" si="76"/>
        <v>742</v>
      </c>
      <c r="M1129" s="464"/>
      <c r="N1129" s="152" t="s">
        <v>3191</v>
      </c>
      <c r="O1129" s="48"/>
      <c r="P1129" s="48"/>
      <c r="Q1129" s="48"/>
      <c r="R1129" s="48"/>
      <c r="S1129" s="48"/>
      <c r="T1129" s="48"/>
      <c r="U1129" s="436" t="str">
        <f t="shared" si="72"/>
        <v/>
      </c>
      <c r="V1129" s="436"/>
      <c r="W1129" s="436" t="str">
        <f t="shared" si="73"/>
        <v/>
      </c>
      <c r="X1129" s="436"/>
      <c r="Y1129" s="48"/>
      <c r="Z1129" s="48"/>
      <c r="AA1129" s="48"/>
      <c r="AB1129" s="48"/>
      <c r="AC1129" s="48"/>
      <c r="AD1129" s="48"/>
      <c r="AE1129" s="48"/>
      <c r="AF1129" s="48"/>
      <c r="AG1129" s="48"/>
      <c r="AH1129" s="48"/>
      <c r="AI1129" s="48"/>
      <c r="AJ1129" s="48"/>
      <c r="AK1129" s="48"/>
      <c r="AL1129" s="151" t="s">
        <v>3192</v>
      </c>
      <c r="AM1129" s="48"/>
      <c r="AN1129" s="48"/>
      <c r="AO1129" s="48"/>
      <c r="AP1129" s="48"/>
      <c r="AQ1129" s="48"/>
      <c r="AR1129" s="48"/>
      <c r="AS1129" s="48"/>
      <c r="AT1129" s="436" t="str">
        <f t="shared" si="71"/>
        <v/>
      </c>
      <c r="AU1129" s="436"/>
      <c r="AV1129" s="436" t="str">
        <f t="shared" si="74"/>
        <v>Yes</v>
      </c>
      <c r="AW1129" s="436"/>
      <c r="AX1129" s="156" t="s">
        <v>918</v>
      </c>
      <c r="AY1129" s="48"/>
      <c r="AZ1129" s="48"/>
      <c r="BA1129" s="48"/>
      <c r="BB1129" s="436" t="b">
        <f t="shared" si="75"/>
        <v>0</v>
      </c>
      <c r="BC1129" s="436"/>
      <c r="BD1129" s="48"/>
      <c r="BE1129" s="48"/>
      <c r="BF1129" s="48"/>
      <c r="BG1129" s="48"/>
      <c r="BH1129" s="48"/>
      <c r="BI1129" s="48"/>
      <c r="BJ1129" s="48"/>
      <c r="BK1129" s="48"/>
      <c r="BL1129" s="48"/>
      <c r="BM1129" s="48"/>
      <c r="BN1129" s="48"/>
      <c r="BO1129" s="48"/>
      <c r="BP1129" s="48"/>
      <c r="BQ1129" s="48"/>
      <c r="BR1129" s="48"/>
      <c r="BS1129" s="48"/>
      <c r="BT1129" s="48"/>
      <c r="BU1129" s="48"/>
    </row>
    <row r="1130" spans="1:73" ht="12.75" hidden="1" customHeight="1">
      <c r="A1130" s="48"/>
      <c r="B1130" s="48"/>
      <c r="C1130" s="70" t="s">
        <v>3193</v>
      </c>
      <c r="D1130" s="48"/>
      <c r="E1130" s="48"/>
      <c r="F1130" s="48"/>
      <c r="G1130" s="48"/>
      <c r="H1130" s="48"/>
      <c r="I1130" s="48"/>
      <c r="J1130" s="48"/>
      <c r="K1130" s="48"/>
      <c r="L1130" s="464">
        <f t="shared" si="76"/>
        <v>743</v>
      </c>
      <c r="M1130" s="464"/>
      <c r="N1130" s="152" t="s">
        <v>3194</v>
      </c>
      <c r="O1130" s="48"/>
      <c r="P1130" s="48"/>
      <c r="Q1130" s="48"/>
      <c r="R1130" s="48"/>
      <c r="S1130" s="48"/>
      <c r="T1130" s="48"/>
      <c r="U1130" s="436" t="str">
        <f t="shared" si="72"/>
        <v/>
      </c>
      <c r="V1130" s="436"/>
      <c r="W1130" s="436" t="str">
        <f t="shared" si="73"/>
        <v/>
      </c>
      <c r="X1130" s="436"/>
      <c r="Y1130" s="48"/>
      <c r="Z1130" s="48"/>
      <c r="AA1130" s="48"/>
      <c r="AB1130" s="48"/>
      <c r="AC1130" s="48"/>
      <c r="AD1130" s="48"/>
      <c r="AE1130" s="48"/>
      <c r="AF1130" s="48"/>
      <c r="AG1130" s="48"/>
      <c r="AH1130" s="48"/>
      <c r="AI1130" s="48"/>
      <c r="AJ1130" s="48"/>
      <c r="AK1130" s="48"/>
      <c r="AL1130" s="151" t="s">
        <v>2400</v>
      </c>
      <c r="AM1130" s="48"/>
      <c r="AN1130" s="48"/>
      <c r="AO1130" s="48"/>
      <c r="AP1130" s="48"/>
      <c r="AQ1130" s="48"/>
      <c r="AR1130" s="48"/>
      <c r="AS1130" s="48"/>
      <c r="AT1130" s="436" t="str">
        <f t="shared" si="71"/>
        <v/>
      </c>
      <c r="AU1130" s="436"/>
      <c r="AV1130" s="436" t="str">
        <f t="shared" si="74"/>
        <v>Yes</v>
      </c>
      <c r="AW1130" s="436"/>
      <c r="AX1130" s="156" t="s">
        <v>918</v>
      </c>
      <c r="AY1130" s="48"/>
      <c r="AZ1130" s="48"/>
      <c r="BA1130" s="48"/>
      <c r="BB1130" s="436" t="b">
        <f t="shared" si="75"/>
        <v>0</v>
      </c>
      <c r="BC1130" s="436"/>
      <c r="BD1130" s="48"/>
      <c r="BE1130" s="48"/>
      <c r="BF1130" s="48"/>
      <c r="BG1130" s="48"/>
      <c r="BH1130" s="48"/>
      <c r="BI1130" s="48"/>
      <c r="BJ1130" s="48"/>
      <c r="BK1130" s="48"/>
      <c r="BL1130" s="48"/>
      <c r="BM1130" s="48"/>
      <c r="BN1130" s="48"/>
      <c r="BO1130" s="48"/>
      <c r="BP1130" s="48"/>
      <c r="BQ1130" s="48"/>
      <c r="BR1130" s="48"/>
      <c r="BS1130" s="48"/>
      <c r="BT1130" s="48"/>
      <c r="BU1130" s="48"/>
    </row>
    <row r="1131" spans="1:73" ht="12.75" hidden="1" customHeight="1">
      <c r="A1131" s="48"/>
      <c r="B1131" s="48"/>
      <c r="C1131" s="70" t="s">
        <v>3195</v>
      </c>
      <c r="D1131" s="48"/>
      <c r="E1131" s="48"/>
      <c r="F1131" s="48"/>
      <c r="G1131" s="48"/>
      <c r="H1131" s="48"/>
      <c r="I1131" s="48"/>
      <c r="J1131" s="48"/>
      <c r="K1131" s="48"/>
      <c r="L1131" s="464">
        <f t="shared" si="76"/>
        <v>744</v>
      </c>
      <c r="M1131" s="464"/>
      <c r="N1131" s="152" t="s">
        <v>3196</v>
      </c>
      <c r="O1131" s="48"/>
      <c r="P1131" s="48"/>
      <c r="Q1131" s="48"/>
      <c r="R1131" s="48"/>
      <c r="S1131" s="48"/>
      <c r="T1131" s="48"/>
      <c r="U1131" s="436" t="str">
        <f t="shared" si="72"/>
        <v/>
      </c>
      <c r="V1131" s="436"/>
      <c r="W1131" s="436" t="str">
        <f t="shared" si="73"/>
        <v/>
      </c>
      <c r="X1131" s="436"/>
      <c r="Y1131" s="48"/>
      <c r="Z1131" s="48"/>
      <c r="AA1131" s="48"/>
      <c r="AB1131" s="48"/>
      <c r="AC1131" s="48"/>
      <c r="AD1131" s="48"/>
      <c r="AE1131" s="48"/>
      <c r="AF1131" s="48"/>
      <c r="AG1131" s="48"/>
      <c r="AH1131" s="48"/>
      <c r="AI1131" s="48"/>
      <c r="AJ1131" s="48"/>
      <c r="AK1131" s="48"/>
      <c r="AL1131" s="151" t="s">
        <v>3197</v>
      </c>
      <c r="AM1131" s="48"/>
      <c r="AN1131" s="48"/>
      <c r="AO1131" s="48"/>
      <c r="AP1131" s="48"/>
      <c r="AQ1131" s="48"/>
      <c r="AR1131" s="48"/>
      <c r="AS1131" s="48"/>
      <c r="AT1131" s="436" t="str">
        <f t="shared" si="71"/>
        <v/>
      </c>
      <c r="AU1131" s="436"/>
      <c r="AV1131" s="436" t="str">
        <f t="shared" si="74"/>
        <v>Yes</v>
      </c>
      <c r="AW1131" s="436"/>
      <c r="AX1131" s="156" t="s">
        <v>908</v>
      </c>
      <c r="AY1131" s="48"/>
      <c r="AZ1131" s="48"/>
      <c r="BA1131" s="48"/>
      <c r="BB1131" s="436" t="b">
        <f t="shared" si="75"/>
        <v>0</v>
      </c>
      <c r="BC1131" s="436"/>
      <c r="BD1131" s="48"/>
      <c r="BE1131" s="48"/>
      <c r="BF1131" s="48"/>
      <c r="BG1131" s="48"/>
      <c r="BH1131" s="48"/>
      <c r="BI1131" s="48"/>
      <c r="BJ1131" s="48"/>
      <c r="BK1131" s="48"/>
      <c r="BL1131" s="48"/>
      <c r="BM1131" s="48"/>
      <c r="BN1131" s="48"/>
      <c r="BO1131" s="48"/>
      <c r="BP1131" s="48"/>
      <c r="BQ1131" s="48"/>
      <c r="BR1131" s="48"/>
      <c r="BS1131" s="48"/>
      <c r="BT1131" s="48"/>
      <c r="BU1131" s="48"/>
    </row>
    <row r="1132" spans="1:73" ht="12.75" hidden="1" customHeight="1">
      <c r="A1132" s="48"/>
      <c r="B1132" s="48"/>
      <c r="C1132" s="70" t="s">
        <v>3198</v>
      </c>
      <c r="D1132" s="48"/>
      <c r="E1132" s="48"/>
      <c r="F1132" s="48"/>
      <c r="G1132" s="48"/>
      <c r="H1132" s="48"/>
      <c r="I1132" s="48"/>
      <c r="J1132" s="48"/>
      <c r="K1132" s="48"/>
      <c r="L1132" s="464">
        <f t="shared" si="76"/>
        <v>745</v>
      </c>
      <c r="M1132" s="464"/>
      <c r="N1132" s="152" t="s">
        <v>3199</v>
      </c>
      <c r="O1132" s="48"/>
      <c r="P1132" s="48"/>
      <c r="Q1132" s="48"/>
      <c r="R1132" s="48"/>
      <c r="S1132" s="48"/>
      <c r="T1132" s="48"/>
      <c r="U1132" s="436" t="str">
        <f t="shared" si="72"/>
        <v/>
      </c>
      <c r="V1132" s="436"/>
      <c r="W1132" s="436" t="str">
        <f t="shared" si="73"/>
        <v/>
      </c>
      <c r="X1132" s="436"/>
      <c r="Y1132" s="48"/>
      <c r="Z1132" s="48"/>
      <c r="AA1132" s="48"/>
      <c r="AB1132" s="48"/>
      <c r="AC1132" s="48"/>
      <c r="AD1132" s="48"/>
      <c r="AE1132" s="48"/>
      <c r="AF1132" s="48"/>
      <c r="AG1132" s="48"/>
      <c r="AH1132" s="48"/>
      <c r="AI1132" s="48"/>
      <c r="AJ1132" s="48"/>
      <c r="AK1132" s="48"/>
      <c r="AL1132" s="151" t="s">
        <v>3200</v>
      </c>
      <c r="AM1132" s="48"/>
      <c r="AN1132" s="48"/>
      <c r="AO1132" s="48"/>
      <c r="AP1132" s="48"/>
      <c r="AQ1132" s="48"/>
      <c r="AR1132" s="48"/>
      <c r="AS1132" s="48"/>
      <c r="AT1132" s="436" t="str">
        <f t="shared" si="71"/>
        <v/>
      </c>
      <c r="AU1132" s="436"/>
      <c r="AV1132" s="436" t="str">
        <f t="shared" si="74"/>
        <v>Yes</v>
      </c>
      <c r="AW1132" s="436"/>
      <c r="AX1132" s="156" t="s">
        <v>908</v>
      </c>
      <c r="AY1132" s="48"/>
      <c r="AZ1132" s="48"/>
      <c r="BA1132" s="48"/>
      <c r="BB1132" s="436" t="b">
        <f t="shared" si="75"/>
        <v>0</v>
      </c>
      <c r="BC1132" s="436"/>
      <c r="BD1132" s="48"/>
      <c r="BE1132" s="48"/>
      <c r="BF1132" s="48"/>
      <c r="BG1132" s="48"/>
      <c r="BH1132" s="48"/>
      <c r="BI1132" s="48"/>
      <c r="BJ1132" s="48"/>
      <c r="BK1132" s="48"/>
      <c r="BL1132" s="48"/>
      <c r="BM1132" s="48"/>
      <c r="BN1132" s="48"/>
      <c r="BO1132" s="48"/>
      <c r="BP1132" s="48"/>
      <c r="BQ1132" s="48"/>
      <c r="BR1132" s="48"/>
      <c r="BS1132" s="48"/>
      <c r="BT1132" s="48"/>
      <c r="BU1132" s="48"/>
    </row>
    <row r="1133" spans="1:73" ht="12.75" hidden="1" customHeight="1">
      <c r="A1133" s="48"/>
      <c r="B1133" s="48"/>
      <c r="C1133" s="70" t="s">
        <v>3201</v>
      </c>
      <c r="D1133" s="48"/>
      <c r="E1133" s="48"/>
      <c r="F1133" s="48"/>
      <c r="G1133" s="48"/>
      <c r="H1133" s="48"/>
      <c r="I1133" s="48"/>
      <c r="J1133" s="48"/>
      <c r="K1133" s="48"/>
      <c r="L1133" s="464">
        <f t="shared" si="76"/>
        <v>746</v>
      </c>
      <c r="M1133" s="464"/>
      <c r="N1133" s="152" t="s">
        <v>3202</v>
      </c>
      <c r="O1133" s="48"/>
      <c r="P1133" s="48"/>
      <c r="Q1133" s="48"/>
      <c r="R1133" s="48"/>
      <c r="S1133" s="48"/>
      <c r="T1133" s="48"/>
      <c r="U1133" s="436" t="str">
        <f t="shared" si="72"/>
        <v/>
      </c>
      <c r="V1133" s="436"/>
      <c r="W1133" s="436" t="str">
        <f t="shared" si="73"/>
        <v/>
      </c>
      <c r="X1133" s="436"/>
      <c r="Y1133" s="48"/>
      <c r="Z1133" s="48"/>
      <c r="AA1133" s="48"/>
      <c r="AB1133" s="48"/>
      <c r="AC1133" s="48"/>
      <c r="AD1133" s="48"/>
      <c r="AE1133" s="48"/>
      <c r="AF1133" s="48"/>
      <c r="AG1133" s="48"/>
      <c r="AH1133" s="48"/>
      <c r="AI1133" s="48"/>
      <c r="AJ1133" s="48"/>
      <c r="AK1133" s="48"/>
      <c r="AL1133" s="151" t="s">
        <v>3203</v>
      </c>
      <c r="AM1133" s="48"/>
      <c r="AN1133" s="48"/>
      <c r="AO1133" s="48"/>
      <c r="AP1133" s="48"/>
      <c r="AQ1133" s="48"/>
      <c r="AR1133" s="48"/>
      <c r="AS1133" s="48"/>
      <c r="AT1133" s="436" t="str">
        <f t="shared" si="71"/>
        <v/>
      </c>
      <c r="AU1133" s="436"/>
      <c r="AV1133" s="436" t="str">
        <f t="shared" si="74"/>
        <v>Yes</v>
      </c>
      <c r="AW1133" s="436"/>
      <c r="AX1133" s="69" t="s">
        <v>1000</v>
      </c>
      <c r="AY1133" s="48"/>
      <c r="AZ1133" s="48"/>
      <c r="BA1133" s="48"/>
      <c r="BB1133" s="436" t="b">
        <f t="shared" si="75"/>
        <v>0</v>
      </c>
      <c r="BC1133" s="436"/>
      <c r="BD1133" s="48"/>
      <c r="BE1133" s="48"/>
      <c r="BF1133" s="48"/>
      <c r="BG1133" s="48"/>
      <c r="BH1133" s="48"/>
      <c r="BI1133" s="48"/>
      <c r="BJ1133" s="48"/>
      <c r="BK1133" s="48"/>
      <c r="BL1133" s="48"/>
      <c r="BM1133" s="48"/>
      <c r="BN1133" s="48"/>
      <c r="BO1133" s="48"/>
      <c r="BP1133" s="48"/>
      <c r="BQ1133" s="48"/>
      <c r="BR1133" s="48"/>
      <c r="BS1133" s="48"/>
      <c r="BT1133" s="48"/>
      <c r="BU1133" s="48"/>
    </row>
    <row r="1134" spans="1:73" ht="12.75" hidden="1" customHeight="1">
      <c r="A1134" s="48"/>
      <c r="B1134" s="48"/>
      <c r="C1134" s="70" t="s">
        <v>3204</v>
      </c>
      <c r="D1134" s="48"/>
      <c r="E1134" s="48"/>
      <c r="F1134" s="48"/>
      <c r="G1134" s="48"/>
      <c r="H1134" s="48"/>
      <c r="I1134" s="48"/>
      <c r="J1134" s="48"/>
      <c r="K1134" s="48"/>
      <c r="L1134" s="464">
        <f t="shared" si="76"/>
        <v>747</v>
      </c>
      <c r="M1134" s="464"/>
      <c r="N1134" s="152" t="s">
        <v>3129</v>
      </c>
      <c r="O1134" s="48"/>
      <c r="P1134" s="48"/>
      <c r="Q1134" s="48"/>
      <c r="R1134" s="48"/>
      <c r="S1134" s="48"/>
      <c r="T1134" s="48"/>
      <c r="U1134" s="436" t="str">
        <f t="shared" si="72"/>
        <v/>
      </c>
      <c r="V1134" s="436"/>
      <c r="W1134" s="436" t="str">
        <f t="shared" si="73"/>
        <v/>
      </c>
      <c r="X1134" s="436"/>
      <c r="Y1134" s="48"/>
      <c r="Z1134" s="48"/>
      <c r="AA1134" s="48"/>
      <c r="AB1134" s="48"/>
      <c r="AC1134" s="48"/>
      <c r="AD1134" s="48"/>
      <c r="AE1134" s="48"/>
      <c r="AF1134" s="48"/>
      <c r="AG1134" s="48"/>
      <c r="AH1134" s="48"/>
      <c r="AI1134" s="48"/>
      <c r="AJ1134" s="48"/>
      <c r="AK1134" s="48"/>
      <c r="AL1134" s="154" t="s">
        <v>3205</v>
      </c>
      <c r="AM1134" s="48"/>
      <c r="AN1134" s="48"/>
      <c r="AO1134" s="48"/>
      <c r="AP1134" s="48"/>
      <c r="AQ1134" s="48"/>
      <c r="AR1134" s="48"/>
      <c r="AS1134" s="48"/>
      <c r="AT1134" s="436" t="str">
        <f t="shared" si="71"/>
        <v/>
      </c>
      <c r="AU1134" s="436"/>
      <c r="AV1134" s="436" t="str">
        <f t="shared" si="74"/>
        <v>Yes</v>
      </c>
      <c r="AW1134" s="436"/>
      <c r="AX1134" s="155" t="s">
        <v>908</v>
      </c>
      <c r="AY1134" s="48"/>
      <c r="AZ1134" s="48"/>
      <c r="BA1134" s="48"/>
      <c r="BB1134" s="436" t="b">
        <f t="shared" si="75"/>
        <v>0</v>
      </c>
      <c r="BC1134" s="436"/>
      <c r="BD1134" s="48"/>
      <c r="BE1134" s="48"/>
      <c r="BF1134" s="48"/>
      <c r="BG1134" s="48"/>
      <c r="BH1134" s="48"/>
      <c r="BI1134" s="48"/>
      <c r="BJ1134" s="48"/>
      <c r="BK1134" s="48"/>
      <c r="BL1134" s="48"/>
      <c r="BM1134" s="48"/>
      <c r="BN1134" s="48"/>
      <c r="BO1134" s="48"/>
      <c r="BP1134" s="48"/>
      <c r="BQ1134" s="48"/>
      <c r="BR1134" s="48"/>
      <c r="BS1134" s="48"/>
      <c r="BT1134" s="48"/>
      <c r="BU1134" s="48"/>
    </row>
    <row r="1135" spans="1:73" ht="12.75" hidden="1" customHeight="1">
      <c r="A1135" s="48"/>
      <c r="B1135" s="48"/>
      <c r="C1135" s="70" t="s">
        <v>3206</v>
      </c>
      <c r="D1135" s="48"/>
      <c r="E1135" s="48"/>
      <c r="F1135" s="48"/>
      <c r="G1135" s="48"/>
      <c r="H1135" s="48"/>
      <c r="I1135" s="48"/>
      <c r="J1135" s="48"/>
      <c r="K1135" s="48"/>
      <c r="L1135" s="464">
        <f t="shared" si="76"/>
        <v>748</v>
      </c>
      <c r="M1135" s="464"/>
      <c r="N1135" s="152" t="s">
        <v>3207</v>
      </c>
      <c r="O1135" s="48"/>
      <c r="P1135" s="48"/>
      <c r="Q1135" s="48"/>
      <c r="R1135" s="48"/>
      <c r="S1135" s="48"/>
      <c r="T1135" s="48"/>
      <c r="U1135" s="436" t="str">
        <f t="shared" si="72"/>
        <v/>
      </c>
      <c r="V1135" s="436"/>
      <c r="W1135" s="436" t="str">
        <f t="shared" si="73"/>
        <v/>
      </c>
      <c r="X1135" s="436"/>
      <c r="Y1135" s="48"/>
      <c r="Z1135" s="48"/>
      <c r="AA1135" s="48"/>
      <c r="AB1135" s="48"/>
      <c r="AC1135" s="48"/>
      <c r="AD1135" s="48"/>
      <c r="AE1135" s="48"/>
      <c r="AF1135" s="48"/>
      <c r="AG1135" s="48"/>
      <c r="AH1135" s="48"/>
      <c r="AI1135" s="48"/>
      <c r="AJ1135" s="48"/>
      <c r="AK1135" s="48"/>
      <c r="AL1135" s="151" t="s">
        <v>2588</v>
      </c>
      <c r="AM1135" s="48"/>
      <c r="AN1135" s="48"/>
      <c r="AO1135" s="48"/>
      <c r="AP1135" s="48"/>
      <c r="AQ1135" s="48"/>
      <c r="AR1135" s="48"/>
      <c r="AS1135" s="48"/>
      <c r="AT1135" s="436" t="str">
        <f t="shared" si="71"/>
        <v/>
      </c>
      <c r="AU1135" s="436"/>
      <c r="AV1135" s="436" t="str">
        <f t="shared" si="74"/>
        <v>Yes</v>
      </c>
      <c r="AW1135" s="436"/>
      <c r="AX1135" s="69" t="s">
        <v>1000</v>
      </c>
      <c r="AY1135" s="48"/>
      <c r="AZ1135" s="48"/>
      <c r="BA1135" s="48"/>
      <c r="BB1135" s="436" t="b">
        <f t="shared" si="75"/>
        <v>0</v>
      </c>
      <c r="BC1135" s="436"/>
      <c r="BD1135" s="48"/>
      <c r="BE1135" s="48"/>
      <c r="BF1135" s="48"/>
      <c r="BG1135" s="48"/>
      <c r="BH1135" s="48"/>
      <c r="BI1135" s="48"/>
      <c r="BJ1135" s="48"/>
      <c r="BK1135" s="48"/>
      <c r="BL1135" s="48"/>
      <c r="BM1135" s="48"/>
      <c r="BN1135" s="48"/>
      <c r="BO1135" s="48"/>
      <c r="BP1135" s="48"/>
      <c r="BQ1135" s="48"/>
      <c r="BR1135" s="48"/>
      <c r="BS1135" s="48"/>
      <c r="BT1135" s="48"/>
      <c r="BU1135" s="48"/>
    </row>
    <row r="1136" spans="1:73" ht="12.75" hidden="1" customHeight="1">
      <c r="A1136" s="48"/>
      <c r="B1136" s="48"/>
      <c r="C1136" s="70" t="s">
        <v>3208</v>
      </c>
      <c r="D1136" s="48"/>
      <c r="E1136" s="48"/>
      <c r="F1136" s="48"/>
      <c r="G1136" s="48"/>
      <c r="H1136" s="48"/>
      <c r="I1136" s="48"/>
      <c r="J1136" s="48"/>
      <c r="K1136" s="48"/>
      <c r="L1136" s="464">
        <f t="shared" si="76"/>
        <v>749</v>
      </c>
      <c r="M1136" s="464"/>
      <c r="N1136" s="152" t="s">
        <v>3209</v>
      </c>
      <c r="O1136" s="48"/>
      <c r="P1136" s="48"/>
      <c r="Q1136" s="48"/>
      <c r="R1136" s="48"/>
      <c r="S1136" s="48"/>
      <c r="T1136" s="48"/>
      <c r="U1136" s="436" t="str">
        <f t="shared" si="72"/>
        <v/>
      </c>
      <c r="V1136" s="436"/>
      <c r="W1136" s="436" t="str">
        <f t="shared" si="73"/>
        <v/>
      </c>
      <c r="X1136" s="436"/>
      <c r="Y1136" s="48"/>
      <c r="Z1136" s="48"/>
      <c r="AA1136" s="48"/>
      <c r="AB1136" s="48"/>
      <c r="AC1136" s="48"/>
      <c r="AD1136" s="48"/>
      <c r="AE1136" s="48"/>
      <c r="AF1136" s="48"/>
      <c r="AG1136" s="48"/>
      <c r="AH1136" s="48"/>
      <c r="AI1136" s="48"/>
      <c r="AJ1136" s="48"/>
      <c r="AK1136" s="48"/>
      <c r="AL1136" s="151" t="s">
        <v>2415</v>
      </c>
      <c r="AM1136" s="48"/>
      <c r="AN1136" s="48"/>
      <c r="AO1136" s="48"/>
      <c r="AP1136" s="48"/>
      <c r="AQ1136" s="48"/>
      <c r="AR1136" s="48"/>
      <c r="AS1136" s="48"/>
      <c r="AT1136" s="436" t="str">
        <f t="shared" si="71"/>
        <v/>
      </c>
      <c r="AU1136" s="436"/>
      <c r="AV1136" s="436" t="str">
        <f t="shared" si="74"/>
        <v>Yes</v>
      </c>
      <c r="AW1136" s="436"/>
      <c r="AX1136" s="156" t="s">
        <v>918</v>
      </c>
      <c r="AY1136" s="48"/>
      <c r="AZ1136" s="48"/>
      <c r="BA1136" s="48"/>
      <c r="BB1136" s="436" t="b">
        <f t="shared" si="75"/>
        <v>0</v>
      </c>
      <c r="BC1136" s="436"/>
      <c r="BD1136" s="48"/>
      <c r="BE1136" s="48"/>
      <c r="BF1136" s="48"/>
      <c r="BG1136" s="48"/>
      <c r="BH1136" s="48"/>
      <c r="BI1136" s="48"/>
      <c r="BJ1136" s="48"/>
      <c r="BK1136" s="48"/>
      <c r="BL1136" s="48"/>
      <c r="BM1136" s="48"/>
      <c r="BN1136" s="48"/>
      <c r="BO1136" s="48"/>
      <c r="BP1136" s="48"/>
      <c r="BQ1136" s="48"/>
      <c r="BR1136" s="48"/>
      <c r="BS1136" s="48"/>
      <c r="BT1136" s="48"/>
      <c r="BU1136" s="48"/>
    </row>
    <row r="1137" spans="1:73" ht="12.75" hidden="1" customHeight="1">
      <c r="A1137" s="48"/>
      <c r="B1137" s="48"/>
      <c r="C1137" s="70" t="s">
        <v>3210</v>
      </c>
      <c r="D1137" s="48"/>
      <c r="E1137" s="48"/>
      <c r="F1137" s="48"/>
      <c r="G1137" s="48"/>
      <c r="H1137" s="48"/>
      <c r="I1137" s="48"/>
      <c r="J1137" s="48"/>
      <c r="K1137" s="48"/>
      <c r="L1137" s="464">
        <f t="shared" si="76"/>
        <v>750</v>
      </c>
      <c r="M1137" s="464"/>
      <c r="N1137" s="152" t="s">
        <v>3211</v>
      </c>
      <c r="O1137" s="48"/>
      <c r="P1137" s="48"/>
      <c r="Q1137" s="48"/>
      <c r="R1137" s="48"/>
      <c r="S1137" s="48"/>
      <c r="T1137" s="48"/>
      <c r="U1137" s="436" t="str">
        <f t="shared" si="72"/>
        <v/>
      </c>
      <c r="V1137" s="436"/>
      <c r="W1137" s="436" t="str">
        <f t="shared" si="73"/>
        <v/>
      </c>
      <c r="X1137" s="436"/>
      <c r="Y1137" s="48"/>
      <c r="Z1137" s="48"/>
      <c r="AA1137" s="48"/>
      <c r="AB1137" s="48"/>
      <c r="AC1137" s="48"/>
      <c r="AD1137" s="48"/>
      <c r="AE1137" s="48"/>
      <c r="AF1137" s="48"/>
      <c r="AG1137" s="48"/>
      <c r="AH1137" s="48"/>
      <c r="AI1137" s="48"/>
      <c r="AJ1137" s="48"/>
      <c r="AK1137" s="48"/>
      <c r="AL1137" s="157" t="s">
        <v>3212</v>
      </c>
      <c r="AM1137" s="48"/>
      <c r="AN1137" s="48"/>
      <c r="AO1137" s="48"/>
      <c r="AP1137" s="48"/>
      <c r="AQ1137" s="48"/>
      <c r="AR1137" s="48"/>
      <c r="AS1137" s="48"/>
      <c r="AT1137" s="436" t="str">
        <f t="shared" si="71"/>
        <v/>
      </c>
      <c r="AU1137" s="436"/>
      <c r="AV1137" s="436" t="str">
        <f t="shared" si="74"/>
        <v>Yes</v>
      </c>
      <c r="AW1137" s="436"/>
      <c r="AX1137" s="155" t="s">
        <v>908</v>
      </c>
      <c r="AY1137" s="48"/>
      <c r="AZ1137" s="48"/>
      <c r="BA1137" s="48"/>
      <c r="BB1137" s="436" t="b">
        <f t="shared" si="75"/>
        <v>0</v>
      </c>
      <c r="BC1137" s="436"/>
      <c r="BD1137" s="48"/>
      <c r="BE1137" s="48"/>
      <c r="BF1137" s="48"/>
      <c r="BG1137" s="48"/>
      <c r="BH1137" s="48"/>
      <c r="BI1137" s="48"/>
      <c r="BJ1137" s="48"/>
      <c r="BK1137" s="48"/>
      <c r="BL1137" s="48"/>
      <c r="BM1137" s="48"/>
      <c r="BN1137" s="48"/>
      <c r="BO1137" s="48"/>
      <c r="BP1137" s="48"/>
      <c r="BQ1137" s="48"/>
      <c r="BR1137" s="48"/>
      <c r="BS1137" s="48"/>
      <c r="BT1137" s="48"/>
      <c r="BU1137" s="48"/>
    </row>
    <row r="1138" spans="1:73" ht="12.75" hidden="1" customHeight="1">
      <c r="A1138" s="48"/>
      <c r="B1138" s="48"/>
      <c r="C1138" s="70" t="s">
        <v>3213</v>
      </c>
      <c r="D1138" s="48"/>
      <c r="E1138" s="48"/>
      <c r="F1138" s="48"/>
      <c r="G1138" s="48"/>
      <c r="H1138" s="48"/>
      <c r="I1138" s="48"/>
      <c r="J1138" s="48"/>
      <c r="K1138" s="48"/>
      <c r="L1138" s="464">
        <f t="shared" si="76"/>
        <v>751</v>
      </c>
      <c r="M1138" s="464"/>
      <c r="N1138" s="152" t="s">
        <v>3214</v>
      </c>
      <c r="O1138" s="48"/>
      <c r="P1138" s="48"/>
      <c r="Q1138" s="48"/>
      <c r="R1138" s="48"/>
      <c r="S1138" s="48"/>
      <c r="T1138" s="48"/>
      <c r="U1138" s="436" t="str">
        <f t="shared" si="72"/>
        <v/>
      </c>
      <c r="V1138" s="436"/>
      <c r="W1138" s="436" t="str">
        <f t="shared" si="73"/>
        <v/>
      </c>
      <c r="X1138" s="436"/>
      <c r="Y1138" s="48"/>
      <c r="Z1138" s="48"/>
      <c r="AA1138" s="48"/>
      <c r="AB1138" s="48"/>
      <c r="AC1138" s="48"/>
      <c r="AD1138" s="48"/>
      <c r="AE1138" s="48"/>
      <c r="AF1138" s="48"/>
      <c r="AG1138" s="48"/>
      <c r="AH1138" s="48"/>
      <c r="AI1138" s="48"/>
      <c r="AJ1138" s="48"/>
      <c r="AK1138" s="48"/>
      <c r="AL1138" s="151" t="s">
        <v>3215</v>
      </c>
      <c r="AM1138" s="48"/>
      <c r="AN1138" s="48"/>
      <c r="AO1138" s="48"/>
      <c r="AP1138" s="48"/>
      <c r="AQ1138" s="48"/>
      <c r="AR1138" s="48"/>
      <c r="AS1138" s="48"/>
      <c r="AT1138" s="436" t="str">
        <f t="shared" si="71"/>
        <v/>
      </c>
      <c r="AU1138" s="436"/>
      <c r="AV1138" s="436" t="str">
        <f t="shared" si="74"/>
        <v>Yes</v>
      </c>
      <c r="AW1138" s="436"/>
      <c r="AX1138" s="156" t="s">
        <v>918</v>
      </c>
      <c r="AY1138" s="48"/>
      <c r="AZ1138" s="48"/>
      <c r="BA1138" s="48"/>
      <c r="BB1138" s="436" t="b">
        <f t="shared" si="75"/>
        <v>0</v>
      </c>
      <c r="BC1138" s="436"/>
      <c r="BD1138" s="48"/>
      <c r="BE1138" s="48"/>
      <c r="BF1138" s="48"/>
      <c r="BG1138" s="48"/>
      <c r="BH1138" s="48"/>
      <c r="BI1138" s="48"/>
      <c r="BJ1138" s="48"/>
      <c r="BK1138" s="48"/>
      <c r="BL1138" s="48"/>
      <c r="BM1138" s="48"/>
      <c r="BN1138" s="48"/>
      <c r="BO1138" s="48"/>
      <c r="BP1138" s="48"/>
      <c r="BQ1138" s="48"/>
      <c r="BR1138" s="48"/>
      <c r="BS1138" s="48"/>
      <c r="BT1138" s="48"/>
      <c r="BU1138" s="48"/>
    </row>
    <row r="1139" spans="1:73" ht="12.75" hidden="1" customHeight="1">
      <c r="A1139" s="48"/>
      <c r="B1139" s="48"/>
      <c r="C1139" s="70" t="s">
        <v>3216</v>
      </c>
      <c r="D1139" s="48"/>
      <c r="E1139" s="48"/>
      <c r="F1139" s="48"/>
      <c r="G1139" s="48"/>
      <c r="H1139" s="48"/>
      <c r="I1139" s="48"/>
      <c r="J1139" s="48"/>
      <c r="K1139" s="48"/>
      <c r="L1139" s="464">
        <f t="shared" si="76"/>
        <v>752</v>
      </c>
      <c r="M1139" s="464"/>
      <c r="N1139" s="152" t="s">
        <v>3217</v>
      </c>
      <c r="O1139" s="48"/>
      <c r="P1139" s="48"/>
      <c r="Q1139" s="48"/>
      <c r="R1139" s="48"/>
      <c r="S1139" s="48"/>
      <c r="T1139" s="48"/>
      <c r="U1139" s="436" t="str">
        <f t="shared" si="72"/>
        <v/>
      </c>
      <c r="V1139" s="436"/>
      <c r="W1139" s="436" t="str">
        <f t="shared" si="73"/>
        <v/>
      </c>
      <c r="X1139" s="436"/>
      <c r="Y1139" s="48"/>
      <c r="Z1139" s="48"/>
      <c r="AA1139" s="48"/>
      <c r="AB1139" s="48"/>
      <c r="AC1139" s="48"/>
      <c r="AD1139" s="48"/>
      <c r="AE1139" s="48"/>
      <c r="AF1139" s="48"/>
      <c r="AG1139" s="48"/>
      <c r="AH1139" s="48"/>
      <c r="AI1139" s="48"/>
      <c r="AJ1139" s="48"/>
      <c r="AK1139" s="48"/>
      <c r="AL1139" s="151" t="s">
        <v>3218</v>
      </c>
      <c r="AM1139" s="48"/>
      <c r="AN1139" s="48"/>
      <c r="AO1139" s="48"/>
      <c r="AP1139" s="48"/>
      <c r="AQ1139" s="48"/>
      <c r="AR1139" s="48"/>
      <c r="AS1139" s="48"/>
      <c r="AT1139" s="436" t="str">
        <f>IF($AL1139=$Q$380,"Yes","")</f>
        <v/>
      </c>
      <c r="AU1139" s="436"/>
      <c r="AV1139" s="436" t="str">
        <f>IF(AX1139="90.1-2001","No","Yes")</f>
        <v>Yes</v>
      </c>
      <c r="AW1139" s="436"/>
      <c r="AX1139" s="156" t="s">
        <v>918</v>
      </c>
      <c r="AY1139" s="48"/>
      <c r="AZ1139" s="48"/>
      <c r="BA1139" s="48"/>
      <c r="BB1139" s="436" t="b">
        <f>AND(AT1139="Yes",AV1139="Yes")</f>
        <v>0</v>
      </c>
      <c r="BC1139" s="436"/>
      <c r="BD1139" s="48"/>
      <c r="BE1139" s="48"/>
      <c r="BF1139" s="48"/>
      <c r="BG1139" s="48"/>
      <c r="BH1139" s="48"/>
      <c r="BI1139" s="48"/>
      <c r="BJ1139" s="48"/>
      <c r="BK1139" s="48"/>
      <c r="BL1139" s="48"/>
      <c r="BM1139" s="48"/>
      <c r="BN1139" s="48"/>
      <c r="BO1139" s="48"/>
      <c r="BP1139" s="48"/>
      <c r="BQ1139" s="48"/>
      <c r="BR1139" s="48"/>
      <c r="BS1139" s="48"/>
      <c r="BT1139" s="48"/>
      <c r="BU1139" s="48"/>
    </row>
    <row r="1140" spans="1:73" ht="12.75" hidden="1" customHeight="1">
      <c r="A1140" s="48"/>
      <c r="B1140" s="48"/>
      <c r="C1140" s="70" t="s">
        <v>3219</v>
      </c>
      <c r="D1140" s="48"/>
      <c r="E1140" s="48"/>
      <c r="F1140" s="48"/>
      <c r="G1140" s="48"/>
      <c r="H1140" s="48"/>
      <c r="I1140" s="48"/>
      <c r="J1140" s="48"/>
      <c r="K1140" s="48"/>
      <c r="L1140" s="464">
        <f t="shared" si="76"/>
        <v>753</v>
      </c>
      <c r="M1140" s="464"/>
      <c r="N1140" s="152" t="s">
        <v>3220</v>
      </c>
      <c r="O1140" s="48"/>
      <c r="P1140" s="48"/>
      <c r="Q1140" s="48"/>
      <c r="R1140" s="48"/>
      <c r="S1140" s="48"/>
      <c r="T1140" s="48"/>
      <c r="U1140" s="436" t="str">
        <f t="shared" si="72"/>
        <v/>
      </c>
      <c r="V1140" s="436"/>
      <c r="W1140" s="436" t="str">
        <f t="shared" si="73"/>
        <v/>
      </c>
      <c r="X1140" s="436"/>
      <c r="Y1140" s="48"/>
      <c r="Z1140" s="48"/>
      <c r="AA1140" s="48"/>
      <c r="AB1140" s="48"/>
      <c r="AC1140" s="48"/>
      <c r="AD1140" s="48"/>
      <c r="AE1140" s="48"/>
      <c r="AF1140" s="48"/>
      <c r="AG1140" s="48"/>
      <c r="AH1140" s="48"/>
      <c r="AI1140" s="48"/>
      <c r="AJ1140" s="48"/>
      <c r="AK1140" s="48"/>
      <c r="AM1140" s="48"/>
      <c r="AN1140" s="48"/>
      <c r="AO1140" s="48"/>
      <c r="AP1140" s="48"/>
      <c r="AQ1140" s="48"/>
      <c r="AR1140" s="48"/>
      <c r="AS1140" s="48"/>
      <c r="AT1140" s="48"/>
      <c r="AU1140" s="163"/>
      <c r="AV1140" s="48"/>
      <c r="AW1140" s="48"/>
      <c r="AX1140" s="48"/>
      <c r="AY1140" s="48"/>
      <c r="AZ1140" s="48"/>
      <c r="BA1140" s="70"/>
      <c r="BB1140" s="48"/>
      <c r="BC1140" s="48"/>
      <c r="BD1140" s="48"/>
      <c r="BE1140" s="48"/>
      <c r="BF1140" s="48"/>
      <c r="BG1140" s="48"/>
      <c r="BH1140" s="48"/>
      <c r="BI1140" s="48"/>
      <c r="BJ1140" s="48"/>
      <c r="BK1140" s="48"/>
      <c r="BL1140" s="48"/>
      <c r="BM1140" s="48"/>
      <c r="BN1140" s="48"/>
      <c r="BO1140" s="48"/>
      <c r="BP1140" s="48"/>
      <c r="BQ1140" s="48"/>
      <c r="BR1140" s="48"/>
      <c r="BS1140" s="48"/>
      <c r="BT1140" s="48"/>
      <c r="BU1140" s="48"/>
    </row>
    <row r="1141" spans="1:73" ht="12.75" hidden="1" customHeight="1">
      <c r="A1141" s="48"/>
      <c r="B1141" s="48"/>
      <c r="C1141" s="70" t="s">
        <v>3221</v>
      </c>
      <c r="D1141" s="48"/>
      <c r="E1141" s="48"/>
      <c r="F1141" s="48"/>
      <c r="G1141" s="48"/>
      <c r="H1141" s="48"/>
      <c r="I1141" s="48"/>
      <c r="J1141" s="48"/>
      <c r="K1141" s="48"/>
      <c r="L1141" s="464">
        <f t="shared" si="76"/>
        <v>754</v>
      </c>
      <c r="M1141" s="464"/>
      <c r="N1141" s="152" t="s">
        <v>3222</v>
      </c>
      <c r="O1141" s="48"/>
      <c r="P1141" s="48"/>
      <c r="Q1141" s="48"/>
      <c r="R1141" s="48"/>
      <c r="S1141" s="48"/>
      <c r="T1141" s="48"/>
      <c r="U1141" s="436" t="str">
        <f t="shared" si="72"/>
        <v/>
      </c>
      <c r="V1141" s="436"/>
      <c r="W1141" s="436" t="str">
        <f t="shared" si="73"/>
        <v/>
      </c>
      <c r="X1141" s="436"/>
      <c r="Y1141" s="48"/>
      <c r="Z1141" s="48"/>
      <c r="AA1141" s="48"/>
      <c r="AB1141" s="48"/>
      <c r="AC1141" s="48"/>
      <c r="AD1141" s="48"/>
      <c r="AE1141" s="48"/>
      <c r="AF1141" s="48"/>
      <c r="AG1141" s="48"/>
      <c r="AH1141" s="48"/>
      <c r="AI1141" s="48"/>
      <c r="AJ1141" s="48"/>
      <c r="AK1141" s="48"/>
      <c r="AM1141" s="48"/>
      <c r="AN1141" s="48"/>
      <c r="AO1141" s="48"/>
      <c r="AP1141" s="48"/>
      <c r="AQ1141" s="48"/>
      <c r="AR1141" s="48"/>
      <c r="AS1141" s="48"/>
      <c r="AT1141" s="48"/>
      <c r="AU1141" s="164"/>
      <c r="AV1141" s="48"/>
      <c r="AW1141" s="48"/>
      <c r="AX1141" s="48"/>
      <c r="AY1141" s="48"/>
      <c r="AZ1141" s="48"/>
      <c r="BA1141" s="70"/>
      <c r="BB1141" s="48"/>
      <c r="BC1141" s="48"/>
      <c r="BD1141" s="48"/>
      <c r="BE1141" s="48"/>
      <c r="BF1141" s="48"/>
      <c r="BG1141" s="48"/>
      <c r="BH1141" s="48"/>
      <c r="BI1141" s="48"/>
      <c r="BJ1141" s="48"/>
      <c r="BK1141" s="48"/>
      <c r="BL1141" s="48"/>
      <c r="BM1141" s="48"/>
      <c r="BN1141" s="48"/>
      <c r="BO1141" s="48"/>
      <c r="BP1141" s="48"/>
      <c r="BQ1141" s="48"/>
      <c r="BR1141" s="48"/>
      <c r="BS1141" s="48"/>
      <c r="BT1141" s="48"/>
      <c r="BU1141" s="48"/>
    </row>
    <row r="1142" spans="1:73" hidden="1">
      <c r="A1142" s="48"/>
      <c r="B1142" s="48"/>
      <c r="C1142" s="70" t="s">
        <v>3223</v>
      </c>
      <c r="D1142" s="48"/>
      <c r="E1142" s="48"/>
      <c r="F1142" s="48"/>
      <c r="G1142" s="48"/>
      <c r="H1142" s="48"/>
      <c r="I1142" s="48"/>
      <c r="J1142" s="48"/>
      <c r="K1142" s="48"/>
      <c r="L1142" s="464">
        <f t="shared" si="76"/>
        <v>755</v>
      </c>
      <c r="M1142" s="464"/>
      <c r="N1142" s="152" t="s">
        <v>3224</v>
      </c>
      <c r="O1142" s="48"/>
      <c r="P1142" s="48"/>
      <c r="Q1142" s="48"/>
      <c r="R1142" s="48"/>
      <c r="S1142" s="48"/>
      <c r="T1142" s="48"/>
      <c r="U1142" s="436" t="str">
        <f t="shared" si="72"/>
        <v/>
      </c>
      <c r="V1142" s="436"/>
      <c r="W1142" s="436" t="str">
        <f t="shared" si="73"/>
        <v/>
      </c>
      <c r="X1142" s="436"/>
      <c r="Y1142" s="48"/>
      <c r="Z1142" s="48"/>
      <c r="AA1142" s="48"/>
      <c r="AB1142" s="48"/>
      <c r="AC1142" s="48"/>
      <c r="AD1142" s="48"/>
      <c r="AE1142" s="48"/>
      <c r="AF1142" s="48"/>
      <c r="AG1142" s="48"/>
      <c r="AH1142" s="48"/>
      <c r="AI1142" s="48"/>
      <c r="AJ1142" s="48"/>
      <c r="AK1142" s="48"/>
      <c r="AM1142" s="48"/>
      <c r="AN1142" s="48"/>
      <c r="AO1142" s="48"/>
      <c r="AP1142" s="48"/>
      <c r="AQ1142" s="48"/>
      <c r="AR1142" s="48"/>
      <c r="AS1142" s="48"/>
      <c r="AT1142" s="48"/>
      <c r="AU1142" s="165"/>
      <c r="AV1142" s="48"/>
      <c r="AW1142" s="48"/>
      <c r="AX1142" s="48"/>
      <c r="AY1142" s="48"/>
      <c r="AZ1142" s="48"/>
      <c r="BA1142" s="70"/>
      <c r="BB1142" s="48"/>
      <c r="BC1142" s="48"/>
      <c r="BD1142" s="48"/>
      <c r="BE1142" s="48"/>
      <c r="BF1142" s="48"/>
      <c r="BG1142" s="48"/>
      <c r="BH1142" s="48"/>
      <c r="BI1142" s="48"/>
      <c r="BJ1142" s="48"/>
      <c r="BK1142" s="48"/>
      <c r="BL1142" s="48"/>
      <c r="BM1142" s="48"/>
      <c r="BN1142" s="48"/>
      <c r="BO1142" s="48"/>
      <c r="BP1142" s="48"/>
      <c r="BQ1142" s="48"/>
      <c r="BR1142" s="48"/>
      <c r="BS1142" s="48"/>
      <c r="BT1142" s="48"/>
      <c r="BU1142" s="48"/>
    </row>
    <row r="1143" spans="1:73" hidden="1">
      <c r="A1143" s="48"/>
      <c r="B1143" s="48"/>
      <c r="C1143" s="70" t="s">
        <v>3225</v>
      </c>
      <c r="D1143" s="48"/>
      <c r="E1143" s="48"/>
      <c r="F1143" s="48"/>
      <c r="G1143" s="48"/>
      <c r="H1143" s="48"/>
      <c r="I1143" s="48"/>
      <c r="J1143" s="48"/>
      <c r="K1143" s="48"/>
      <c r="L1143" s="464">
        <f t="shared" si="76"/>
        <v>756</v>
      </c>
      <c r="M1143" s="464"/>
      <c r="N1143" s="152" t="s">
        <v>3226</v>
      </c>
      <c r="O1143" s="48"/>
      <c r="P1143" s="48"/>
      <c r="Q1143" s="48"/>
      <c r="R1143" s="48"/>
      <c r="S1143" s="48"/>
      <c r="T1143" s="48"/>
      <c r="U1143" s="436" t="str">
        <f t="shared" si="72"/>
        <v/>
      </c>
      <c r="V1143" s="436"/>
      <c r="W1143" s="436" t="str">
        <f t="shared" si="73"/>
        <v/>
      </c>
      <c r="X1143" s="436"/>
      <c r="Y1143" s="48"/>
      <c r="Z1143" s="48"/>
      <c r="AA1143" s="48"/>
      <c r="AB1143" s="48"/>
      <c r="AC1143" s="48"/>
      <c r="AD1143" s="48"/>
      <c r="AE1143" s="48"/>
      <c r="AF1143" s="48"/>
      <c r="AG1143" s="48"/>
      <c r="AH1143" s="70"/>
      <c r="AI1143" s="48"/>
      <c r="AJ1143" s="48"/>
      <c r="AK1143" s="48"/>
      <c r="AM1143" s="48"/>
      <c r="AN1143" s="48"/>
      <c r="AO1143" s="48"/>
      <c r="AP1143" s="48"/>
      <c r="AQ1143" s="48"/>
      <c r="AR1143" s="48"/>
      <c r="AS1143" s="48"/>
      <c r="AT1143" s="48"/>
      <c r="AU1143" s="166"/>
      <c r="AV1143" s="48"/>
      <c r="AW1143" s="48"/>
      <c r="AX1143" s="48"/>
      <c r="AY1143" s="48"/>
      <c r="AZ1143" s="48"/>
      <c r="BA1143" s="70"/>
      <c r="BB1143" s="48"/>
      <c r="BC1143" s="48"/>
      <c r="BD1143" s="48"/>
      <c r="BE1143" s="48"/>
      <c r="BF1143" s="48"/>
      <c r="BG1143" s="48"/>
      <c r="BH1143" s="48"/>
      <c r="BI1143" s="48"/>
      <c r="BJ1143" s="48"/>
      <c r="BK1143" s="48"/>
      <c r="BL1143" s="48"/>
      <c r="BM1143" s="48"/>
      <c r="BN1143" s="48"/>
      <c r="BO1143" s="48"/>
      <c r="BP1143" s="48"/>
      <c r="BQ1143" s="48"/>
      <c r="BR1143" s="48"/>
      <c r="BS1143" s="48"/>
      <c r="BT1143" s="48"/>
      <c r="BU1143" s="48"/>
    </row>
    <row r="1144" spans="1:73" hidden="1">
      <c r="A1144" s="48"/>
      <c r="B1144" s="48"/>
      <c r="C1144" s="70" t="s">
        <v>3227</v>
      </c>
      <c r="D1144" s="48"/>
      <c r="E1144" s="48"/>
      <c r="F1144" s="48"/>
      <c r="G1144" s="48"/>
      <c r="H1144" s="48"/>
      <c r="I1144" s="48"/>
      <c r="J1144" s="48"/>
      <c r="K1144" s="48"/>
      <c r="L1144" s="464">
        <f>L1143+1</f>
        <v>757</v>
      </c>
      <c r="M1144" s="464"/>
      <c r="N1144" s="152" t="s">
        <v>3228</v>
      </c>
      <c r="O1144" s="48"/>
      <c r="P1144" s="48"/>
      <c r="Q1144" s="48"/>
      <c r="R1144" s="48"/>
      <c r="S1144" s="48"/>
      <c r="T1144" s="48"/>
      <c r="U1144" s="436" t="str">
        <f t="shared" si="72"/>
        <v/>
      </c>
      <c r="V1144" s="436"/>
      <c r="W1144" s="436" t="str">
        <f t="shared" si="73"/>
        <v/>
      </c>
      <c r="X1144" s="436"/>
      <c r="Y1144" s="48"/>
      <c r="Z1144" s="48"/>
      <c r="AA1144" s="48"/>
      <c r="AB1144" s="48"/>
      <c r="AC1144" s="48"/>
      <c r="AD1144" s="48"/>
      <c r="AE1144" s="48"/>
      <c r="AF1144" s="70"/>
      <c r="AG1144" s="48"/>
      <c r="AH1144" s="70"/>
      <c r="AI1144" s="48"/>
      <c r="AJ1144" s="48"/>
      <c r="AK1144" s="48"/>
      <c r="AM1144" s="48"/>
      <c r="AN1144" s="48"/>
      <c r="AO1144" s="48"/>
      <c r="AP1144" s="48"/>
      <c r="AQ1144" s="48"/>
      <c r="AR1144" s="48"/>
      <c r="AS1144" s="48"/>
      <c r="AT1144" s="48"/>
      <c r="AU1144" s="167"/>
      <c r="AV1144" s="48"/>
      <c r="AW1144" s="48"/>
      <c r="AX1144" s="48"/>
      <c r="AY1144" s="48"/>
      <c r="AZ1144" s="48"/>
      <c r="BA1144" s="70"/>
      <c r="BB1144" s="48"/>
      <c r="BC1144" s="48"/>
      <c r="BD1144" s="48"/>
      <c r="BE1144" s="48"/>
      <c r="BF1144" s="48"/>
      <c r="BG1144" s="48"/>
      <c r="BH1144" s="48"/>
      <c r="BI1144" s="48"/>
      <c r="BJ1144" s="48"/>
      <c r="BK1144" s="48"/>
      <c r="BL1144" s="48"/>
      <c r="BM1144" s="48"/>
      <c r="BN1144" s="48"/>
      <c r="BO1144" s="48"/>
      <c r="BP1144" s="48"/>
      <c r="BQ1144" s="48"/>
      <c r="BR1144" s="48"/>
      <c r="BS1144" s="48"/>
      <c r="BT1144" s="48"/>
      <c r="BU1144" s="48"/>
    </row>
    <row r="1145" spans="1:73" hidden="1">
      <c r="A1145" s="48"/>
      <c r="B1145" s="48"/>
      <c r="C1145" s="70" t="s">
        <v>3229</v>
      </c>
      <c r="D1145" s="48"/>
      <c r="E1145" s="48"/>
      <c r="F1145" s="48"/>
      <c r="G1145" s="48"/>
      <c r="H1145" s="48"/>
      <c r="I1145" s="48"/>
      <c r="J1145" s="48"/>
      <c r="K1145" s="48"/>
      <c r="L1145" s="464">
        <f t="shared" si="76"/>
        <v>758</v>
      </c>
      <c r="M1145" s="464"/>
      <c r="N1145" s="152" t="s">
        <v>3230</v>
      </c>
      <c r="O1145" s="48"/>
      <c r="P1145" s="48"/>
      <c r="Q1145" s="48"/>
      <c r="R1145" s="48"/>
      <c r="S1145" s="48"/>
      <c r="T1145" s="48"/>
      <c r="U1145" s="436" t="str">
        <f t="shared" si="72"/>
        <v/>
      </c>
      <c r="V1145" s="436"/>
      <c r="W1145" s="436" t="str">
        <f t="shared" si="73"/>
        <v/>
      </c>
      <c r="X1145" s="436"/>
      <c r="Y1145" s="48"/>
      <c r="Z1145" s="48"/>
      <c r="AA1145" s="48"/>
      <c r="AB1145" s="48"/>
      <c r="AC1145" s="48"/>
      <c r="AD1145" s="48"/>
      <c r="AE1145" s="48"/>
      <c r="AF1145" s="70"/>
      <c r="AG1145" s="48"/>
      <c r="AH1145" s="70"/>
      <c r="AI1145" s="48"/>
      <c r="AJ1145" s="48"/>
      <c r="AK1145" s="48"/>
      <c r="AL1145" s="154"/>
      <c r="AM1145" s="48"/>
      <c r="AN1145" s="48"/>
      <c r="AO1145" s="48"/>
      <c r="AP1145" s="48"/>
      <c r="AQ1145" s="48"/>
      <c r="AR1145" s="48"/>
      <c r="AS1145" s="48"/>
      <c r="AT1145" s="48"/>
      <c r="AU1145" s="165"/>
      <c r="AV1145" s="48"/>
      <c r="AW1145" s="48"/>
      <c r="AX1145" s="48"/>
      <c r="AY1145" s="48"/>
      <c r="AZ1145" s="48"/>
      <c r="BA1145" s="70"/>
      <c r="BB1145" s="48"/>
      <c r="BC1145" s="48"/>
      <c r="BD1145" s="48"/>
      <c r="BE1145" s="48"/>
      <c r="BF1145" s="48"/>
      <c r="BG1145" s="48"/>
      <c r="BH1145" s="48"/>
      <c r="BI1145" s="48"/>
      <c r="BJ1145" s="48"/>
      <c r="BK1145" s="48"/>
      <c r="BL1145" s="48"/>
      <c r="BM1145" s="48"/>
      <c r="BN1145" s="48"/>
      <c r="BO1145" s="48"/>
      <c r="BP1145" s="48"/>
      <c r="BQ1145" s="48"/>
      <c r="BR1145" s="48"/>
      <c r="BS1145" s="48"/>
      <c r="BT1145" s="48"/>
      <c r="BU1145" s="48"/>
    </row>
    <row r="1146" spans="1:73" hidden="1">
      <c r="A1146" s="48"/>
      <c r="B1146" s="48"/>
      <c r="C1146" s="70" t="s">
        <v>3231</v>
      </c>
      <c r="D1146" s="48"/>
      <c r="E1146" s="48"/>
      <c r="F1146" s="48"/>
      <c r="G1146" s="48"/>
      <c r="H1146" s="48"/>
      <c r="I1146" s="48"/>
      <c r="J1146" s="48"/>
      <c r="K1146" s="48"/>
      <c r="L1146" s="464">
        <f t="shared" si="76"/>
        <v>759</v>
      </c>
      <c r="M1146" s="464"/>
      <c r="N1146" s="152" t="s">
        <v>3232</v>
      </c>
      <c r="O1146" s="48"/>
      <c r="P1146" s="48"/>
      <c r="Q1146" s="48"/>
      <c r="R1146" s="48"/>
      <c r="S1146" s="48"/>
      <c r="T1146" s="48"/>
      <c r="U1146" s="436" t="str">
        <f t="shared" si="72"/>
        <v/>
      </c>
      <c r="V1146" s="436"/>
      <c r="W1146" s="436" t="str">
        <f t="shared" si="73"/>
        <v/>
      </c>
      <c r="X1146" s="436"/>
      <c r="Y1146" s="48"/>
      <c r="Z1146" s="48"/>
      <c r="AA1146" s="48"/>
      <c r="AB1146" s="48"/>
      <c r="AC1146" s="48"/>
      <c r="AD1146" s="48"/>
      <c r="AE1146" s="48"/>
      <c r="AF1146" s="70"/>
      <c r="AG1146" s="48"/>
      <c r="AH1146" s="70"/>
      <c r="AI1146" s="48"/>
      <c r="AJ1146" s="48"/>
      <c r="AK1146" s="48"/>
      <c r="AL1146" s="154"/>
      <c r="AM1146" s="48"/>
      <c r="AN1146" s="48"/>
      <c r="AO1146" s="48"/>
      <c r="AP1146" s="48"/>
      <c r="AQ1146" s="48"/>
      <c r="AR1146" s="48"/>
      <c r="AS1146" s="48"/>
      <c r="AT1146" s="48"/>
      <c r="AU1146" s="168"/>
      <c r="AV1146" s="48"/>
      <c r="AW1146" s="48"/>
      <c r="AX1146" s="48"/>
      <c r="AY1146" s="48"/>
      <c r="AZ1146" s="48"/>
      <c r="BA1146" s="70"/>
      <c r="BB1146" s="48"/>
      <c r="BC1146" s="48"/>
      <c r="BD1146" s="48"/>
      <c r="BE1146" s="48"/>
      <c r="BF1146" s="48"/>
      <c r="BG1146" s="48"/>
      <c r="BH1146" s="48"/>
      <c r="BI1146" s="48"/>
      <c r="BJ1146" s="48"/>
      <c r="BK1146" s="48"/>
      <c r="BL1146" s="48"/>
      <c r="BM1146" s="48"/>
      <c r="BN1146" s="48"/>
      <c r="BO1146" s="48"/>
      <c r="BP1146" s="48"/>
      <c r="BQ1146" s="48"/>
      <c r="BR1146" s="48"/>
      <c r="BS1146" s="48"/>
      <c r="BT1146" s="48"/>
      <c r="BU1146" s="48"/>
    </row>
    <row r="1147" spans="1:73" hidden="1">
      <c r="A1147" s="48"/>
      <c r="B1147" s="48"/>
      <c r="C1147" s="70" t="s">
        <v>3233</v>
      </c>
      <c r="D1147" s="48"/>
      <c r="E1147" s="48"/>
      <c r="F1147" s="48"/>
      <c r="G1147" s="48"/>
      <c r="H1147" s="48"/>
      <c r="I1147" s="48"/>
      <c r="J1147" s="48"/>
      <c r="K1147" s="48"/>
      <c r="L1147" s="464">
        <f t="shared" si="76"/>
        <v>760</v>
      </c>
      <c r="M1147" s="464"/>
      <c r="N1147" s="152" t="s">
        <v>3234</v>
      </c>
      <c r="O1147" s="48"/>
      <c r="P1147" s="48"/>
      <c r="Q1147" s="48"/>
      <c r="R1147" s="48"/>
      <c r="S1147" s="48"/>
      <c r="T1147" s="48"/>
      <c r="U1147" s="436" t="str">
        <f t="shared" si="72"/>
        <v/>
      </c>
      <c r="V1147" s="436"/>
      <c r="W1147" s="436" t="str">
        <f t="shared" si="73"/>
        <v/>
      </c>
      <c r="X1147" s="436"/>
      <c r="Y1147" s="48"/>
      <c r="Z1147" s="48"/>
      <c r="AA1147" s="48"/>
      <c r="AB1147" s="48"/>
      <c r="AC1147" s="48"/>
      <c r="AD1147" s="48"/>
      <c r="AE1147" s="48"/>
      <c r="AF1147" s="70"/>
      <c r="AG1147" s="48"/>
      <c r="AH1147" s="70"/>
      <c r="AI1147" s="48"/>
      <c r="AJ1147" s="48"/>
      <c r="AK1147" s="48"/>
      <c r="AL1147" s="154"/>
      <c r="AM1147" s="48"/>
      <c r="AN1147" s="48"/>
      <c r="AO1147" s="48"/>
      <c r="AP1147" s="48"/>
      <c r="AQ1147" s="48"/>
      <c r="AR1147" s="48"/>
      <c r="AS1147" s="48"/>
      <c r="AT1147" s="48"/>
      <c r="AU1147" s="164"/>
      <c r="AV1147" s="48"/>
      <c r="AW1147" s="48"/>
      <c r="AX1147" s="48"/>
      <c r="AY1147" s="48"/>
      <c r="AZ1147" s="48"/>
      <c r="BA1147" s="70"/>
      <c r="BB1147" s="48"/>
      <c r="BC1147" s="48"/>
      <c r="BD1147" s="48"/>
      <c r="BE1147" s="48"/>
      <c r="BF1147" s="48"/>
      <c r="BG1147" s="48"/>
      <c r="BH1147" s="48"/>
      <c r="BI1147" s="48"/>
      <c r="BJ1147" s="48"/>
      <c r="BK1147" s="48"/>
      <c r="BL1147" s="48"/>
      <c r="BM1147" s="48"/>
      <c r="BN1147" s="48"/>
      <c r="BO1147" s="48"/>
      <c r="BP1147" s="48"/>
      <c r="BQ1147" s="48"/>
      <c r="BR1147" s="48"/>
      <c r="BS1147" s="48"/>
      <c r="BT1147" s="48"/>
      <c r="BU1147" s="48"/>
    </row>
    <row r="1148" spans="1:73" hidden="1">
      <c r="A1148" s="48"/>
      <c r="B1148" s="48"/>
      <c r="C1148" s="70" t="s">
        <v>3235</v>
      </c>
      <c r="D1148" s="48"/>
      <c r="E1148" s="48"/>
      <c r="F1148" s="48"/>
      <c r="G1148" s="48"/>
      <c r="H1148" s="48"/>
      <c r="I1148" s="48"/>
      <c r="J1148" s="48"/>
      <c r="K1148" s="48"/>
      <c r="L1148" s="464">
        <f t="shared" si="76"/>
        <v>761</v>
      </c>
      <c r="M1148" s="464"/>
      <c r="N1148" s="152" t="s">
        <v>3236</v>
      </c>
      <c r="O1148" s="48"/>
      <c r="P1148" s="48"/>
      <c r="Q1148" s="48"/>
      <c r="R1148" s="48"/>
      <c r="S1148" s="48"/>
      <c r="T1148" s="48"/>
      <c r="U1148" s="436" t="str">
        <f t="shared" si="72"/>
        <v/>
      </c>
      <c r="V1148" s="436"/>
      <c r="W1148" s="436" t="str">
        <f t="shared" si="73"/>
        <v/>
      </c>
      <c r="X1148" s="436"/>
      <c r="Y1148" s="48"/>
      <c r="Z1148" s="48"/>
      <c r="AA1148" s="48"/>
      <c r="AB1148" s="48"/>
      <c r="AC1148" s="48"/>
      <c r="AD1148" s="48"/>
      <c r="AE1148" s="48"/>
      <c r="AF1148" s="70"/>
      <c r="AG1148" s="48"/>
      <c r="AH1148" s="70"/>
      <c r="AI1148" s="48"/>
      <c r="AJ1148" s="48"/>
      <c r="AK1148" s="48"/>
      <c r="AL1148" s="154"/>
      <c r="AM1148" s="48"/>
      <c r="AN1148" s="48"/>
      <c r="AO1148" s="48"/>
      <c r="AP1148" s="48"/>
      <c r="AQ1148" s="48"/>
      <c r="AR1148" s="48"/>
      <c r="AS1148" s="48"/>
      <c r="AT1148" s="48"/>
      <c r="AU1148" s="165"/>
      <c r="AV1148" s="48"/>
      <c r="AW1148" s="48"/>
      <c r="AX1148" s="48"/>
      <c r="AY1148" s="48"/>
      <c r="AZ1148" s="48"/>
      <c r="BA1148" s="70"/>
      <c r="BB1148" s="48"/>
      <c r="BC1148" s="48"/>
      <c r="BD1148" s="48"/>
      <c r="BE1148" s="48"/>
      <c r="BF1148" s="48"/>
      <c r="BG1148" s="48"/>
      <c r="BH1148" s="48"/>
      <c r="BI1148" s="48"/>
      <c r="BJ1148" s="48"/>
      <c r="BK1148" s="48"/>
      <c r="BL1148" s="48"/>
      <c r="BM1148" s="48"/>
      <c r="BN1148" s="48"/>
      <c r="BO1148" s="48"/>
      <c r="BP1148" s="48"/>
      <c r="BQ1148" s="48"/>
      <c r="BR1148" s="48"/>
      <c r="BS1148" s="48"/>
      <c r="BT1148" s="48"/>
      <c r="BU1148" s="48"/>
    </row>
    <row r="1149" spans="1:73" hidden="1">
      <c r="A1149" s="48"/>
      <c r="B1149" s="48"/>
      <c r="C1149" s="70" t="s">
        <v>3237</v>
      </c>
      <c r="D1149" s="48"/>
      <c r="E1149" s="48"/>
      <c r="F1149" s="48"/>
      <c r="G1149" s="48"/>
      <c r="H1149" s="48"/>
      <c r="I1149" s="48"/>
      <c r="J1149" s="48"/>
      <c r="K1149" s="48"/>
      <c r="L1149" s="464">
        <f t="shared" si="76"/>
        <v>762</v>
      </c>
      <c r="M1149" s="464"/>
      <c r="N1149" s="152" t="s">
        <v>3238</v>
      </c>
      <c r="O1149" s="48"/>
      <c r="P1149" s="48"/>
      <c r="Q1149" s="48"/>
      <c r="R1149" s="48"/>
      <c r="S1149" s="48"/>
      <c r="T1149" s="48"/>
      <c r="U1149" s="436" t="str">
        <f t="shared" si="72"/>
        <v/>
      </c>
      <c r="V1149" s="436"/>
      <c r="W1149" s="436" t="str">
        <f t="shared" si="73"/>
        <v/>
      </c>
      <c r="X1149" s="436"/>
      <c r="Y1149" s="48"/>
      <c r="Z1149" s="48"/>
      <c r="AA1149" s="48"/>
      <c r="AB1149" s="48"/>
      <c r="AC1149" s="48"/>
      <c r="AD1149" s="48"/>
      <c r="AE1149" s="48"/>
      <c r="AF1149" s="70"/>
      <c r="AG1149" s="48"/>
      <c r="AH1149" s="70"/>
      <c r="AI1149" s="48"/>
      <c r="AJ1149" s="48"/>
      <c r="AK1149" s="48"/>
      <c r="AL1149" s="154"/>
      <c r="AM1149" s="48"/>
      <c r="AN1149" s="48"/>
      <c r="AO1149" s="48"/>
      <c r="AP1149" s="48"/>
      <c r="AQ1149" s="48"/>
      <c r="AR1149" s="48"/>
      <c r="AS1149" s="48"/>
      <c r="AT1149" s="48"/>
      <c r="AU1149" s="169"/>
      <c r="AV1149" s="48"/>
      <c r="AW1149" s="48"/>
      <c r="AX1149" s="48"/>
      <c r="AY1149" s="48"/>
      <c r="AZ1149" s="48"/>
      <c r="BA1149" s="70"/>
      <c r="BB1149" s="48"/>
      <c r="BC1149" s="48"/>
      <c r="BD1149" s="48"/>
      <c r="BE1149" s="48"/>
      <c r="BF1149" s="48"/>
      <c r="BG1149" s="48"/>
      <c r="BH1149" s="48"/>
      <c r="BI1149" s="48"/>
      <c r="BJ1149" s="48"/>
      <c r="BK1149" s="48"/>
      <c r="BL1149" s="48"/>
      <c r="BM1149" s="48"/>
      <c r="BN1149" s="48"/>
      <c r="BO1149" s="48"/>
      <c r="BP1149" s="48"/>
      <c r="BQ1149" s="48"/>
      <c r="BR1149" s="48"/>
      <c r="BS1149" s="48"/>
      <c r="BT1149" s="48"/>
      <c r="BU1149" s="48"/>
    </row>
    <row r="1150" spans="1:73" hidden="1">
      <c r="A1150" s="48"/>
      <c r="B1150" s="48"/>
      <c r="C1150" s="70" t="s">
        <v>3239</v>
      </c>
      <c r="D1150" s="48"/>
      <c r="E1150" s="48"/>
      <c r="F1150" s="48"/>
      <c r="G1150" s="48"/>
      <c r="H1150" s="48"/>
      <c r="I1150" s="48"/>
      <c r="J1150" s="48"/>
      <c r="K1150" s="48"/>
      <c r="L1150" s="464">
        <f t="shared" si="76"/>
        <v>763</v>
      </c>
      <c r="M1150" s="464"/>
      <c r="N1150" s="152" t="s">
        <v>3240</v>
      </c>
      <c r="O1150" s="48"/>
      <c r="P1150" s="48"/>
      <c r="Q1150" s="48"/>
      <c r="R1150" s="48"/>
      <c r="S1150" s="48"/>
      <c r="T1150" s="48"/>
      <c r="U1150" s="436" t="str">
        <f t="shared" si="72"/>
        <v/>
      </c>
      <c r="V1150" s="436"/>
      <c r="W1150" s="436" t="str">
        <f t="shared" si="73"/>
        <v/>
      </c>
      <c r="X1150" s="436"/>
      <c r="Y1150" s="48"/>
      <c r="Z1150" s="48"/>
      <c r="AA1150" s="48"/>
      <c r="AB1150" s="48"/>
      <c r="AC1150" s="48"/>
      <c r="AD1150" s="48"/>
      <c r="AE1150" s="48"/>
      <c r="AF1150" s="70"/>
      <c r="AG1150" s="48"/>
      <c r="AH1150" s="70"/>
      <c r="AI1150" s="48"/>
      <c r="AJ1150" s="48"/>
      <c r="AK1150" s="48"/>
      <c r="AL1150" s="154"/>
      <c r="AM1150" s="48"/>
      <c r="AN1150" s="48"/>
      <c r="AO1150" s="48"/>
      <c r="AP1150" s="48"/>
      <c r="AQ1150" s="48"/>
      <c r="AR1150" s="48"/>
      <c r="AS1150" s="48"/>
      <c r="AT1150" s="48"/>
      <c r="AU1150" s="166"/>
      <c r="AV1150" s="48"/>
      <c r="AW1150" s="48"/>
      <c r="AX1150" s="48"/>
      <c r="AY1150" s="48"/>
      <c r="AZ1150" s="48"/>
      <c r="BA1150" s="70"/>
      <c r="BB1150" s="48"/>
      <c r="BC1150" s="48"/>
      <c r="BD1150" s="48"/>
      <c r="BE1150" s="48"/>
      <c r="BF1150" s="48"/>
      <c r="BG1150" s="48"/>
      <c r="BH1150" s="48"/>
      <c r="BI1150" s="48"/>
      <c r="BJ1150" s="48"/>
      <c r="BK1150" s="48"/>
      <c r="BL1150" s="48"/>
      <c r="BM1150" s="48"/>
      <c r="BN1150" s="48"/>
      <c r="BO1150" s="48"/>
      <c r="BP1150" s="48"/>
      <c r="BQ1150" s="48"/>
      <c r="BR1150" s="48"/>
      <c r="BS1150" s="48"/>
      <c r="BT1150" s="48"/>
      <c r="BU1150" s="48"/>
    </row>
    <row r="1151" spans="1:73" hidden="1">
      <c r="A1151" s="48"/>
      <c r="B1151" s="48"/>
      <c r="C1151" s="70" t="s">
        <v>3241</v>
      </c>
      <c r="D1151" s="48"/>
      <c r="E1151" s="48"/>
      <c r="F1151" s="48"/>
      <c r="G1151" s="48"/>
      <c r="H1151" s="48"/>
      <c r="I1151" s="48"/>
      <c r="J1151" s="48"/>
      <c r="K1151" s="48"/>
      <c r="L1151" s="464">
        <f t="shared" si="76"/>
        <v>764</v>
      </c>
      <c r="M1151" s="464"/>
      <c r="N1151" s="152" t="s">
        <v>3242</v>
      </c>
      <c r="O1151" s="48"/>
      <c r="P1151" s="48"/>
      <c r="Q1151" s="48"/>
      <c r="R1151" s="48"/>
      <c r="S1151" s="48"/>
      <c r="T1151" s="48"/>
      <c r="U1151" s="436" t="str">
        <f t="shared" si="72"/>
        <v/>
      </c>
      <c r="V1151" s="436"/>
      <c r="W1151" s="436" t="str">
        <f t="shared" si="73"/>
        <v/>
      </c>
      <c r="X1151" s="436"/>
      <c r="Y1151" s="48"/>
      <c r="Z1151" s="48"/>
      <c r="AA1151" s="48"/>
      <c r="AB1151" s="48"/>
      <c r="AC1151" s="48"/>
      <c r="AD1151" s="48"/>
      <c r="AE1151" s="48"/>
      <c r="AF1151" s="70"/>
      <c r="AG1151" s="48"/>
      <c r="AH1151" s="70"/>
      <c r="AI1151" s="48"/>
      <c r="AJ1151" s="48"/>
      <c r="AK1151" s="48"/>
      <c r="AL1151" s="154"/>
      <c r="AM1151" s="48"/>
      <c r="AN1151" s="48"/>
      <c r="AO1151" s="48"/>
      <c r="AP1151" s="48"/>
      <c r="AQ1151" s="48"/>
      <c r="AR1151" s="48"/>
      <c r="AS1151" s="48"/>
      <c r="AT1151" s="48"/>
      <c r="AU1151" s="165"/>
      <c r="AV1151" s="48"/>
      <c r="AW1151" s="48"/>
      <c r="AX1151" s="48"/>
      <c r="AY1151" s="48"/>
      <c r="AZ1151" s="48"/>
      <c r="BA1151" s="70"/>
      <c r="BB1151" s="48"/>
      <c r="BC1151" s="48"/>
      <c r="BD1151" s="48"/>
      <c r="BE1151" s="48"/>
      <c r="BF1151" s="48"/>
      <c r="BG1151" s="48"/>
      <c r="BH1151" s="48"/>
      <c r="BI1151" s="48"/>
      <c r="BJ1151" s="48"/>
      <c r="BK1151" s="48"/>
      <c r="BL1151" s="48"/>
      <c r="BM1151" s="48"/>
      <c r="BN1151" s="48"/>
      <c r="BO1151" s="48"/>
      <c r="BP1151" s="48"/>
      <c r="BQ1151" s="48"/>
      <c r="BR1151" s="48"/>
      <c r="BS1151" s="48"/>
      <c r="BT1151" s="48"/>
      <c r="BU1151" s="48"/>
    </row>
    <row r="1152" spans="1:73" hidden="1">
      <c r="A1152" s="48"/>
      <c r="B1152" s="48"/>
      <c r="C1152" s="70" t="s">
        <v>3243</v>
      </c>
      <c r="D1152" s="48"/>
      <c r="E1152" s="48"/>
      <c r="F1152" s="48"/>
      <c r="G1152" s="48"/>
      <c r="H1152" s="48"/>
      <c r="I1152" s="48"/>
      <c r="J1152" s="48"/>
      <c r="K1152" s="48"/>
      <c r="L1152" s="464">
        <f t="shared" si="76"/>
        <v>765</v>
      </c>
      <c r="M1152" s="464"/>
      <c r="N1152" s="152" t="s">
        <v>3244</v>
      </c>
      <c r="O1152" s="48"/>
      <c r="P1152" s="48"/>
      <c r="Q1152" s="48"/>
      <c r="R1152" s="48"/>
      <c r="S1152" s="48"/>
      <c r="T1152" s="48"/>
      <c r="U1152" s="436" t="str">
        <f t="shared" si="72"/>
        <v/>
      </c>
      <c r="V1152" s="436"/>
      <c r="W1152" s="436" t="str">
        <f t="shared" si="73"/>
        <v/>
      </c>
      <c r="X1152" s="436"/>
      <c r="Y1152" s="48"/>
      <c r="Z1152" s="48"/>
      <c r="AA1152" s="48"/>
      <c r="AB1152" s="48"/>
      <c r="AC1152" s="48"/>
      <c r="AD1152" s="48"/>
      <c r="AE1152" s="48"/>
      <c r="AF1152" s="70"/>
      <c r="AG1152" s="48"/>
      <c r="AH1152" s="70"/>
      <c r="AI1152" s="48"/>
      <c r="AJ1152" s="48"/>
      <c r="AK1152" s="48"/>
      <c r="AL1152" s="154"/>
      <c r="AM1152" s="48"/>
      <c r="AN1152" s="48"/>
      <c r="AO1152" s="48"/>
      <c r="AP1152" s="48"/>
      <c r="AQ1152" s="48"/>
      <c r="AR1152" s="48"/>
      <c r="AS1152" s="48"/>
      <c r="AT1152" s="48"/>
      <c r="AU1152" s="167"/>
      <c r="AV1152" s="48"/>
      <c r="AW1152" s="48"/>
      <c r="AX1152" s="48"/>
      <c r="AY1152" s="48"/>
      <c r="AZ1152" s="48"/>
      <c r="BA1152" s="70"/>
      <c r="BB1152" s="48"/>
      <c r="BC1152" s="48"/>
      <c r="BD1152" s="48"/>
      <c r="BE1152" s="48"/>
      <c r="BF1152" s="48"/>
      <c r="BG1152" s="48"/>
      <c r="BH1152" s="48"/>
      <c r="BI1152" s="48"/>
      <c r="BJ1152" s="48"/>
      <c r="BK1152" s="48"/>
      <c r="BL1152" s="48"/>
      <c r="BM1152" s="48"/>
      <c r="BN1152" s="48"/>
      <c r="BO1152" s="48"/>
      <c r="BP1152" s="48"/>
      <c r="BQ1152" s="48"/>
      <c r="BR1152" s="48"/>
      <c r="BS1152" s="48"/>
      <c r="BT1152" s="48"/>
      <c r="BU1152" s="48"/>
    </row>
    <row r="1153" spans="1:73" hidden="1">
      <c r="A1153" s="48"/>
      <c r="B1153" s="48"/>
      <c r="C1153" s="70" t="s">
        <v>3245</v>
      </c>
      <c r="D1153" s="48"/>
      <c r="E1153" s="48"/>
      <c r="F1153" s="48"/>
      <c r="G1153" s="48"/>
      <c r="H1153" s="48"/>
      <c r="I1153" s="48"/>
      <c r="J1153" s="48"/>
      <c r="K1153" s="48"/>
      <c r="L1153" s="464">
        <f t="shared" si="76"/>
        <v>766</v>
      </c>
      <c r="M1153" s="464"/>
      <c r="N1153" s="152" t="s">
        <v>3246</v>
      </c>
      <c r="O1153" s="48"/>
      <c r="P1153" s="48"/>
      <c r="Q1153" s="48"/>
      <c r="R1153" s="48"/>
      <c r="S1153" s="48"/>
      <c r="T1153" s="48"/>
      <c r="U1153" s="436" t="str">
        <f t="shared" si="72"/>
        <v/>
      </c>
      <c r="V1153" s="436"/>
      <c r="W1153" s="436" t="str">
        <f t="shared" si="73"/>
        <v/>
      </c>
      <c r="X1153" s="436"/>
      <c r="Y1153" s="48"/>
      <c r="Z1153" s="48"/>
      <c r="AA1153" s="48"/>
      <c r="AB1153" s="48"/>
      <c r="AC1153" s="48"/>
      <c r="AD1153" s="48"/>
      <c r="AE1153" s="48"/>
      <c r="AF1153" s="70"/>
      <c r="AG1153" s="48"/>
      <c r="AH1153" s="70"/>
      <c r="AI1153" s="48"/>
      <c r="AJ1153" s="48"/>
      <c r="AK1153" s="48"/>
      <c r="AL1153" s="154"/>
      <c r="AM1153" s="48"/>
      <c r="AN1153" s="48"/>
      <c r="AO1153" s="48"/>
      <c r="AP1153" s="48"/>
      <c r="AQ1153" s="48"/>
      <c r="AR1153" s="48"/>
      <c r="AS1153" s="48"/>
      <c r="AT1153" s="48"/>
      <c r="AU1153" s="167"/>
      <c r="AV1153" s="48"/>
      <c r="AW1153" s="48"/>
      <c r="AX1153" s="48"/>
      <c r="AY1153" s="48"/>
      <c r="AZ1153" s="48"/>
      <c r="BA1153" s="70"/>
      <c r="BB1153" s="48"/>
      <c r="BC1153" s="48"/>
      <c r="BD1153" s="48"/>
      <c r="BE1153" s="48"/>
      <c r="BF1153" s="48"/>
      <c r="BG1153" s="48"/>
      <c r="BH1153" s="48"/>
      <c r="BI1153" s="48"/>
      <c r="BJ1153" s="48"/>
      <c r="BK1153" s="48"/>
      <c r="BL1153" s="48"/>
      <c r="BM1153" s="48"/>
      <c r="BN1153" s="48"/>
      <c r="BO1153" s="48"/>
      <c r="BP1153" s="48"/>
      <c r="BQ1153" s="48"/>
      <c r="BR1153" s="48"/>
      <c r="BS1153" s="48"/>
      <c r="BT1153" s="48"/>
      <c r="BU1153" s="48"/>
    </row>
    <row r="1154" spans="1:73" hidden="1">
      <c r="A1154" s="48"/>
      <c r="B1154" s="48"/>
      <c r="C1154" s="70" t="s">
        <v>3247</v>
      </c>
      <c r="D1154" s="48"/>
      <c r="E1154" s="48"/>
      <c r="F1154" s="48"/>
      <c r="G1154" s="48"/>
      <c r="H1154" s="48"/>
      <c r="I1154" s="48"/>
      <c r="J1154" s="48"/>
      <c r="K1154" s="48"/>
      <c r="L1154" s="464">
        <f t="shared" si="76"/>
        <v>767</v>
      </c>
      <c r="M1154" s="464"/>
      <c r="N1154" s="152" t="s">
        <v>3248</v>
      </c>
      <c r="O1154" s="48"/>
      <c r="P1154" s="48"/>
      <c r="Q1154" s="48"/>
      <c r="R1154" s="48"/>
      <c r="S1154" s="48"/>
      <c r="T1154" s="48"/>
      <c r="U1154" s="436" t="str">
        <f t="shared" si="72"/>
        <v/>
      </c>
      <c r="V1154" s="436"/>
      <c r="W1154" s="436" t="str">
        <f t="shared" si="73"/>
        <v/>
      </c>
      <c r="X1154" s="436"/>
      <c r="Y1154" s="48"/>
      <c r="Z1154" s="48"/>
      <c r="AA1154" s="48"/>
      <c r="AB1154" s="48"/>
      <c r="AC1154" s="48"/>
      <c r="AD1154" s="48"/>
      <c r="AE1154" s="48"/>
      <c r="AF1154" s="70"/>
      <c r="AG1154" s="48"/>
      <c r="AH1154" s="70"/>
      <c r="AI1154" s="48"/>
      <c r="AJ1154" s="48"/>
      <c r="AK1154" s="48"/>
      <c r="AL1154" s="154"/>
      <c r="AM1154" s="48"/>
      <c r="AN1154" s="48"/>
      <c r="AO1154" s="48"/>
      <c r="AP1154" s="48"/>
      <c r="AQ1154" s="48"/>
      <c r="AR1154" s="48"/>
      <c r="AS1154" s="48"/>
      <c r="AT1154" s="48"/>
      <c r="AU1154" s="167"/>
      <c r="AV1154" s="48"/>
      <c r="AW1154" s="48"/>
      <c r="AX1154" s="48"/>
      <c r="AY1154" s="48"/>
      <c r="AZ1154" s="48"/>
      <c r="BA1154" s="70"/>
      <c r="BB1154" s="48"/>
      <c r="BC1154" s="48"/>
      <c r="BD1154" s="48"/>
      <c r="BE1154" s="48"/>
      <c r="BF1154" s="48"/>
      <c r="BG1154" s="48"/>
      <c r="BH1154" s="48"/>
      <c r="BI1154" s="48"/>
      <c r="BJ1154" s="48"/>
      <c r="BK1154" s="48"/>
      <c r="BL1154" s="48"/>
      <c r="BM1154" s="48"/>
      <c r="BN1154" s="48"/>
      <c r="BO1154" s="48"/>
      <c r="BP1154" s="48"/>
      <c r="BQ1154" s="48"/>
      <c r="BR1154" s="48"/>
      <c r="BS1154" s="48"/>
      <c r="BT1154" s="48"/>
      <c r="BU1154" s="48"/>
    </row>
    <row r="1155" spans="1:73" hidden="1">
      <c r="A1155" s="48"/>
      <c r="B1155" s="48"/>
      <c r="C1155" s="70" t="s">
        <v>3249</v>
      </c>
      <c r="D1155" s="48"/>
      <c r="E1155" s="48"/>
      <c r="F1155" s="48"/>
      <c r="G1155" s="48"/>
      <c r="H1155" s="48"/>
      <c r="I1155" s="48"/>
      <c r="J1155" s="48"/>
      <c r="K1155" s="48"/>
      <c r="L1155" s="464">
        <f t="shared" si="76"/>
        <v>768</v>
      </c>
      <c r="M1155" s="464"/>
      <c r="N1155" s="152" t="s">
        <v>3250</v>
      </c>
      <c r="O1155" s="48"/>
      <c r="P1155" s="48"/>
      <c r="Q1155" s="48"/>
      <c r="R1155" s="48"/>
      <c r="S1155" s="48"/>
      <c r="T1155" s="48"/>
      <c r="U1155" s="436" t="str">
        <f t="shared" si="72"/>
        <v/>
      </c>
      <c r="V1155" s="436"/>
      <c r="W1155" s="436" t="str">
        <f t="shared" si="73"/>
        <v/>
      </c>
      <c r="X1155" s="436"/>
      <c r="Y1155" s="48"/>
      <c r="Z1155" s="48"/>
      <c r="AA1155" s="48"/>
      <c r="AB1155" s="48"/>
      <c r="AC1155" s="48"/>
      <c r="AD1155" s="48"/>
      <c r="AE1155" s="48"/>
      <c r="AF1155" s="70"/>
      <c r="AG1155" s="48"/>
      <c r="AH1155" s="70"/>
      <c r="AI1155" s="48"/>
      <c r="AJ1155" s="48"/>
      <c r="AK1155" s="48"/>
      <c r="AL1155" s="154"/>
      <c r="AM1155" s="48"/>
      <c r="AN1155" s="48"/>
      <c r="AO1155" s="48"/>
      <c r="AP1155" s="48"/>
      <c r="AQ1155" s="48"/>
      <c r="AR1155" s="48"/>
      <c r="AS1155" s="48"/>
      <c r="AT1155" s="48"/>
      <c r="AU1155" s="170"/>
      <c r="AV1155" s="48"/>
      <c r="AW1155" s="48"/>
      <c r="AX1155" s="48"/>
      <c r="AY1155" s="48"/>
      <c r="AZ1155" s="48"/>
      <c r="BA1155" s="70"/>
      <c r="BB1155" s="48"/>
      <c r="BC1155" s="48"/>
      <c r="BD1155" s="48"/>
      <c r="BE1155" s="48"/>
      <c r="BF1155" s="48"/>
      <c r="BG1155" s="48"/>
      <c r="BH1155" s="48"/>
      <c r="BI1155" s="48"/>
      <c r="BJ1155" s="48"/>
      <c r="BK1155" s="48"/>
      <c r="BL1155" s="48"/>
      <c r="BM1155" s="48"/>
      <c r="BN1155" s="48"/>
      <c r="BO1155" s="48"/>
      <c r="BP1155" s="48"/>
      <c r="BQ1155" s="48"/>
      <c r="BR1155" s="48"/>
      <c r="BS1155" s="48"/>
      <c r="BT1155" s="48"/>
      <c r="BU1155" s="48"/>
    </row>
    <row r="1156" spans="1:73" hidden="1">
      <c r="A1156" s="48"/>
      <c r="B1156" s="48"/>
      <c r="C1156" s="70" t="s">
        <v>3251</v>
      </c>
      <c r="D1156" s="48"/>
      <c r="E1156" s="48"/>
      <c r="F1156" s="48"/>
      <c r="G1156" s="48"/>
      <c r="H1156" s="48"/>
      <c r="I1156" s="48"/>
      <c r="J1156" s="48"/>
      <c r="K1156" s="48"/>
      <c r="L1156" s="464">
        <f t="shared" si="76"/>
        <v>769</v>
      </c>
      <c r="M1156" s="464"/>
      <c r="N1156" s="152" t="s">
        <v>3252</v>
      </c>
      <c r="O1156" s="48"/>
      <c r="P1156" s="48"/>
      <c r="Q1156" s="48"/>
      <c r="R1156" s="48"/>
      <c r="S1156" s="48"/>
      <c r="T1156" s="48"/>
      <c r="U1156" s="436" t="str">
        <f t="shared" si="72"/>
        <v/>
      </c>
      <c r="V1156" s="436"/>
      <c r="W1156" s="436" t="str">
        <f t="shared" si="73"/>
        <v/>
      </c>
      <c r="X1156" s="436"/>
      <c r="Y1156" s="48"/>
      <c r="Z1156" s="48"/>
      <c r="AA1156" s="48"/>
      <c r="AB1156" s="48"/>
      <c r="AC1156" s="48"/>
      <c r="AD1156" s="48"/>
      <c r="AE1156" s="48"/>
      <c r="AF1156" s="70"/>
      <c r="AG1156" s="48"/>
      <c r="AH1156" s="70"/>
      <c r="AI1156" s="48"/>
      <c r="AJ1156" s="48"/>
      <c r="AK1156" s="48"/>
      <c r="AL1156" s="154"/>
      <c r="AM1156" s="48"/>
      <c r="AN1156" s="48"/>
      <c r="AO1156" s="48"/>
      <c r="AP1156" s="48"/>
      <c r="AQ1156" s="48"/>
      <c r="AR1156" s="48"/>
      <c r="AS1156" s="48"/>
      <c r="AT1156" s="48"/>
      <c r="AU1156" s="166"/>
      <c r="AV1156" s="48"/>
      <c r="AW1156" s="48"/>
      <c r="AX1156" s="48"/>
      <c r="AY1156" s="48"/>
      <c r="AZ1156" s="48"/>
      <c r="BA1156" s="70"/>
      <c r="BB1156" s="48"/>
      <c r="BC1156" s="48"/>
      <c r="BD1156" s="48"/>
      <c r="BE1156" s="48"/>
      <c r="BF1156" s="48"/>
      <c r="BG1156" s="48"/>
      <c r="BH1156" s="48"/>
      <c r="BI1156" s="48"/>
      <c r="BJ1156" s="48"/>
      <c r="BK1156" s="48"/>
      <c r="BL1156" s="48"/>
      <c r="BM1156" s="48"/>
      <c r="BN1156" s="48"/>
      <c r="BO1156" s="48"/>
      <c r="BP1156" s="48"/>
      <c r="BQ1156" s="48"/>
      <c r="BR1156" s="48"/>
      <c r="BS1156" s="48"/>
      <c r="BT1156" s="48"/>
      <c r="BU1156" s="48"/>
    </row>
    <row r="1157" spans="1:73" hidden="1">
      <c r="A1157" s="48"/>
      <c r="B1157" s="48"/>
      <c r="C1157" s="70" t="s">
        <v>3253</v>
      </c>
      <c r="D1157" s="48"/>
      <c r="E1157" s="48"/>
      <c r="F1157" s="48"/>
      <c r="G1157" s="48"/>
      <c r="H1157" s="48"/>
      <c r="I1157" s="48"/>
      <c r="J1157" s="48"/>
      <c r="K1157" s="48"/>
      <c r="L1157" s="464">
        <f t="shared" si="76"/>
        <v>770</v>
      </c>
      <c r="M1157" s="464"/>
      <c r="N1157" s="152" t="s">
        <v>3254</v>
      </c>
      <c r="O1157" s="48"/>
      <c r="P1157" s="48"/>
      <c r="Q1157" s="48"/>
      <c r="R1157" s="48"/>
      <c r="S1157" s="48"/>
      <c r="T1157" s="48"/>
      <c r="U1157" s="436" t="str">
        <f t="shared" ref="U1157:U1220" si="77">IF(N1157=Q$380,"Yes","")</f>
        <v/>
      </c>
      <c r="V1157" s="436"/>
      <c r="W1157" s="436" t="str">
        <f t="shared" ref="W1157:W1220" si="78">IF(N1157=Q$382,"Yes","")</f>
        <v/>
      </c>
      <c r="X1157" s="436"/>
      <c r="Y1157" s="48"/>
      <c r="Z1157" s="48"/>
      <c r="AA1157" s="48"/>
      <c r="AB1157" s="48"/>
      <c r="AC1157" s="48"/>
      <c r="AD1157" s="48"/>
      <c r="AE1157" s="48"/>
      <c r="AF1157" s="70"/>
      <c r="AG1157" s="48"/>
      <c r="AH1157" s="70"/>
      <c r="AI1157" s="48"/>
      <c r="AJ1157" s="48"/>
      <c r="AK1157" s="48"/>
      <c r="AL1157" s="154"/>
      <c r="AM1157" s="48"/>
      <c r="AN1157" s="48"/>
      <c r="AO1157" s="48"/>
      <c r="AP1157" s="48"/>
      <c r="AQ1157" s="48"/>
      <c r="AR1157" s="48"/>
      <c r="AS1157" s="48"/>
      <c r="AT1157" s="48"/>
      <c r="AU1157" s="171"/>
      <c r="AV1157" s="48"/>
      <c r="AW1157" s="48"/>
      <c r="AX1157" s="48"/>
      <c r="AY1157" s="48"/>
      <c r="AZ1157" s="48"/>
      <c r="BA1157" s="70"/>
      <c r="BB1157" s="48"/>
      <c r="BC1157" s="48"/>
      <c r="BD1157" s="48"/>
      <c r="BE1157" s="48"/>
      <c r="BF1157" s="48"/>
      <c r="BG1157" s="48"/>
      <c r="BH1157" s="48"/>
      <c r="BI1157" s="48"/>
      <c r="BJ1157" s="48"/>
      <c r="BK1157" s="48"/>
      <c r="BL1157" s="48"/>
      <c r="BM1157" s="48"/>
      <c r="BN1157" s="48"/>
      <c r="BO1157" s="48"/>
      <c r="BP1157" s="48"/>
      <c r="BQ1157" s="48"/>
      <c r="BR1157" s="48"/>
      <c r="BS1157" s="48"/>
      <c r="BT1157" s="48"/>
      <c r="BU1157" s="48"/>
    </row>
    <row r="1158" spans="1:73" hidden="1">
      <c r="A1158" s="48"/>
      <c r="B1158" s="48"/>
      <c r="C1158" s="70" t="s">
        <v>3255</v>
      </c>
      <c r="D1158" s="48"/>
      <c r="E1158" s="48"/>
      <c r="F1158" s="48"/>
      <c r="G1158" s="48"/>
      <c r="H1158" s="48"/>
      <c r="I1158" s="48"/>
      <c r="J1158" s="48"/>
      <c r="K1158" s="48"/>
      <c r="L1158" s="464">
        <f t="shared" ref="L1158:L1221" si="79">L1157+1</f>
        <v>771</v>
      </c>
      <c r="M1158" s="464"/>
      <c r="N1158" s="152" t="s">
        <v>3256</v>
      </c>
      <c r="O1158" s="48"/>
      <c r="P1158" s="48"/>
      <c r="Q1158" s="48"/>
      <c r="R1158" s="48"/>
      <c r="S1158" s="48"/>
      <c r="T1158" s="48"/>
      <c r="U1158" s="436" t="str">
        <f t="shared" si="77"/>
        <v/>
      </c>
      <c r="V1158" s="436"/>
      <c r="W1158" s="436" t="str">
        <f t="shared" si="78"/>
        <v/>
      </c>
      <c r="X1158" s="436"/>
      <c r="Y1158" s="48"/>
      <c r="Z1158" s="48"/>
      <c r="AA1158" s="48"/>
      <c r="AB1158" s="48"/>
      <c r="AC1158" s="48"/>
      <c r="AD1158" s="48"/>
      <c r="AE1158" s="48"/>
      <c r="AF1158" s="70"/>
      <c r="AG1158" s="48"/>
      <c r="AH1158" s="70"/>
      <c r="AI1158" s="48"/>
      <c r="AJ1158" s="48"/>
      <c r="AK1158" s="48"/>
      <c r="AL1158" s="154"/>
      <c r="AM1158" s="48"/>
      <c r="AN1158" s="48"/>
      <c r="AO1158" s="48"/>
      <c r="AP1158" s="48"/>
      <c r="AQ1158" s="48"/>
      <c r="AR1158" s="48"/>
      <c r="AS1158" s="48"/>
      <c r="AT1158" s="48"/>
      <c r="AU1158" s="165"/>
      <c r="AV1158" s="48"/>
      <c r="AW1158" s="48"/>
      <c r="AX1158" s="48"/>
      <c r="AY1158" s="48"/>
      <c r="AZ1158" s="48"/>
      <c r="BA1158" s="70"/>
      <c r="BB1158" s="48"/>
      <c r="BC1158" s="48"/>
      <c r="BD1158" s="48"/>
      <c r="BE1158" s="48"/>
      <c r="BF1158" s="48"/>
      <c r="BG1158" s="48"/>
      <c r="BH1158" s="48"/>
      <c r="BI1158" s="48"/>
      <c r="BJ1158" s="48"/>
      <c r="BK1158" s="48"/>
      <c r="BL1158" s="48"/>
      <c r="BM1158" s="48"/>
      <c r="BN1158" s="48"/>
      <c r="BO1158" s="48"/>
      <c r="BP1158" s="48"/>
      <c r="BQ1158" s="48"/>
      <c r="BR1158" s="48"/>
      <c r="BS1158" s="48"/>
      <c r="BT1158" s="48"/>
      <c r="BU1158" s="48"/>
    </row>
    <row r="1159" spans="1:73" hidden="1">
      <c r="A1159" s="48"/>
      <c r="B1159" s="48"/>
      <c r="C1159" s="70" t="s">
        <v>3257</v>
      </c>
      <c r="D1159" s="48"/>
      <c r="E1159" s="48"/>
      <c r="F1159" s="48"/>
      <c r="G1159" s="48"/>
      <c r="H1159" s="48"/>
      <c r="I1159" s="48"/>
      <c r="J1159" s="48"/>
      <c r="K1159" s="48"/>
      <c r="L1159" s="464">
        <f t="shared" si="79"/>
        <v>772</v>
      </c>
      <c r="M1159" s="464"/>
      <c r="N1159" s="152" t="s">
        <v>3258</v>
      </c>
      <c r="O1159" s="48"/>
      <c r="P1159" s="48"/>
      <c r="Q1159" s="48"/>
      <c r="R1159" s="48"/>
      <c r="S1159" s="48"/>
      <c r="T1159" s="48"/>
      <c r="U1159" s="436" t="str">
        <f t="shared" si="77"/>
        <v/>
      </c>
      <c r="V1159" s="436"/>
      <c r="W1159" s="436" t="str">
        <f t="shared" si="78"/>
        <v/>
      </c>
      <c r="X1159" s="436"/>
      <c r="Y1159" s="48"/>
      <c r="Z1159" s="48"/>
      <c r="AA1159" s="48"/>
      <c r="AB1159" s="48"/>
      <c r="AC1159" s="48"/>
      <c r="AD1159" s="48"/>
      <c r="AE1159" s="48"/>
      <c r="AF1159" s="70"/>
      <c r="AG1159" s="48"/>
      <c r="AH1159" s="70"/>
      <c r="AI1159" s="48"/>
      <c r="AJ1159" s="48"/>
      <c r="AK1159" s="48"/>
      <c r="AL1159" s="154"/>
      <c r="AM1159" s="48"/>
      <c r="AN1159" s="48"/>
      <c r="AO1159" s="48"/>
      <c r="AP1159" s="48"/>
      <c r="AQ1159" s="48"/>
      <c r="AR1159" s="48"/>
      <c r="AS1159" s="48"/>
      <c r="AT1159" s="48"/>
      <c r="AU1159" s="172"/>
      <c r="AV1159" s="48"/>
      <c r="AW1159" s="48"/>
      <c r="AX1159" s="48"/>
      <c r="AY1159" s="48"/>
      <c r="AZ1159" s="48"/>
      <c r="BA1159" s="70"/>
      <c r="BB1159" s="48"/>
      <c r="BC1159" s="48"/>
      <c r="BD1159" s="48"/>
      <c r="BE1159" s="48"/>
      <c r="BF1159" s="48"/>
      <c r="BG1159" s="48"/>
      <c r="BH1159" s="48"/>
      <c r="BI1159" s="48"/>
      <c r="BJ1159" s="48"/>
      <c r="BK1159" s="48"/>
      <c r="BL1159" s="48"/>
      <c r="BM1159" s="48"/>
      <c r="BN1159" s="48"/>
      <c r="BO1159" s="48"/>
      <c r="BP1159" s="48"/>
      <c r="BQ1159" s="48"/>
      <c r="BR1159" s="48"/>
      <c r="BS1159" s="48"/>
      <c r="BT1159" s="48"/>
      <c r="BU1159" s="48"/>
    </row>
    <row r="1160" spans="1:73" hidden="1">
      <c r="A1160" s="48"/>
      <c r="B1160" s="48"/>
      <c r="C1160" s="70" t="s">
        <v>3259</v>
      </c>
      <c r="D1160" s="48"/>
      <c r="E1160" s="48"/>
      <c r="F1160" s="48"/>
      <c r="G1160" s="48"/>
      <c r="H1160" s="48"/>
      <c r="I1160" s="48"/>
      <c r="J1160" s="48"/>
      <c r="K1160" s="48"/>
      <c r="L1160" s="464">
        <f t="shared" si="79"/>
        <v>773</v>
      </c>
      <c r="M1160" s="464"/>
      <c r="N1160" s="152" t="s">
        <v>3260</v>
      </c>
      <c r="O1160" s="48"/>
      <c r="P1160" s="48"/>
      <c r="Q1160" s="48"/>
      <c r="R1160" s="48"/>
      <c r="S1160" s="48"/>
      <c r="T1160" s="48"/>
      <c r="U1160" s="436" t="str">
        <f t="shared" si="77"/>
        <v/>
      </c>
      <c r="V1160" s="436"/>
      <c r="W1160" s="436" t="str">
        <f t="shared" si="78"/>
        <v/>
      </c>
      <c r="X1160" s="436"/>
      <c r="Y1160" s="48"/>
      <c r="Z1160" s="48"/>
      <c r="AA1160" s="48"/>
      <c r="AB1160" s="48"/>
      <c r="AC1160" s="48"/>
      <c r="AD1160" s="48"/>
      <c r="AE1160" s="48"/>
      <c r="AF1160" s="70"/>
      <c r="AG1160" s="48"/>
      <c r="AH1160" s="70"/>
      <c r="AI1160" s="48"/>
      <c r="AJ1160" s="48"/>
      <c r="AK1160" s="48"/>
      <c r="AL1160" s="154"/>
      <c r="AM1160" s="48"/>
      <c r="AN1160" s="48"/>
      <c r="AO1160" s="48"/>
      <c r="AP1160" s="48"/>
      <c r="AQ1160" s="48"/>
      <c r="AR1160" s="48"/>
      <c r="AS1160" s="48"/>
      <c r="AT1160" s="48"/>
      <c r="AU1160" s="166"/>
      <c r="AV1160" s="48"/>
      <c r="AW1160" s="48"/>
      <c r="AX1160" s="48"/>
      <c r="AY1160" s="48"/>
      <c r="AZ1160" s="48"/>
      <c r="BA1160" s="70"/>
      <c r="BB1160" s="48"/>
      <c r="BC1160" s="48"/>
      <c r="BD1160" s="48"/>
      <c r="BE1160" s="48"/>
      <c r="BF1160" s="48"/>
      <c r="BG1160" s="48"/>
      <c r="BH1160" s="48"/>
      <c r="BI1160" s="48"/>
      <c r="BJ1160" s="48"/>
      <c r="BK1160" s="48"/>
      <c r="BL1160" s="48"/>
      <c r="BM1160" s="48"/>
      <c r="BN1160" s="48"/>
      <c r="BO1160" s="48"/>
      <c r="BP1160" s="48"/>
      <c r="BQ1160" s="48"/>
      <c r="BR1160" s="48"/>
      <c r="BS1160" s="48"/>
      <c r="BT1160" s="48"/>
      <c r="BU1160" s="48"/>
    </row>
    <row r="1161" spans="1:73" hidden="1">
      <c r="A1161" s="48"/>
      <c r="B1161" s="48"/>
      <c r="C1161" s="70" t="s">
        <v>3261</v>
      </c>
      <c r="D1161" s="48"/>
      <c r="E1161" s="48"/>
      <c r="F1161" s="48"/>
      <c r="G1161" s="48"/>
      <c r="H1161" s="48"/>
      <c r="I1161" s="48"/>
      <c r="J1161" s="48"/>
      <c r="K1161" s="48"/>
      <c r="L1161" s="464">
        <f t="shared" si="79"/>
        <v>774</v>
      </c>
      <c r="M1161" s="464"/>
      <c r="N1161" s="152" t="s">
        <v>3262</v>
      </c>
      <c r="O1161" s="48"/>
      <c r="P1161" s="48"/>
      <c r="Q1161" s="48"/>
      <c r="R1161" s="48"/>
      <c r="S1161" s="48"/>
      <c r="T1161" s="48"/>
      <c r="U1161" s="436" t="str">
        <f t="shared" si="77"/>
        <v/>
      </c>
      <c r="V1161" s="436"/>
      <c r="W1161" s="436" t="str">
        <f t="shared" si="78"/>
        <v/>
      </c>
      <c r="X1161" s="436"/>
      <c r="Y1161" s="48"/>
      <c r="Z1161" s="48"/>
      <c r="AA1161" s="48"/>
      <c r="AB1161" s="48"/>
      <c r="AC1161" s="48"/>
      <c r="AD1161" s="48"/>
      <c r="AE1161" s="48"/>
      <c r="AF1161" s="70"/>
      <c r="AG1161" s="48"/>
      <c r="AH1161" s="70"/>
      <c r="AI1161" s="48"/>
      <c r="AJ1161" s="48"/>
      <c r="AK1161" s="48"/>
      <c r="AL1161" s="154"/>
      <c r="AM1161" s="48"/>
      <c r="AN1161" s="48"/>
      <c r="AO1161" s="48"/>
      <c r="AP1161" s="48"/>
      <c r="AQ1161" s="48"/>
      <c r="AR1161" s="48"/>
      <c r="AS1161" s="48"/>
      <c r="AT1161" s="48"/>
      <c r="AU1161" s="164"/>
      <c r="AV1161" s="48"/>
      <c r="AW1161" s="48"/>
      <c r="AX1161" s="48"/>
      <c r="AY1161" s="48"/>
      <c r="AZ1161" s="48"/>
      <c r="BA1161" s="70"/>
      <c r="BB1161" s="48"/>
      <c r="BC1161" s="48"/>
      <c r="BD1161" s="48"/>
      <c r="BE1161" s="48"/>
      <c r="BF1161" s="48"/>
      <c r="BG1161" s="48"/>
      <c r="BH1161" s="48"/>
      <c r="BI1161" s="48"/>
      <c r="BJ1161" s="48"/>
      <c r="BK1161" s="48"/>
      <c r="BL1161" s="48"/>
      <c r="BM1161" s="48"/>
      <c r="BN1161" s="48"/>
      <c r="BO1161" s="48"/>
      <c r="BP1161" s="48"/>
      <c r="BQ1161" s="48"/>
      <c r="BR1161" s="48"/>
      <c r="BS1161" s="48"/>
      <c r="BT1161" s="48"/>
      <c r="BU1161" s="48"/>
    </row>
    <row r="1162" spans="1:73" hidden="1">
      <c r="A1162" s="48"/>
      <c r="B1162" s="48"/>
      <c r="C1162" s="70" t="s">
        <v>3263</v>
      </c>
      <c r="D1162" s="48"/>
      <c r="E1162" s="48"/>
      <c r="F1162" s="48"/>
      <c r="G1162" s="48"/>
      <c r="H1162" s="48"/>
      <c r="I1162" s="48"/>
      <c r="J1162" s="48"/>
      <c r="K1162" s="48"/>
      <c r="L1162" s="464">
        <f t="shared" si="79"/>
        <v>775</v>
      </c>
      <c r="M1162" s="464"/>
      <c r="N1162" s="152" t="s">
        <v>3264</v>
      </c>
      <c r="O1162" s="48"/>
      <c r="P1162" s="48"/>
      <c r="Q1162" s="48"/>
      <c r="R1162" s="48"/>
      <c r="S1162" s="48"/>
      <c r="T1162" s="48"/>
      <c r="U1162" s="436" t="str">
        <f t="shared" si="77"/>
        <v/>
      </c>
      <c r="V1162" s="436"/>
      <c r="W1162" s="436" t="str">
        <f t="shared" si="78"/>
        <v/>
      </c>
      <c r="X1162" s="436"/>
      <c r="Y1162" s="48"/>
      <c r="Z1162" s="48"/>
      <c r="AA1162" s="48"/>
      <c r="AB1162" s="48"/>
      <c r="AC1162" s="48"/>
      <c r="AD1162" s="48"/>
      <c r="AE1162" s="48"/>
      <c r="AF1162" s="70"/>
      <c r="AG1162" s="48"/>
      <c r="AH1162" s="70"/>
      <c r="AI1162" s="48"/>
      <c r="AJ1162" s="48"/>
      <c r="AK1162" s="48"/>
      <c r="AL1162" s="154"/>
      <c r="AM1162" s="48"/>
      <c r="AN1162" s="48"/>
      <c r="AO1162" s="48"/>
      <c r="AP1162" s="48"/>
      <c r="AQ1162" s="48"/>
      <c r="AR1162" s="48"/>
      <c r="AS1162" s="48"/>
      <c r="AT1162" s="48"/>
      <c r="AU1162" s="170"/>
      <c r="AV1162" s="48"/>
      <c r="AW1162" s="48"/>
      <c r="AX1162" s="48"/>
      <c r="AY1162" s="48"/>
      <c r="AZ1162" s="48"/>
      <c r="BA1162" s="70"/>
      <c r="BB1162" s="48"/>
      <c r="BC1162" s="48"/>
      <c r="BD1162" s="48"/>
      <c r="BE1162" s="48"/>
      <c r="BF1162" s="48"/>
      <c r="BG1162" s="48"/>
      <c r="BH1162" s="48"/>
      <c r="BI1162" s="48"/>
      <c r="BJ1162" s="48"/>
      <c r="BK1162" s="48"/>
      <c r="BL1162" s="48"/>
      <c r="BM1162" s="48"/>
      <c r="BN1162" s="48"/>
      <c r="BO1162" s="48"/>
      <c r="BP1162" s="48"/>
      <c r="BQ1162" s="48"/>
      <c r="BR1162" s="48"/>
      <c r="BS1162" s="48"/>
      <c r="BT1162" s="48"/>
      <c r="BU1162" s="48"/>
    </row>
    <row r="1163" spans="1:73" hidden="1">
      <c r="A1163" s="48"/>
      <c r="B1163" s="48"/>
      <c r="C1163" s="70" t="s">
        <v>3265</v>
      </c>
      <c r="D1163" s="48"/>
      <c r="E1163" s="48"/>
      <c r="F1163" s="48"/>
      <c r="G1163" s="48"/>
      <c r="H1163" s="48"/>
      <c r="I1163" s="48"/>
      <c r="J1163" s="48"/>
      <c r="K1163" s="48"/>
      <c r="L1163" s="464">
        <f t="shared" si="79"/>
        <v>776</v>
      </c>
      <c r="M1163" s="464"/>
      <c r="N1163" s="152" t="s">
        <v>3266</v>
      </c>
      <c r="O1163" s="48"/>
      <c r="P1163" s="48"/>
      <c r="Q1163" s="48"/>
      <c r="R1163" s="48"/>
      <c r="S1163" s="48"/>
      <c r="T1163" s="48"/>
      <c r="U1163" s="436" t="str">
        <f t="shared" si="77"/>
        <v/>
      </c>
      <c r="V1163" s="436"/>
      <c r="W1163" s="436" t="str">
        <f t="shared" si="78"/>
        <v/>
      </c>
      <c r="X1163" s="436"/>
      <c r="Y1163" s="48"/>
      <c r="Z1163" s="48"/>
      <c r="AA1163" s="48"/>
      <c r="AB1163" s="48"/>
      <c r="AC1163" s="48"/>
      <c r="AD1163" s="48"/>
      <c r="AE1163" s="48"/>
      <c r="AF1163" s="70"/>
      <c r="AG1163" s="48"/>
      <c r="AH1163" s="70"/>
      <c r="AI1163" s="48"/>
      <c r="AJ1163" s="48"/>
      <c r="AK1163" s="48"/>
      <c r="AL1163" s="154"/>
      <c r="AM1163" s="48"/>
      <c r="AN1163" s="48"/>
      <c r="AO1163" s="48"/>
      <c r="AP1163" s="48"/>
      <c r="AQ1163" s="48"/>
      <c r="AR1163" s="48"/>
      <c r="AS1163" s="48"/>
      <c r="AT1163" s="48"/>
      <c r="AU1163" s="170"/>
      <c r="AV1163" s="48"/>
      <c r="AW1163" s="48"/>
      <c r="AX1163" s="48"/>
      <c r="AY1163" s="48"/>
      <c r="AZ1163" s="48"/>
      <c r="BA1163" s="70"/>
      <c r="BB1163" s="48"/>
      <c r="BC1163" s="48"/>
      <c r="BD1163" s="48"/>
      <c r="BE1163" s="48"/>
      <c r="BF1163" s="48"/>
      <c r="BG1163" s="48"/>
      <c r="BH1163" s="48"/>
      <c r="BI1163" s="48"/>
      <c r="BJ1163" s="48"/>
      <c r="BK1163" s="48"/>
      <c r="BL1163" s="48"/>
      <c r="BM1163" s="48"/>
      <c r="BN1163" s="48"/>
      <c r="BO1163" s="48"/>
      <c r="BP1163" s="48"/>
      <c r="BQ1163" s="48"/>
      <c r="BR1163" s="48"/>
      <c r="BS1163" s="48"/>
      <c r="BT1163" s="48"/>
      <c r="BU1163" s="48"/>
    </row>
    <row r="1164" spans="1:73" hidden="1">
      <c r="A1164" s="48"/>
      <c r="B1164" s="48"/>
      <c r="C1164" s="70" t="s">
        <v>3267</v>
      </c>
      <c r="D1164" s="48"/>
      <c r="E1164" s="48"/>
      <c r="F1164" s="48"/>
      <c r="G1164" s="48"/>
      <c r="H1164" s="48"/>
      <c r="I1164" s="48"/>
      <c r="J1164" s="48"/>
      <c r="K1164" s="48"/>
      <c r="L1164" s="464">
        <f t="shared" si="79"/>
        <v>777</v>
      </c>
      <c r="M1164" s="464"/>
      <c r="N1164" s="152" t="s">
        <v>3268</v>
      </c>
      <c r="O1164" s="48"/>
      <c r="P1164" s="48"/>
      <c r="Q1164" s="48"/>
      <c r="R1164" s="48"/>
      <c r="S1164" s="48"/>
      <c r="T1164" s="48"/>
      <c r="U1164" s="436" t="str">
        <f t="shared" si="77"/>
        <v/>
      </c>
      <c r="V1164" s="436"/>
      <c r="W1164" s="436" t="str">
        <f t="shared" si="78"/>
        <v/>
      </c>
      <c r="X1164" s="436"/>
      <c r="Y1164" s="48"/>
      <c r="Z1164" s="48"/>
      <c r="AA1164" s="48"/>
      <c r="AB1164" s="48"/>
      <c r="AC1164" s="48"/>
      <c r="AD1164" s="48"/>
      <c r="AE1164" s="48"/>
      <c r="AF1164" s="70"/>
      <c r="AG1164" s="48"/>
      <c r="AH1164" s="70"/>
      <c r="AI1164" s="48"/>
      <c r="AJ1164" s="48"/>
      <c r="AK1164" s="48"/>
      <c r="AL1164" s="154"/>
      <c r="AM1164" s="48"/>
      <c r="AN1164" s="48"/>
      <c r="AO1164" s="48"/>
      <c r="AP1164" s="48"/>
      <c r="AQ1164" s="48"/>
      <c r="AR1164" s="48"/>
      <c r="AS1164" s="48"/>
      <c r="AT1164" s="48"/>
      <c r="AU1164" s="170"/>
      <c r="AV1164" s="48"/>
      <c r="AW1164" s="48"/>
      <c r="AX1164" s="48"/>
      <c r="AY1164" s="48"/>
      <c r="AZ1164" s="48"/>
      <c r="BA1164" s="70"/>
      <c r="BB1164" s="48"/>
      <c r="BC1164" s="48"/>
      <c r="BD1164" s="48"/>
      <c r="BE1164" s="48"/>
      <c r="BF1164" s="48"/>
      <c r="BG1164" s="48"/>
      <c r="BH1164" s="48"/>
      <c r="BI1164" s="48"/>
      <c r="BJ1164" s="48"/>
      <c r="BK1164" s="48"/>
      <c r="BL1164" s="48"/>
      <c r="BM1164" s="48"/>
      <c r="BN1164" s="48"/>
      <c r="BO1164" s="48"/>
      <c r="BP1164" s="48"/>
      <c r="BQ1164" s="48"/>
      <c r="BR1164" s="48"/>
      <c r="BS1164" s="48"/>
      <c r="BT1164" s="48"/>
      <c r="BU1164" s="48"/>
    </row>
    <row r="1165" spans="1:73" hidden="1">
      <c r="A1165" s="48"/>
      <c r="B1165" s="48"/>
      <c r="C1165" s="70" t="s">
        <v>3269</v>
      </c>
      <c r="D1165" s="48"/>
      <c r="E1165" s="48"/>
      <c r="F1165" s="48"/>
      <c r="G1165" s="48"/>
      <c r="H1165" s="48"/>
      <c r="I1165" s="48"/>
      <c r="J1165" s="48"/>
      <c r="K1165" s="48"/>
      <c r="L1165" s="464">
        <f t="shared" si="79"/>
        <v>778</v>
      </c>
      <c r="M1165" s="464"/>
      <c r="N1165" s="152" t="s">
        <v>3270</v>
      </c>
      <c r="O1165" s="48"/>
      <c r="P1165" s="48"/>
      <c r="Q1165" s="48"/>
      <c r="R1165" s="48"/>
      <c r="S1165" s="48"/>
      <c r="T1165" s="48"/>
      <c r="U1165" s="436" t="str">
        <f t="shared" si="77"/>
        <v/>
      </c>
      <c r="V1165" s="436"/>
      <c r="W1165" s="436" t="str">
        <f t="shared" si="78"/>
        <v/>
      </c>
      <c r="X1165" s="436"/>
      <c r="Y1165" s="48"/>
      <c r="Z1165" s="48"/>
      <c r="AA1165" s="48"/>
      <c r="AB1165" s="48"/>
      <c r="AC1165" s="48"/>
      <c r="AD1165" s="48"/>
      <c r="AE1165" s="48"/>
      <c r="AF1165" s="70"/>
      <c r="AG1165" s="48"/>
      <c r="AH1165" s="70"/>
      <c r="AI1165" s="48"/>
      <c r="AJ1165" s="48"/>
      <c r="AK1165" s="48"/>
      <c r="AL1165" s="154"/>
      <c r="AM1165" s="48"/>
      <c r="AN1165" s="48"/>
      <c r="AO1165" s="48"/>
      <c r="AP1165" s="48"/>
      <c r="AQ1165" s="48"/>
      <c r="AR1165" s="48"/>
      <c r="AS1165" s="48"/>
      <c r="AT1165" s="48"/>
      <c r="AU1165" s="165"/>
      <c r="AV1165" s="48"/>
      <c r="AW1165" s="48"/>
      <c r="AX1165" s="48"/>
      <c r="AY1165" s="48"/>
      <c r="AZ1165" s="48"/>
      <c r="BA1165" s="70"/>
      <c r="BB1165" s="48"/>
      <c r="BC1165" s="48"/>
      <c r="BD1165" s="48"/>
      <c r="BE1165" s="48"/>
      <c r="BF1165" s="48"/>
      <c r="BG1165" s="48"/>
      <c r="BH1165" s="48"/>
      <c r="BI1165" s="48"/>
      <c r="BJ1165" s="48"/>
      <c r="BK1165" s="48"/>
      <c r="BL1165" s="48"/>
      <c r="BM1165" s="48"/>
      <c r="BN1165" s="48"/>
      <c r="BO1165" s="48"/>
      <c r="BP1165" s="48"/>
      <c r="BQ1165" s="48"/>
      <c r="BR1165" s="48"/>
      <c r="BS1165" s="48"/>
      <c r="BT1165" s="48"/>
      <c r="BU1165" s="48"/>
    </row>
    <row r="1166" spans="1:73" hidden="1">
      <c r="A1166" s="48"/>
      <c r="B1166" s="48"/>
      <c r="C1166" s="70" t="s">
        <v>3271</v>
      </c>
      <c r="D1166" s="48"/>
      <c r="E1166" s="48"/>
      <c r="F1166" s="48"/>
      <c r="G1166" s="48"/>
      <c r="H1166" s="48"/>
      <c r="I1166" s="48"/>
      <c r="J1166" s="48"/>
      <c r="K1166" s="48"/>
      <c r="L1166" s="464">
        <f t="shared" si="79"/>
        <v>779</v>
      </c>
      <c r="M1166" s="464"/>
      <c r="N1166" s="152" t="s">
        <v>3272</v>
      </c>
      <c r="O1166" s="48"/>
      <c r="P1166" s="48"/>
      <c r="Q1166" s="48"/>
      <c r="R1166" s="48"/>
      <c r="S1166" s="48"/>
      <c r="T1166" s="48"/>
      <c r="U1166" s="436" t="str">
        <f t="shared" si="77"/>
        <v/>
      </c>
      <c r="V1166" s="436"/>
      <c r="W1166" s="436" t="str">
        <f t="shared" si="78"/>
        <v/>
      </c>
      <c r="X1166" s="436"/>
      <c r="Y1166" s="48"/>
      <c r="Z1166" s="48"/>
      <c r="AA1166" s="48"/>
      <c r="AB1166" s="48"/>
      <c r="AC1166" s="48"/>
      <c r="AD1166" s="48"/>
      <c r="AE1166" s="48"/>
      <c r="AF1166" s="70"/>
      <c r="AG1166" s="48"/>
      <c r="AH1166" s="70"/>
      <c r="AI1166" s="48"/>
      <c r="AJ1166" s="48"/>
      <c r="AK1166" s="48"/>
      <c r="AL1166" s="154"/>
      <c r="AM1166" s="48"/>
      <c r="AN1166" s="48"/>
      <c r="AO1166" s="48"/>
      <c r="AP1166" s="48"/>
      <c r="AQ1166" s="48"/>
      <c r="AR1166" s="48"/>
      <c r="AS1166" s="48"/>
      <c r="AT1166" s="48"/>
      <c r="AU1166" s="163"/>
      <c r="AV1166" s="48"/>
      <c r="AW1166" s="48"/>
      <c r="AX1166" s="48"/>
      <c r="AY1166" s="48"/>
      <c r="AZ1166" s="48"/>
      <c r="BA1166" s="70"/>
      <c r="BB1166" s="48"/>
      <c r="BC1166" s="48"/>
      <c r="BD1166" s="48"/>
      <c r="BE1166" s="48"/>
      <c r="BF1166" s="48"/>
      <c r="BG1166" s="48"/>
      <c r="BH1166" s="48"/>
      <c r="BI1166" s="48"/>
      <c r="BJ1166" s="48"/>
      <c r="BK1166" s="48"/>
      <c r="BL1166" s="48"/>
      <c r="BM1166" s="48"/>
      <c r="BN1166" s="48"/>
      <c r="BO1166" s="48"/>
      <c r="BP1166" s="48"/>
      <c r="BQ1166" s="48"/>
      <c r="BR1166" s="48"/>
      <c r="BS1166" s="48"/>
      <c r="BT1166" s="48"/>
      <c r="BU1166" s="48"/>
    </row>
    <row r="1167" spans="1:73" hidden="1">
      <c r="A1167" s="48"/>
      <c r="B1167" s="48"/>
      <c r="C1167" s="70" t="s">
        <v>3273</v>
      </c>
      <c r="D1167" s="48"/>
      <c r="E1167" s="48"/>
      <c r="F1167" s="48"/>
      <c r="G1167" s="48"/>
      <c r="H1167" s="48"/>
      <c r="I1167" s="48"/>
      <c r="J1167" s="48"/>
      <c r="K1167" s="48"/>
      <c r="L1167" s="464">
        <f t="shared" si="79"/>
        <v>780</v>
      </c>
      <c r="M1167" s="464"/>
      <c r="N1167" s="152" t="s">
        <v>3274</v>
      </c>
      <c r="O1167" s="48"/>
      <c r="P1167" s="48"/>
      <c r="Q1167" s="48"/>
      <c r="R1167" s="48"/>
      <c r="S1167" s="48"/>
      <c r="T1167" s="48"/>
      <c r="U1167" s="436" t="str">
        <f t="shared" si="77"/>
        <v/>
      </c>
      <c r="V1167" s="436"/>
      <c r="W1167" s="436" t="str">
        <f t="shared" si="78"/>
        <v/>
      </c>
      <c r="X1167" s="436"/>
      <c r="Y1167" s="48"/>
      <c r="Z1167" s="48"/>
      <c r="AA1167" s="48"/>
      <c r="AB1167" s="48"/>
      <c r="AC1167" s="48"/>
      <c r="AD1167" s="48"/>
      <c r="AE1167" s="48"/>
      <c r="AF1167" s="70"/>
      <c r="AG1167" s="48"/>
      <c r="AH1167" s="70"/>
      <c r="AI1167" s="48"/>
      <c r="AJ1167" s="48"/>
      <c r="AK1167" s="48"/>
      <c r="AL1167" s="154"/>
      <c r="AM1167" s="48"/>
      <c r="AN1167" s="48"/>
      <c r="AO1167" s="48"/>
      <c r="AP1167" s="48"/>
      <c r="AQ1167" s="48"/>
      <c r="AR1167" s="48"/>
      <c r="AS1167" s="48"/>
      <c r="AT1167" s="48"/>
      <c r="AU1167" s="167"/>
      <c r="AV1167" s="48"/>
      <c r="AW1167" s="48"/>
      <c r="AX1167" s="48"/>
      <c r="AY1167" s="48"/>
      <c r="AZ1167" s="48"/>
      <c r="BA1167" s="70"/>
      <c r="BB1167" s="48"/>
      <c r="BC1167" s="48"/>
      <c r="BD1167" s="48"/>
      <c r="BE1167" s="48"/>
      <c r="BF1167" s="48"/>
      <c r="BG1167" s="48"/>
      <c r="BH1167" s="48"/>
      <c r="BI1167" s="48"/>
      <c r="BJ1167" s="48"/>
      <c r="BK1167" s="48"/>
      <c r="BL1167" s="48"/>
      <c r="BM1167" s="48"/>
      <c r="BN1167" s="48"/>
      <c r="BO1167" s="48"/>
      <c r="BP1167" s="48"/>
      <c r="BQ1167" s="48"/>
      <c r="BR1167" s="48"/>
      <c r="BS1167" s="48"/>
      <c r="BT1167" s="48"/>
      <c r="BU1167" s="48"/>
    </row>
    <row r="1168" spans="1:73" hidden="1">
      <c r="A1168" s="48"/>
      <c r="B1168" s="48"/>
      <c r="C1168" s="70" t="s">
        <v>3275</v>
      </c>
      <c r="D1168" s="48"/>
      <c r="E1168" s="48"/>
      <c r="F1168" s="48"/>
      <c r="G1168" s="48"/>
      <c r="H1168" s="48"/>
      <c r="I1168" s="48"/>
      <c r="J1168" s="48"/>
      <c r="K1168" s="48"/>
      <c r="L1168" s="464">
        <f t="shared" si="79"/>
        <v>781</v>
      </c>
      <c r="M1168" s="464"/>
      <c r="N1168" s="152" t="s">
        <v>3276</v>
      </c>
      <c r="O1168" s="48"/>
      <c r="P1168" s="48"/>
      <c r="Q1168" s="48"/>
      <c r="R1168" s="48"/>
      <c r="S1168" s="48"/>
      <c r="T1168" s="48"/>
      <c r="U1168" s="436" t="str">
        <f t="shared" si="77"/>
        <v/>
      </c>
      <c r="V1168" s="436"/>
      <c r="W1168" s="436" t="str">
        <f t="shared" si="78"/>
        <v/>
      </c>
      <c r="X1168" s="436"/>
      <c r="Y1168" s="48"/>
      <c r="Z1168" s="48"/>
      <c r="AA1168" s="48"/>
      <c r="AB1168" s="48"/>
      <c r="AC1168" s="48"/>
      <c r="AD1168" s="48"/>
      <c r="AE1168" s="48"/>
      <c r="AF1168" s="70"/>
      <c r="AG1168" s="48"/>
      <c r="AH1168" s="70"/>
      <c r="AI1168" s="48"/>
      <c r="AJ1168" s="48"/>
      <c r="AK1168" s="48"/>
      <c r="AL1168" s="154"/>
      <c r="AM1168" s="48"/>
      <c r="AN1168" s="48"/>
      <c r="AO1168" s="48"/>
      <c r="AP1168" s="48"/>
      <c r="AQ1168" s="48"/>
      <c r="AR1168" s="48"/>
      <c r="AS1168" s="48"/>
      <c r="AT1168" s="48"/>
      <c r="AU1168" s="166"/>
      <c r="AV1168" s="48"/>
      <c r="AW1168" s="48"/>
      <c r="AX1168" s="48"/>
      <c r="AY1168" s="48"/>
      <c r="AZ1168" s="48"/>
      <c r="BA1168" s="70"/>
      <c r="BB1168" s="48"/>
      <c r="BC1168" s="48"/>
      <c r="BD1168" s="48"/>
      <c r="BE1168" s="48"/>
      <c r="BF1168" s="48"/>
      <c r="BG1168" s="48"/>
      <c r="BH1168" s="48"/>
      <c r="BI1168" s="48"/>
      <c r="BJ1168" s="48"/>
      <c r="BK1168" s="48"/>
      <c r="BL1168" s="48"/>
      <c r="BM1168" s="48"/>
      <c r="BN1168" s="48"/>
      <c r="BO1168" s="48"/>
      <c r="BP1168" s="48"/>
      <c r="BQ1168" s="48"/>
      <c r="BR1168" s="48"/>
      <c r="BS1168" s="48"/>
      <c r="BT1168" s="48"/>
      <c r="BU1168" s="48"/>
    </row>
    <row r="1169" spans="1:73" hidden="1">
      <c r="A1169" s="48"/>
      <c r="B1169" s="48"/>
      <c r="C1169" s="70" t="s">
        <v>3277</v>
      </c>
      <c r="D1169" s="48"/>
      <c r="E1169" s="48"/>
      <c r="F1169" s="48"/>
      <c r="G1169" s="48"/>
      <c r="H1169" s="48"/>
      <c r="I1169" s="48"/>
      <c r="J1169" s="48"/>
      <c r="K1169" s="48"/>
      <c r="L1169" s="464">
        <f t="shared" si="79"/>
        <v>782</v>
      </c>
      <c r="M1169" s="464"/>
      <c r="N1169" s="152" t="s">
        <v>3278</v>
      </c>
      <c r="O1169" s="48"/>
      <c r="P1169" s="48"/>
      <c r="Q1169" s="48"/>
      <c r="R1169" s="48"/>
      <c r="S1169" s="48"/>
      <c r="T1169" s="48"/>
      <c r="U1169" s="436" t="str">
        <f t="shared" si="77"/>
        <v/>
      </c>
      <c r="V1169" s="436"/>
      <c r="W1169" s="436" t="str">
        <f t="shared" si="78"/>
        <v/>
      </c>
      <c r="X1169" s="436"/>
      <c r="Y1169" s="48"/>
      <c r="Z1169" s="48"/>
      <c r="AA1169" s="48"/>
      <c r="AB1169" s="48"/>
      <c r="AC1169" s="48"/>
      <c r="AD1169" s="48"/>
      <c r="AE1169" s="48"/>
      <c r="AF1169" s="70"/>
      <c r="AG1169" s="48"/>
      <c r="AH1169" s="70"/>
      <c r="AI1169" s="48"/>
      <c r="AJ1169" s="48"/>
      <c r="AK1169" s="48"/>
      <c r="AL1169" s="154"/>
      <c r="AM1169" s="48"/>
      <c r="AN1169" s="48"/>
      <c r="AO1169" s="48"/>
      <c r="AP1169" s="48"/>
      <c r="AQ1169" s="48"/>
      <c r="AR1169" s="48"/>
      <c r="AS1169" s="48"/>
      <c r="AT1169" s="48"/>
      <c r="AU1169" s="166"/>
      <c r="AV1169" s="48"/>
      <c r="AW1169" s="48"/>
      <c r="AX1169" s="48"/>
      <c r="AY1169" s="48"/>
      <c r="AZ1169" s="48"/>
      <c r="BA1169" s="70"/>
      <c r="BB1169" s="48"/>
      <c r="BC1169" s="48"/>
      <c r="BD1169" s="48"/>
      <c r="BE1169" s="48"/>
      <c r="BF1169" s="48"/>
      <c r="BG1169" s="48"/>
      <c r="BH1169" s="48"/>
      <c r="BI1169" s="48"/>
      <c r="BJ1169" s="48"/>
      <c r="BK1169" s="48"/>
      <c r="BL1169" s="48"/>
      <c r="BM1169" s="48"/>
      <c r="BN1169" s="48"/>
      <c r="BO1169" s="48"/>
      <c r="BP1169" s="48"/>
      <c r="BQ1169" s="48"/>
      <c r="BR1169" s="48"/>
      <c r="BS1169" s="48"/>
      <c r="BT1169" s="48"/>
      <c r="BU1169" s="48"/>
    </row>
    <row r="1170" spans="1:73" hidden="1">
      <c r="A1170" s="48"/>
      <c r="B1170" s="48"/>
      <c r="C1170" s="70" t="s">
        <v>3279</v>
      </c>
      <c r="D1170" s="48"/>
      <c r="E1170" s="48"/>
      <c r="F1170" s="48"/>
      <c r="G1170" s="48"/>
      <c r="H1170" s="48"/>
      <c r="I1170" s="48"/>
      <c r="J1170" s="48"/>
      <c r="K1170" s="48"/>
      <c r="L1170" s="464">
        <f t="shared" si="79"/>
        <v>783</v>
      </c>
      <c r="M1170" s="464"/>
      <c r="N1170" s="152" t="s">
        <v>3280</v>
      </c>
      <c r="O1170" s="48"/>
      <c r="P1170" s="48"/>
      <c r="Q1170" s="48"/>
      <c r="R1170" s="48"/>
      <c r="S1170" s="48"/>
      <c r="T1170" s="48"/>
      <c r="U1170" s="436" t="str">
        <f t="shared" si="77"/>
        <v/>
      </c>
      <c r="V1170" s="436"/>
      <c r="W1170" s="436" t="str">
        <f t="shared" si="78"/>
        <v/>
      </c>
      <c r="X1170" s="436"/>
      <c r="Y1170" s="48"/>
      <c r="Z1170" s="48"/>
      <c r="AA1170" s="48"/>
      <c r="AB1170" s="48"/>
      <c r="AC1170" s="48"/>
      <c r="AD1170" s="48"/>
      <c r="AE1170" s="48"/>
      <c r="AF1170" s="70"/>
      <c r="AG1170" s="48"/>
      <c r="AH1170" s="70"/>
      <c r="AI1170" s="48"/>
      <c r="AJ1170" s="48"/>
      <c r="AK1170" s="48"/>
      <c r="AL1170" s="154"/>
      <c r="AM1170" s="48"/>
      <c r="AN1170" s="48"/>
      <c r="AO1170" s="48"/>
      <c r="AP1170" s="48"/>
      <c r="AQ1170" s="48"/>
      <c r="AR1170" s="48"/>
      <c r="AS1170" s="48"/>
      <c r="AT1170" s="48"/>
      <c r="AU1170" s="163"/>
      <c r="AV1170" s="48"/>
      <c r="AW1170" s="48"/>
      <c r="AX1170" s="48"/>
      <c r="AY1170" s="48"/>
      <c r="AZ1170" s="48"/>
      <c r="BA1170" s="70"/>
      <c r="BB1170" s="48"/>
      <c r="BC1170" s="48"/>
      <c r="BD1170" s="48"/>
      <c r="BE1170" s="48"/>
      <c r="BF1170" s="48"/>
      <c r="BG1170" s="48"/>
      <c r="BH1170" s="48"/>
      <c r="BI1170" s="48"/>
      <c r="BJ1170" s="48"/>
      <c r="BK1170" s="48"/>
      <c r="BL1170" s="48"/>
      <c r="BM1170" s="48"/>
      <c r="BN1170" s="48"/>
      <c r="BO1170" s="48"/>
      <c r="BP1170" s="48"/>
      <c r="BQ1170" s="48"/>
      <c r="BR1170" s="48"/>
      <c r="BS1170" s="48"/>
      <c r="BT1170" s="48"/>
      <c r="BU1170" s="48"/>
    </row>
    <row r="1171" spans="1:73" hidden="1">
      <c r="A1171" s="48"/>
      <c r="B1171" s="48"/>
      <c r="C1171" s="70" t="s">
        <v>3281</v>
      </c>
      <c r="D1171" s="48"/>
      <c r="E1171" s="48"/>
      <c r="F1171" s="48"/>
      <c r="G1171" s="48"/>
      <c r="H1171" s="48"/>
      <c r="I1171" s="48"/>
      <c r="J1171" s="48"/>
      <c r="K1171" s="48"/>
      <c r="L1171" s="464">
        <f t="shared" si="79"/>
        <v>784</v>
      </c>
      <c r="M1171" s="464"/>
      <c r="N1171" s="152" t="s">
        <v>3282</v>
      </c>
      <c r="O1171" s="48"/>
      <c r="P1171" s="48"/>
      <c r="Q1171" s="48"/>
      <c r="R1171" s="48"/>
      <c r="S1171" s="48"/>
      <c r="T1171" s="48"/>
      <c r="U1171" s="436" t="str">
        <f t="shared" si="77"/>
        <v/>
      </c>
      <c r="V1171" s="436"/>
      <c r="W1171" s="436" t="str">
        <f t="shared" si="78"/>
        <v/>
      </c>
      <c r="X1171" s="436"/>
      <c r="Y1171" s="48"/>
      <c r="Z1171" s="48"/>
      <c r="AA1171" s="48"/>
      <c r="AB1171" s="48"/>
      <c r="AC1171" s="48"/>
      <c r="AD1171" s="48"/>
      <c r="AE1171" s="48"/>
      <c r="AF1171" s="70"/>
      <c r="AG1171" s="48"/>
      <c r="AH1171" s="70"/>
      <c r="AI1171" s="48"/>
      <c r="AJ1171" s="48"/>
      <c r="AK1171" s="48"/>
      <c r="AL1171" s="154"/>
      <c r="AM1171" s="48"/>
      <c r="AN1171" s="48"/>
      <c r="AO1171" s="48"/>
      <c r="AP1171" s="48"/>
      <c r="AQ1171" s="48"/>
      <c r="AR1171" s="48"/>
      <c r="AS1171" s="48"/>
      <c r="AT1171" s="48"/>
      <c r="AU1171" s="170"/>
      <c r="AV1171" s="48"/>
      <c r="AW1171" s="48"/>
      <c r="AX1171" s="48"/>
      <c r="AY1171" s="48"/>
      <c r="AZ1171" s="48"/>
      <c r="BA1171" s="70"/>
      <c r="BB1171" s="48"/>
      <c r="BC1171" s="48"/>
      <c r="BD1171" s="48"/>
      <c r="BE1171" s="48"/>
      <c r="BF1171" s="48"/>
      <c r="BG1171" s="48"/>
      <c r="BH1171" s="48"/>
      <c r="BI1171" s="48"/>
      <c r="BJ1171" s="48"/>
      <c r="BK1171" s="48"/>
      <c r="BL1171" s="48"/>
      <c r="BM1171" s="48"/>
      <c r="BN1171" s="48"/>
      <c r="BO1171" s="48"/>
      <c r="BP1171" s="48"/>
      <c r="BQ1171" s="48"/>
      <c r="BR1171" s="48"/>
      <c r="BS1171" s="48"/>
      <c r="BT1171" s="48"/>
      <c r="BU1171" s="48"/>
    </row>
    <row r="1172" spans="1:73" hidden="1">
      <c r="A1172" s="48"/>
      <c r="B1172" s="48"/>
      <c r="C1172" s="70" t="s">
        <v>3283</v>
      </c>
      <c r="D1172" s="48"/>
      <c r="E1172" s="48"/>
      <c r="F1172" s="48"/>
      <c r="G1172" s="48"/>
      <c r="H1172" s="48"/>
      <c r="I1172" s="48"/>
      <c r="J1172" s="48"/>
      <c r="K1172" s="48"/>
      <c r="L1172" s="464">
        <f t="shared" si="79"/>
        <v>785</v>
      </c>
      <c r="M1172" s="464"/>
      <c r="N1172" s="152" t="s">
        <v>3284</v>
      </c>
      <c r="O1172" s="48"/>
      <c r="P1172" s="48"/>
      <c r="Q1172" s="48"/>
      <c r="R1172" s="48"/>
      <c r="S1172" s="48"/>
      <c r="T1172" s="48"/>
      <c r="U1172" s="436" t="str">
        <f t="shared" si="77"/>
        <v/>
      </c>
      <c r="V1172" s="436"/>
      <c r="W1172" s="436" t="str">
        <f t="shared" si="78"/>
        <v/>
      </c>
      <c r="X1172" s="436"/>
      <c r="Y1172" s="48"/>
      <c r="Z1172" s="48"/>
      <c r="AA1172" s="48"/>
      <c r="AB1172" s="48"/>
      <c r="AC1172" s="48"/>
      <c r="AD1172" s="48"/>
      <c r="AE1172" s="48"/>
      <c r="AF1172" s="70"/>
      <c r="AG1172" s="48"/>
      <c r="AH1172" s="70"/>
      <c r="AI1172" s="48"/>
      <c r="AJ1172" s="48"/>
      <c r="AK1172" s="48"/>
      <c r="AL1172" s="154"/>
      <c r="AM1172" s="48"/>
      <c r="AN1172" s="48"/>
      <c r="AO1172" s="48"/>
      <c r="AP1172" s="48"/>
      <c r="AQ1172" s="48"/>
      <c r="AR1172" s="48"/>
      <c r="AS1172" s="48"/>
      <c r="AT1172" s="48"/>
      <c r="AU1172" s="167"/>
      <c r="AV1172" s="48"/>
      <c r="AW1172" s="48"/>
      <c r="AX1172" s="48"/>
      <c r="AY1172" s="48"/>
      <c r="AZ1172" s="48"/>
      <c r="BA1172" s="70"/>
      <c r="BB1172" s="48"/>
      <c r="BC1172" s="48"/>
      <c r="BD1172" s="48"/>
      <c r="BE1172" s="48"/>
      <c r="BF1172" s="48"/>
      <c r="BG1172" s="48"/>
      <c r="BH1172" s="48"/>
      <c r="BI1172" s="48"/>
      <c r="BJ1172" s="48"/>
      <c r="BK1172" s="48"/>
      <c r="BL1172" s="48"/>
      <c r="BM1172" s="48"/>
      <c r="BN1172" s="48"/>
      <c r="BO1172" s="48"/>
      <c r="BP1172" s="48"/>
      <c r="BQ1172" s="48"/>
      <c r="BR1172" s="48"/>
      <c r="BS1172" s="48"/>
      <c r="BT1172" s="48"/>
      <c r="BU1172" s="48"/>
    </row>
    <row r="1173" spans="1:73" hidden="1">
      <c r="A1173" s="48"/>
      <c r="B1173" s="48"/>
      <c r="C1173" s="70" t="s">
        <v>3285</v>
      </c>
      <c r="D1173" s="48"/>
      <c r="E1173" s="48"/>
      <c r="F1173" s="48"/>
      <c r="G1173" s="48"/>
      <c r="H1173" s="48"/>
      <c r="I1173" s="48"/>
      <c r="J1173" s="48"/>
      <c r="K1173" s="48"/>
      <c r="L1173" s="464">
        <f t="shared" si="79"/>
        <v>786</v>
      </c>
      <c r="M1173" s="464"/>
      <c r="N1173" s="152" t="s">
        <v>3286</v>
      </c>
      <c r="O1173" s="48"/>
      <c r="P1173" s="48"/>
      <c r="Q1173" s="48"/>
      <c r="R1173" s="48"/>
      <c r="S1173" s="48"/>
      <c r="T1173" s="48"/>
      <c r="U1173" s="436" t="str">
        <f t="shared" si="77"/>
        <v/>
      </c>
      <c r="V1173" s="436"/>
      <c r="W1173" s="436" t="str">
        <f t="shared" si="78"/>
        <v/>
      </c>
      <c r="X1173" s="436"/>
      <c r="Y1173" s="48"/>
      <c r="Z1173" s="48"/>
      <c r="AA1173" s="48"/>
      <c r="AB1173" s="48"/>
      <c r="AC1173" s="48"/>
      <c r="AD1173" s="48"/>
      <c r="AE1173" s="48"/>
      <c r="AF1173" s="70"/>
      <c r="AG1173" s="48"/>
      <c r="AH1173" s="70"/>
      <c r="AI1173" s="48"/>
      <c r="AJ1173" s="48"/>
      <c r="AK1173" s="48"/>
      <c r="AL1173" s="154"/>
      <c r="AM1173" s="48"/>
      <c r="AN1173" s="48"/>
      <c r="AO1173" s="48"/>
      <c r="AP1173" s="48"/>
      <c r="AQ1173" s="48"/>
      <c r="AR1173" s="48"/>
      <c r="AS1173" s="48"/>
      <c r="AT1173" s="48"/>
      <c r="AU1173" s="167"/>
      <c r="AV1173" s="48"/>
      <c r="AW1173" s="48"/>
      <c r="AX1173" s="48"/>
      <c r="AY1173" s="48"/>
      <c r="AZ1173" s="48"/>
      <c r="BA1173" s="70"/>
      <c r="BB1173" s="48"/>
      <c r="BC1173" s="48"/>
      <c r="BD1173" s="48"/>
      <c r="BE1173" s="48"/>
      <c r="BF1173" s="48"/>
      <c r="BG1173" s="48"/>
      <c r="BH1173" s="48"/>
      <c r="BI1173" s="48"/>
      <c r="BJ1173" s="48"/>
      <c r="BK1173" s="48"/>
      <c r="BL1173" s="48"/>
      <c r="BM1173" s="48"/>
      <c r="BN1173" s="48"/>
      <c r="BO1173" s="48"/>
      <c r="BP1173" s="48"/>
      <c r="BQ1173" s="48"/>
      <c r="BR1173" s="48"/>
      <c r="BS1173" s="48"/>
      <c r="BT1173" s="48"/>
      <c r="BU1173" s="48"/>
    </row>
    <row r="1174" spans="1:73" hidden="1">
      <c r="A1174" s="48"/>
      <c r="B1174" s="48"/>
      <c r="C1174" s="70" t="s">
        <v>3287</v>
      </c>
      <c r="D1174" s="48"/>
      <c r="E1174" s="48"/>
      <c r="F1174" s="48"/>
      <c r="G1174" s="48"/>
      <c r="H1174" s="48"/>
      <c r="I1174" s="48"/>
      <c r="J1174" s="48"/>
      <c r="K1174" s="48"/>
      <c r="L1174" s="464">
        <f t="shared" si="79"/>
        <v>787</v>
      </c>
      <c r="M1174" s="464"/>
      <c r="N1174" s="152" t="s">
        <v>3288</v>
      </c>
      <c r="O1174" s="48"/>
      <c r="P1174" s="48"/>
      <c r="Q1174" s="48"/>
      <c r="R1174" s="48"/>
      <c r="S1174" s="48"/>
      <c r="T1174" s="48"/>
      <c r="U1174" s="436" t="str">
        <f t="shared" si="77"/>
        <v/>
      </c>
      <c r="V1174" s="436"/>
      <c r="W1174" s="436" t="str">
        <f t="shared" si="78"/>
        <v/>
      </c>
      <c r="X1174" s="436"/>
      <c r="Y1174" s="48"/>
      <c r="Z1174" s="48"/>
      <c r="AA1174" s="48"/>
      <c r="AB1174" s="48"/>
      <c r="AC1174" s="48"/>
      <c r="AD1174" s="48"/>
      <c r="AE1174" s="48"/>
      <c r="AF1174" s="70"/>
      <c r="AG1174" s="48"/>
      <c r="AH1174" s="70"/>
      <c r="AI1174" s="48"/>
      <c r="AJ1174" s="48"/>
      <c r="AK1174" s="48"/>
      <c r="AL1174" s="154"/>
      <c r="AM1174" s="48"/>
      <c r="AN1174" s="48"/>
      <c r="AO1174" s="48"/>
      <c r="AP1174" s="48"/>
      <c r="AQ1174" s="48"/>
      <c r="AR1174" s="48"/>
      <c r="AS1174" s="48"/>
      <c r="AT1174" s="48"/>
      <c r="AU1174" s="167"/>
      <c r="AV1174" s="48"/>
      <c r="AW1174" s="48"/>
      <c r="AX1174" s="48"/>
      <c r="AY1174" s="48"/>
      <c r="AZ1174" s="48"/>
      <c r="BA1174" s="70"/>
      <c r="BB1174" s="48"/>
      <c r="BC1174" s="48"/>
      <c r="BD1174" s="48"/>
      <c r="BE1174" s="48"/>
      <c r="BF1174" s="48"/>
      <c r="BG1174" s="48"/>
      <c r="BH1174" s="48"/>
      <c r="BI1174" s="48"/>
      <c r="BJ1174" s="48"/>
      <c r="BK1174" s="48"/>
      <c r="BL1174" s="48"/>
      <c r="BM1174" s="48"/>
      <c r="BN1174" s="48"/>
      <c r="BO1174" s="48"/>
      <c r="BP1174" s="48"/>
      <c r="BQ1174" s="48"/>
      <c r="BR1174" s="48"/>
      <c r="BS1174" s="48"/>
      <c r="BT1174" s="48"/>
      <c r="BU1174" s="48"/>
    </row>
    <row r="1175" spans="1:73" hidden="1">
      <c r="A1175" s="48"/>
      <c r="B1175" s="48"/>
      <c r="C1175" s="70" t="s">
        <v>3289</v>
      </c>
      <c r="D1175" s="48"/>
      <c r="E1175" s="48"/>
      <c r="F1175" s="48"/>
      <c r="G1175" s="48"/>
      <c r="H1175" s="48"/>
      <c r="I1175" s="48"/>
      <c r="J1175" s="48"/>
      <c r="K1175" s="48"/>
      <c r="L1175" s="464">
        <f t="shared" si="79"/>
        <v>788</v>
      </c>
      <c r="M1175" s="464"/>
      <c r="N1175" s="152" t="s">
        <v>3290</v>
      </c>
      <c r="O1175" s="48"/>
      <c r="P1175" s="48"/>
      <c r="Q1175" s="48"/>
      <c r="R1175" s="48"/>
      <c r="S1175" s="48"/>
      <c r="T1175" s="48"/>
      <c r="U1175" s="436" t="str">
        <f t="shared" si="77"/>
        <v/>
      </c>
      <c r="V1175" s="436"/>
      <c r="W1175" s="436" t="str">
        <f t="shared" si="78"/>
        <v/>
      </c>
      <c r="X1175" s="436"/>
      <c r="Y1175" s="48"/>
      <c r="Z1175" s="48"/>
      <c r="AA1175" s="48"/>
      <c r="AB1175" s="48"/>
      <c r="AC1175" s="48"/>
      <c r="AD1175" s="48"/>
      <c r="AE1175" s="48"/>
      <c r="AF1175" s="70"/>
      <c r="AG1175" s="48"/>
      <c r="AH1175" s="70"/>
      <c r="AI1175" s="48"/>
      <c r="AJ1175" s="48"/>
      <c r="AK1175" s="48"/>
      <c r="AL1175" s="154"/>
      <c r="AM1175" s="48"/>
      <c r="AN1175" s="48"/>
      <c r="AO1175" s="48"/>
      <c r="AP1175" s="48"/>
      <c r="AQ1175" s="48"/>
      <c r="AR1175" s="48"/>
      <c r="AS1175" s="48"/>
      <c r="AT1175" s="48"/>
      <c r="AU1175" s="164"/>
      <c r="AV1175" s="48"/>
      <c r="AW1175" s="48"/>
      <c r="AX1175" s="48"/>
      <c r="AY1175" s="48"/>
      <c r="AZ1175" s="48"/>
      <c r="BA1175" s="70"/>
      <c r="BB1175" s="48"/>
      <c r="BC1175" s="48"/>
      <c r="BD1175" s="48"/>
      <c r="BE1175" s="48"/>
      <c r="BF1175" s="48"/>
      <c r="BG1175" s="48"/>
      <c r="BH1175" s="48"/>
      <c r="BI1175" s="48"/>
      <c r="BJ1175" s="48"/>
      <c r="BK1175" s="48"/>
      <c r="BL1175" s="48"/>
      <c r="BM1175" s="48"/>
      <c r="BN1175" s="48"/>
      <c r="BO1175" s="48"/>
      <c r="BP1175" s="48"/>
      <c r="BQ1175" s="48"/>
      <c r="BR1175" s="48"/>
      <c r="BS1175" s="48"/>
      <c r="BT1175" s="48"/>
      <c r="BU1175" s="48"/>
    </row>
    <row r="1176" spans="1:73" hidden="1">
      <c r="A1176" s="48"/>
      <c r="B1176" s="48"/>
      <c r="C1176" s="70" t="s">
        <v>3291</v>
      </c>
      <c r="D1176" s="48"/>
      <c r="E1176" s="48"/>
      <c r="F1176" s="48"/>
      <c r="G1176" s="48"/>
      <c r="H1176" s="48"/>
      <c r="I1176" s="48"/>
      <c r="J1176" s="48"/>
      <c r="K1176" s="48"/>
      <c r="L1176" s="464">
        <f t="shared" si="79"/>
        <v>789</v>
      </c>
      <c r="M1176" s="464"/>
      <c r="N1176" s="152" t="s">
        <v>3292</v>
      </c>
      <c r="O1176" s="48"/>
      <c r="P1176" s="48"/>
      <c r="Q1176" s="48"/>
      <c r="R1176" s="48"/>
      <c r="S1176" s="48"/>
      <c r="T1176" s="48"/>
      <c r="U1176" s="436" t="str">
        <f t="shared" si="77"/>
        <v/>
      </c>
      <c r="V1176" s="436"/>
      <c r="W1176" s="436" t="str">
        <f t="shared" si="78"/>
        <v/>
      </c>
      <c r="X1176" s="436"/>
      <c r="Y1176" s="48"/>
      <c r="Z1176" s="48"/>
      <c r="AA1176" s="48"/>
      <c r="AB1176" s="48"/>
      <c r="AC1176" s="48"/>
      <c r="AD1176" s="48"/>
      <c r="AE1176" s="48"/>
      <c r="AF1176" s="70"/>
      <c r="AG1176" s="48"/>
      <c r="AH1176" s="70"/>
      <c r="AI1176" s="48"/>
      <c r="AJ1176" s="48"/>
      <c r="AK1176" s="48"/>
      <c r="AL1176" s="154"/>
      <c r="AM1176" s="48"/>
      <c r="AN1176" s="48"/>
      <c r="AO1176" s="48"/>
      <c r="AP1176" s="48"/>
      <c r="AQ1176" s="48"/>
      <c r="AR1176" s="48"/>
      <c r="AS1176" s="48"/>
      <c r="AT1176" s="48"/>
      <c r="AU1176" s="166"/>
      <c r="AV1176" s="48"/>
      <c r="AW1176" s="48"/>
      <c r="AX1176" s="48"/>
      <c r="AY1176" s="48"/>
      <c r="AZ1176" s="48"/>
      <c r="BA1176" s="70"/>
      <c r="BB1176" s="48"/>
      <c r="BC1176" s="48"/>
      <c r="BD1176" s="48"/>
      <c r="BE1176" s="48"/>
      <c r="BF1176" s="48"/>
      <c r="BG1176" s="48"/>
      <c r="BH1176" s="48"/>
      <c r="BI1176" s="48"/>
      <c r="BJ1176" s="48"/>
      <c r="BK1176" s="48"/>
      <c r="BL1176" s="48"/>
      <c r="BM1176" s="48"/>
      <c r="BN1176" s="48"/>
      <c r="BO1176" s="48"/>
      <c r="BP1176" s="48"/>
      <c r="BQ1176" s="48"/>
      <c r="BR1176" s="48"/>
      <c r="BS1176" s="48"/>
      <c r="BT1176" s="48"/>
      <c r="BU1176" s="48"/>
    </row>
    <row r="1177" spans="1:73" hidden="1">
      <c r="A1177" s="48"/>
      <c r="B1177" s="48"/>
      <c r="C1177" s="70" t="s">
        <v>3293</v>
      </c>
      <c r="D1177" s="48"/>
      <c r="E1177" s="48"/>
      <c r="F1177" s="48"/>
      <c r="G1177" s="48"/>
      <c r="H1177" s="48"/>
      <c r="I1177" s="48"/>
      <c r="J1177" s="48"/>
      <c r="K1177" s="48"/>
      <c r="L1177" s="464">
        <f t="shared" si="79"/>
        <v>790</v>
      </c>
      <c r="M1177" s="464"/>
      <c r="N1177" s="152" t="s">
        <v>3294</v>
      </c>
      <c r="O1177" s="48"/>
      <c r="P1177" s="48"/>
      <c r="Q1177" s="48"/>
      <c r="R1177" s="48"/>
      <c r="S1177" s="48"/>
      <c r="T1177" s="48"/>
      <c r="U1177" s="436" t="str">
        <f t="shared" si="77"/>
        <v/>
      </c>
      <c r="V1177" s="436"/>
      <c r="W1177" s="436" t="str">
        <f t="shared" si="78"/>
        <v/>
      </c>
      <c r="X1177" s="436"/>
      <c r="Y1177" s="48"/>
      <c r="Z1177" s="48"/>
      <c r="AA1177" s="48"/>
      <c r="AB1177" s="48"/>
      <c r="AC1177" s="48"/>
      <c r="AD1177" s="48"/>
      <c r="AE1177" s="48"/>
      <c r="AF1177" s="70"/>
      <c r="AG1177" s="48"/>
      <c r="AH1177" s="70"/>
      <c r="AI1177" s="48"/>
      <c r="AJ1177" s="48"/>
      <c r="AK1177" s="48"/>
      <c r="AL1177" s="154"/>
      <c r="AM1177" s="48"/>
      <c r="AN1177" s="48"/>
      <c r="AO1177" s="48"/>
      <c r="AP1177" s="48"/>
      <c r="AQ1177" s="48"/>
      <c r="AR1177" s="48"/>
      <c r="AS1177" s="48"/>
      <c r="AT1177" s="48"/>
      <c r="AU1177" s="164"/>
      <c r="AV1177" s="48"/>
      <c r="AW1177" s="48"/>
      <c r="AX1177" s="48"/>
      <c r="AY1177" s="48"/>
      <c r="AZ1177" s="48"/>
      <c r="BA1177" s="70"/>
      <c r="BB1177" s="48"/>
      <c r="BC1177" s="48"/>
      <c r="BD1177" s="48"/>
      <c r="BE1177" s="48"/>
      <c r="BF1177" s="48"/>
      <c r="BG1177" s="48"/>
      <c r="BH1177" s="48"/>
      <c r="BI1177" s="48"/>
      <c r="BJ1177" s="48"/>
      <c r="BK1177" s="48"/>
      <c r="BL1177" s="48"/>
      <c r="BM1177" s="48"/>
      <c r="BN1177" s="48"/>
      <c r="BO1177" s="48"/>
      <c r="BP1177" s="48"/>
      <c r="BQ1177" s="48"/>
      <c r="BR1177" s="48"/>
      <c r="BS1177" s="48"/>
      <c r="BT1177" s="48"/>
      <c r="BU1177" s="48"/>
    </row>
    <row r="1178" spans="1:73" hidden="1">
      <c r="A1178" s="48"/>
      <c r="B1178" s="48"/>
      <c r="C1178" s="70" t="s">
        <v>3295</v>
      </c>
      <c r="D1178" s="48"/>
      <c r="E1178" s="48"/>
      <c r="F1178" s="48"/>
      <c r="G1178" s="48"/>
      <c r="H1178" s="48"/>
      <c r="I1178" s="48"/>
      <c r="J1178" s="48"/>
      <c r="K1178" s="48"/>
      <c r="L1178" s="464">
        <f t="shared" si="79"/>
        <v>791</v>
      </c>
      <c r="M1178" s="464"/>
      <c r="N1178" s="152" t="s">
        <v>3296</v>
      </c>
      <c r="O1178" s="48"/>
      <c r="P1178" s="48"/>
      <c r="Q1178" s="48"/>
      <c r="R1178" s="48"/>
      <c r="S1178" s="48"/>
      <c r="T1178" s="48"/>
      <c r="U1178" s="436" t="str">
        <f t="shared" si="77"/>
        <v/>
      </c>
      <c r="V1178" s="436"/>
      <c r="W1178" s="436" t="str">
        <f t="shared" si="78"/>
        <v/>
      </c>
      <c r="X1178" s="436"/>
      <c r="Y1178" s="48"/>
      <c r="Z1178" s="48"/>
      <c r="AA1178" s="48"/>
      <c r="AB1178" s="48"/>
      <c r="AC1178" s="48"/>
      <c r="AD1178" s="48"/>
      <c r="AE1178" s="48"/>
      <c r="AF1178" s="70"/>
      <c r="AG1178" s="48"/>
      <c r="AH1178" s="70"/>
      <c r="AI1178" s="48"/>
      <c r="AJ1178" s="48"/>
      <c r="AK1178" s="48"/>
      <c r="AL1178" s="154"/>
      <c r="AM1178" s="48"/>
      <c r="AN1178" s="48"/>
      <c r="AO1178" s="48"/>
      <c r="AP1178" s="48"/>
      <c r="AQ1178" s="48"/>
      <c r="AR1178" s="48"/>
      <c r="AS1178" s="48"/>
      <c r="AT1178" s="48"/>
      <c r="AU1178" s="165"/>
      <c r="AV1178" s="48"/>
      <c r="AW1178" s="48"/>
      <c r="AX1178" s="48"/>
      <c r="AY1178" s="48"/>
      <c r="AZ1178" s="48"/>
      <c r="BA1178" s="70"/>
      <c r="BB1178" s="48"/>
      <c r="BC1178" s="48"/>
      <c r="BD1178" s="48"/>
      <c r="BE1178" s="48"/>
      <c r="BF1178" s="48"/>
      <c r="BG1178" s="48"/>
      <c r="BH1178" s="48"/>
      <c r="BI1178" s="48"/>
      <c r="BJ1178" s="48"/>
      <c r="BK1178" s="48"/>
      <c r="BL1178" s="48"/>
      <c r="BM1178" s="48"/>
      <c r="BN1178" s="48"/>
      <c r="BO1178" s="48"/>
      <c r="BP1178" s="48"/>
      <c r="BQ1178" s="48"/>
      <c r="BR1178" s="48"/>
      <c r="BS1178" s="48"/>
      <c r="BT1178" s="48"/>
      <c r="BU1178" s="48"/>
    </row>
    <row r="1179" spans="1:73" hidden="1">
      <c r="A1179" s="48"/>
      <c r="B1179" s="48"/>
      <c r="C1179" s="70" t="s">
        <v>3297</v>
      </c>
      <c r="D1179" s="48"/>
      <c r="E1179" s="48"/>
      <c r="F1179" s="48"/>
      <c r="G1179" s="48"/>
      <c r="H1179" s="48"/>
      <c r="I1179" s="48"/>
      <c r="J1179" s="48"/>
      <c r="K1179" s="48"/>
      <c r="L1179" s="464">
        <f t="shared" si="79"/>
        <v>792</v>
      </c>
      <c r="M1179" s="464"/>
      <c r="N1179" s="152" t="s">
        <v>3298</v>
      </c>
      <c r="O1179" s="48"/>
      <c r="P1179" s="48"/>
      <c r="Q1179" s="48"/>
      <c r="R1179" s="48"/>
      <c r="S1179" s="48"/>
      <c r="T1179" s="48"/>
      <c r="U1179" s="436" t="str">
        <f t="shared" si="77"/>
        <v/>
      </c>
      <c r="V1179" s="436"/>
      <c r="W1179" s="436" t="str">
        <f t="shared" si="78"/>
        <v/>
      </c>
      <c r="X1179" s="436"/>
      <c r="Y1179" s="48"/>
      <c r="Z1179" s="48"/>
      <c r="AA1179" s="48"/>
      <c r="AB1179" s="48"/>
      <c r="AC1179" s="48"/>
      <c r="AD1179" s="48"/>
      <c r="AE1179" s="48"/>
      <c r="AF1179" s="70"/>
      <c r="AG1179" s="48"/>
      <c r="AH1179" s="70"/>
      <c r="AI1179" s="48"/>
      <c r="AJ1179" s="48"/>
      <c r="AK1179" s="48"/>
      <c r="AL1179" s="154"/>
      <c r="AM1179" s="48"/>
      <c r="AN1179" s="48"/>
      <c r="AO1179" s="48"/>
      <c r="AP1179" s="48"/>
      <c r="AQ1179" s="48"/>
      <c r="AR1179" s="48"/>
      <c r="AS1179" s="48"/>
      <c r="AT1179" s="48"/>
      <c r="AU1179" s="167"/>
      <c r="AV1179" s="48"/>
      <c r="AW1179" s="48"/>
      <c r="AX1179" s="48"/>
      <c r="AY1179" s="48"/>
      <c r="AZ1179" s="48"/>
      <c r="BA1179" s="70"/>
      <c r="BB1179" s="48"/>
      <c r="BC1179" s="48"/>
      <c r="BD1179" s="48"/>
      <c r="BE1179" s="48"/>
      <c r="BF1179" s="48"/>
      <c r="BG1179" s="48"/>
      <c r="BH1179" s="48"/>
      <c r="BI1179" s="48"/>
      <c r="BJ1179" s="48"/>
      <c r="BK1179" s="48"/>
      <c r="BL1179" s="48"/>
      <c r="BM1179" s="48"/>
      <c r="BN1179" s="48"/>
      <c r="BO1179" s="48"/>
      <c r="BP1179" s="48"/>
      <c r="BQ1179" s="48"/>
      <c r="BR1179" s="48"/>
      <c r="BS1179" s="48"/>
      <c r="BT1179" s="48"/>
      <c r="BU1179" s="48"/>
    </row>
    <row r="1180" spans="1:73" hidden="1">
      <c r="A1180" s="48"/>
      <c r="B1180" s="48"/>
      <c r="C1180" s="70" t="s">
        <v>3299</v>
      </c>
      <c r="D1180" s="48"/>
      <c r="E1180" s="48"/>
      <c r="F1180" s="48"/>
      <c r="G1180" s="48"/>
      <c r="H1180" s="48"/>
      <c r="I1180" s="48"/>
      <c r="J1180" s="48"/>
      <c r="K1180" s="48"/>
      <c r="L1180" s="464">
        <f t="shared" si="79"/>
        <v>793</v>
      </c>
      <c r="M1180" s="464"/>
      <c r="N1180" s="152" t="s">
        <v>3300</v>
      </c>
      <c r="O1180" s="48"/>
      <c r="P1180" s="48"/>
      <c r="Q1180" s="48"/>
      <c r="R1180" s="48"/>
      <c r="S1180" s="48"/>
      <c r="T1180" s="48"/>
      <c r="U1180" s="436" t="str">
        <f t="shared" si="77"/>
        <v/>
      </c>
      <c r="V1180" s="436"/>
      <c r="W1180" s="436" t="str">
        <f t="shared" si="78"/>
        <v/>
      </c>
      <c r="X1180" s="436"/>
      <c r="Y1180" s="48"/>
      <c r="Z1180" s="48"/>
      <c r="AA1180" s="48"/>
      <c r="AB1180" s="48"/>
      <c r="AC1180" s="48"/>
      <c r="AD1180" s="48"/>
      <c r="AE1180" s="48"/>
      <c r="AF1180" s="70"/>
      <c r="AG1180" s="48"/>
      <c r="AH1180" s="70"/>
      <c r="AI1180" s="48"/>
      <c r="AJ1180" s="48"/>
      <c r="AK1180" s="48"/>
      <c r="AL1180" s="154"/>
      <c r="AM1180" s="48"/>
      <c r="AN1180" s="48"/>
      <c r="AO1180" s="48"/>
      <c r="AP1180" s="48"/>
      <c r="AQ1180" s="48"/>
      <c r="AR1180" s="48"/>
      <c r="AS1180" s="48"/>
      <c r="AT1180" s="48"/>
      <c r="AU1180" s="166"/>
      <c r="AV1180" s="48"/>
      <c r="AW1180" s="48"/>
      <c r="AX1180" s="48"/>
      <c r="AY1180" s="48"/>
      <c r="AZ1180" s="48"/>
      <c r="BA1180" s="70"/>
      <c r="BB1180" s="48"/>
      <c r="BC1180" s="48"/>
      <c r="BD1180" s="48"/>
      <c r="BE1180" s="48"/>
      <c r="BF1180" s="48"/>
      <c r="BG1180" s="48"/>
      <c r="BH1180" s="48"/>
      <c r="BI1180" s="48"/>
      <c r="BJ1180" s="48"/>
      <c r="BK1180" s="48"/>
      <c r="BL1180" s="48"/>
      <c r="BM1180" s="48"/>
      <c r="BN1180" s="48"/>
      <c r="BO1180" s="48"/>
      <c r="BP1180" s="48"/>
      <c r="BQ1180" s="48"/>
      <c r="BR1180" s="48"/>
      <c r="BS1180" s="48"/>
      <c r="BT1180" s="48"/>
      <c r="BU1180" s="48"/>
    </row>
    <row r="1181" spans="1:73" hidden="1">
      <c r="A1181" s="48"/>
      <c r="B1181" s="48"/>
      <c r="C1181" s="70" t="s">
        <v>3301</v>
      </c>
      <c r="D1181" s="48"/>
      <c r="E1181" s="48"/>
      <c r="F1181" s="48"/>
      <c r="G1181" s="48"/>
      <c r="H1181" s="48"/>
      <c r="I1181" s="48"/>
      <c r="J1181" s="48"/>
      <c r="K1181" s="48"/>
      <c r="L1181" s="464">
        <f t="shared" si="79"/>
        <v>794</v>
      </c>
      <c r="M1181" s="464"/>
      <c r="N1181" s="152" t="s">
        <v>1971</v>
      </c>
      <c r="O1181" s="48"/>
      <c r="P1181" s="48"/>
      <c r="Q1181" s="48"/>
      <c r="R1181" s="48"/>
      <c r="S1181" s="48"/>
      <c r="T1181" s="48"/>
      <c r="U1181" s="436" t="str">
        <f t="shared" si="77"/>
        <v/>
      </c>
      <c r="V1181" s="436"/>
      <c r="W1181" s="436" t="str">
        <f t="shared" si="78"/>
        <v/>
      </c>
      <c r="X1181" s="436"/>
      <c r="Y1181" s="48"/>
      <c r="Z1181" s="48"/>
      <c r="AA1181" s="48"/>
      <c r="AB1181" s="48"/>
      <c r="AC1181" s="48"/>
      <c r="AD1181" s="48"/>
      <c r="AE1181" s="48"/>
      <c r="AF1181" s="70"/>
      <c r="AG1181" s="48"/>
      <c r="AH1181" s="70"/>
      <c r="AI1181" s="48"/>
      <c r="AJ1181" s="48"/>
      <c r="AK1181" s="48"/>
      <c r="AL1181" s="154"/>
      <c r="AM1181" s="48"/>
      <c r="AN1181" s="48"/>
      <c r="AO1181" s="48"/>
      <c r="AP1181" s="48"/>
      <c r="AQ1181" s="48"/>
      <c r="AR1181" s="48"/>
      <c r="AS1181" s="48"/>
      <c r="AT1181" s="48"/>
      <c r="AU1181" s="165"/>
      <c r="AV1181" s="48"/>
      <c r="AW1181" s="48"/>
      <c r="AX1181" s="48"/>
      <c r="AY1181" s="48"/>
      <c r="AZ1181" s="48"/>
      <c r="BA1181" s="70"/>
      <c r="BB1181" s="48"/>
      <c r="BC1181" s="48"/>
      <c r="BD1181" s="48"/>
      <c r="BE1181" s="48"/>
      <c r="BF1181" s="48"/>
      <c r="BG1181" s="48"/>
      <c r="BH1181" s="48"/>
      <c r="BI1181" s="48"/>
      <c r="BJ1181" s="48"/>
      <c r="BK1181" s="48"/>
      <c r="BL1181" s="48"/>
      <c r="BM1181" s="48"/>
      <c r="BN1181" s="48"/>
      <c r="BO1181" s="48"/>
      <c r="BP1181" s="48"/>
      <c r="BQ1181" s="48"/>
      <c r="BR1181" s="48"/>
      <c r="BS1181" s="48"/>
      <c r="BT1181" s="48"/>
      <c r="BU1181" s="48"/>
    </row>
    <row r="1182" spans="1:73" hidden="1">
      <c r="A1182" s="48"/>
      <c r="B1182" s="48"/>
      <c r="C1182" s="70" t="s">
        <v>3302</v>
      </c>
      <c r="D1182" s="48"/>
      <c r="E1182" s="48"/>
      <c r="F1182" s="48"/>
      <c r="G1182" s="48"/>
      <c r="H1182" s="48"/>
      <c r="I1182" s="48"/>
      <c r="J1182" s="48"/>
      <c r="K1182" s="48"/>
      <c r="L1182" s="464">
        <f t="shared" si="79"/>
        <v>795</v>
      </c>
      <c r="M1182" s="464"/>
      <c r="N1182" s="152" t="s">
        <v>3303</v>
      </c>
      <c r="O1182" s="48"/>
      <c r="P1182" s="48"/>
      <c r="Q1182" s="48"/>
      <c r="R1182" s="48"/>
      <c r="S1182" s="48"/>
      <c r="T1182" s="48"/>
      <c r="U1182" s="436" t="str">
        <f t="shared" si="77"/>
        <v/>
      </c>
      <c r="V1182" s="436"/>
      <c r="W1182" s="436" t="str">
        <f t="shared" si="78"/>
        <v/>
      </c>
      <c r="X1182" s="436"/>
      <c r="Y1182" s="48"/>
      <c r="Z1182" s="48"/>
      <c r="AA1182" s="48"/>
      <c r="AB1182" s="48"/>
      <c r="AC1182" s="48"/>
      <c r="AD1182" s="48"/>
      <c r="AE1182" s="48"/>
      <c r="AF1182" s="70"/>
      <c r="AG1182" s="48"/>
      <c r="AH1182" s="70"/>
      <c r="AI1182" s="48"/>
      <c r="AJ1182" s="48"/>
      <c r="AK1182" s="48"/>
      <c r="AL1182" s="154"/>
      <c r="AM1182" s="48"/>
      <c r="AN1182" s="48"/>
      <c r="AO1182" s="48"/>
      <c r="AP1182" s="48"/>
      <c r="AQ1182" s="48"/>
      <c r="AR1182" s="48"/>
      <c r="AS1182" s="48"/>
      <c r="AT1182" s="48"/>
      <c r="AU1182" s="165"/>
      <c r="AV1182" s="48"/>
      <c r="AW1182" s="48"/>
      <c r="AX1182" s="48"/>
      <c r="AY1182" s="48"/>
      <c r="AZ1182" s="48"/>
      <c r="BA1182" s="70"/>
      <c r="BB1182" s="48"/>
      <c r="BC1182" s="48"/>
      <c r="BD1182" s="48"/>
      <c r="BE1182" s="48"/>
      <c r="BF1182" s="48"/>
      <c r="BG1182" s="48"/>
      <c r="BH1182" s="48"/>
      <c r="BI1182" s="48"/>
      <c r="BJ1182" s="48"/>
      <c r="BK1182" s="48"/>
      <c r="BL1182" s="48"/>
      <c r="BM1182" s="48"/>
      <c r="BN1182" s="48"/>
      <c r="BO1182" s="48"/>
      <c r="BP1182" s="48"/>
      <c r="BQ1182" s="48"/>
      <c r="BR1182" s="48"/>
      <c r="BS1182" s="48"/>
      <c r="BT1182" s="48"/>
      <c r="BU1182" s="48"/>
    </row>
    <row r="1183" spans="1:73" hidden="1">
      <c r="A1183" s="48"/>
      <c r="B1183" s="48"/>
      <c r="C1183" s="70" t="s">
        <v>3304</v>
      </c>
      <c r="D1183" s="48"/>
      <c r="E1183" s="48"/>
      <c r="F1183" s="48"/>
      <c r="G1183" s="48"/>
      <c r="H1183" s="48"/>
      <c r="I1183" s="48"/>
      <c r="J1183" s="48"/>
      <c r="K1183" s="48"/>
      <c r="L1183" s="464">
        <f t="shared" si="79"/>
        <v>796</v>
      </c>
      <c r="M1183" s="464"/>
      <c r="N1183" s="152" t="s">
        <v>3305</v>
      </c>
      <c r="O1183" s="48"/>
      <c r="P1183" s="48"/>
      <c r="Q1183" s="48"/>
      <c r="R1183" s="48"/>
      <c r="S1183" s="48"/>
      <c r="T1183" s="48"/>
      <c r="U1183" s="436" t="str">
        <f t="shared" si="77"/>
        <v/>
      </c>
      <c r="V1183" s="436"/>
      <c r="W1183" s="436" t="str">
        <f t="shared" si="78"/>
        <v/>
      </c>
      <c r="X1183" s="436"/>
      <c r="Y1183" s="48"/>
      <c r="Z1183" s="48"/>
      <c r="AA1183" s="48"/>
      <c r="AB1183" s="48"/>
      <c r="AC1183" s="48"/>
      <c r="AD1183" s="48"/>
      <c r="AE1183" s="48"/>
      <c r="AF1183" s="70"/>
      <c r="AG1183" s="48"/>
      <c r="AH1183" s="70"/>
      <c r="AI1183" s="48"/>
      <c r="AJ1183" s="48"/>
      <c r="AK1183" s="48"/>
      <c r="AL1183" s="154"/>
      <c r="AM1183" s="48"/>
      <c r="AN1183" s="48"/>
      <c r="AO1183" s="48"/>
      <c r="AP1183" s="48"/>
      <c r="AQ1183" s="48"/>
      <c r="AR1183" s="48"/>
      <c r="AS1183" s="48"/>
      <c r="AT1183" s="48"/>
      <c r="AU1183" s="165"/>
      <c r="AV1183" s="48"/>
      <c r="AW1183" s="48"/>
      <c r="AX1183" s="48"/>
      <c r="AY1183" s="48"/>
      <c r="AZ1183" s="48"/>
      <c r="BA1183" s="70"/>
      <c r="BB1183" s="48"/>
      <c r="BC1183" s="48"/>
      <c r="BD1183" s="48"/>
      <c r="BE1183" s="48"/>
      <c r="BF1183" s="48"/>
      <c r="BG1183" s="48"/>
      <c r="BH1183" s="48"/>
      <c r="BI1183" s="48"/>
      <c r="BJ1183" s="48"/>
      <c r="BK1183" s="48"/>
      <c r="BL1183" s="48"/>
      <c r="BM1183" s="48"/>
      <c r="BN1183" s="48"/>
      <c r="BO1183" s="48"/>
      <c r="BP1183" s="48"/>
      <c r="BQ1183" s="48"/>
      <c r="BR1183" s="48"/>
      <c r="BS1183" s="48"/>
      <c r="BT1183" s="48"/>
      <c r="BU1183" s="48"/>
    </row>
    <row r="1184" spans="1:73" hidden="1">
      <c r="A1184" s="48"/>
      <c r="B1184" s="48"/>
      <c r="C1184" s="70" t="s">
        <v>3306</v>
      </c>
      <c r="D1184" s="48"/>
      <c r="E1184" s="48"/>
      <c r="F1184" s="48"/>
      <c r="G1184" s="48"/>
      <c r="H1184" s="48"/>
      <c r="I1184" s="48"/>
      <c r="J1184" s="48"/>
      <c r="K1184" s="48"/>
      <c r="L1184" s="464">
        <f t="shared" si="79"/>
        <v>797</v>
      </c>
      <c r="M1184" s="464"/>
      <c r="N1184" s="152" t="s">
        <v>3307</v>
      </c>
      <c r="O1184" s="48"/>
      <c r="P1184" s="48"/>
      <c r="Q1184" s="48"/>
      <c r="R1184" s="48"/>
      <c r="S1184" s="48"/>
      <c r="T1184" s="48"/>
      <c r="U1184" s="436" t="str">
        <f t="shared" si="77"/>
        <v/>
      </c>
      <c r="V1184" s="436"/>
      <c r="W1184" s="436" t="str">
        <f t="shared" si="78"/>
        <v/>
      </c>
      <c r="X1184" s="436"/>
      <c r="Y1184" s="48"/>
      <c r="Z1184" s="48"/>
      <c r="AA1184" s="48"/>
      <c r="AB1184" s="48"/>
      <c r="AC1184" s="48"/>
      <c r="AD1184" s="48"/>
      <c r="AE1184" s="48"/>
      <c r="AF1184" s="70"/>
      <c r="AG1184" s="48"/>
      <c r="AH1184" s="70"/>
      <c r="AI1184" s="48"/>
      <c r="AJ1184" s="48"/>
      <c r="AK1184" s="48"/>
      <c r="AL1184" s="154"/>
      <c r="AM1184" s="48"/>
      <c r="AN1184" s="48"/>
      <c r="AO1184" s="48"/>
      <c r="AP1184" s="48"/>
      <c r="AQ1184" s="48"/>
      <c r="AR1184" s="48"/>
      <c r="AS1184" s="48"/>
      <c r="AT1184" s="48"/>
      <c r="AU1184" s="167"/>
      <c r="AV1184" s="48"/>
      <c r="AW1184" s="48"/>
      <c r="AX1184" s="48"/>
      <c r="AY1184" s="48"/>
      <c r="AZ1184" s="48"/>
      <c r="BA1184" s="70"/>
      <c r="BB1184" s="48"/>
      <c r="BC1184" s="48"/>
      <c r="BD1184" s="48"/>
      <c r="BE1184" s="48"/>
      <c r="BF1184" s="48"/>
      <c r="BG1184" s="48"/>
      <c r="BH1184" s="48"/>
      <c r="BI1184" s="48"/>
      <c r="BJ1184" s="48"/>
      <c r="BK1184" s="48"/>
      <c r="BL1184" s="48"/>
      <c r="BM1184" s="48"/>
      <c r="BN1184" s="48"/>
      <c r="BO1184" s="48"/>
      <c r="BP1184" s="48"/>
      <c r="BQ1184" s="48"/>
      <c r="BR1184" s="48"/>
      <c r="BS1184" s="48"/>
      <c r="BT1184" s="48"/>
      <c r="BU1184" s="48"/>
    </row>
    <row r="1185" spans="1:73" hidden="1">
      <c r="A1185" s="48"/>
      <c r="B1185" s="48"/>
      <c r="C1185" s="70" t="s">
        <v>3308</v>
      </c>
      <c r="D1185" s="48"/>
      <c r="E1185" s="48"/>
      <c r="F1185" s="48"/>
      <c r="G1185" s="48"/>
      <c r="H1185" s="48"/>
      <c r="I1185" s="48"/>
      <c r="J1185" s="48"/>
      <c r="K1185" s="48"/>
      <c r="L1185" s="464">
        <f t="shared" si="79"/>
        <v>798</v>
      </c>
      <c r="M1185" s="464"/>
      <c r="N1185" s="152" t="s">
        <v>3309</v>
      </c>
      <c r="O1185" s="48"/>
      <c r="P1185" s="48"/>
      <c r="Q1185" s="48"/>
      <c r="R1185" s="48"/>
      <c r="S1185" s="48"/>
      <c r="T1185" s="48"/>
      <c r="U1185" s="436" t="str">
        <f t="shared" si="77"/>
        <v/>
      </c>
      <c r="V1185" s="436"/>
      <c r="W1185" s="436" t="str">
        <f t="shared" si="78"/>
        <v/>
      </c>
      <c r="X1185" s="436"/>
      <c r="Y1185" s="48"/>
      <c r="Z1185" s="48"/>
      <c r="AA1185" s="48"/>
      <c r="AB1185" s="48"/>
      <c r="AC1185" s="48"/>
      <c r="AD1185" s="48"/>
      <c r="AE1185" s="48"/>
      <c r="AF1185" s="70"/>
      <c r="AG1185" s="48"/>
      <c r="AH1185" s="70"/>
      <c r="AI1185" s="48"/>
      <c r="AJ1185" s="48"/>
      <c r="AK1185" s="48"/>
      <c r="AL1185" s="154"/>
      <c r="AM1185" s="48"/>
      <c r="AN1185" s="48"/>
      <c r="AO1185" s="48"/>
      <c r="AP1185" s="48"/>
      <c r="AQ1185" s="48"/>
      <c r="AR1185" s="48"/>
      <c r="AS1185" s="48"/>
      <c r="AT1185" s="48"/>
      <c r="AU1185" s="166"/>
      <c r="AV1185" s="48"/>
      <c r="AW1185" s="48"/>
      <c r="AX1185" s="48"/>
      <c r="AY1185" s="48"/>
      <c r="AZ1185" s="48"/>
      <c r="BA1185" s="70"/>
      <c r="BB1185" s="48"/>
      <c r="BC1185" s="48"/>
      <c r="BD1185" s="48"/>
      <c r="BE1185" s="48"/>
      <c r="BF1185" s="48"/>
      <c r="BG1185" s="48"/>
      <c r="BH1185" s="48"/>
      <c r="BI1185" s="48"/>
      <c r="BJ1185" s="48"/>
      <c r="BK1185" s="48"/>
      <c r="BL1185" s="48"/>
      <c r="BM1185" s="48"/>
      <c r="BN1185" s="48"/>
      <c r="BO1185" s="48"/>
      <c r="BP1185" s="48"/>
      <c r="BQ1185" s="48"/>
      <c r="BR1185" s="48"/>
      <c r="BS1185" s="48"/>
      <c r="BT1185" s="48"/>
      <c r="BU1185" s="48"/>
    </row>
    <row r="1186" spans="1:73" hidden="1">
      <c r="A1186" s="48"/>
      <c r="B1186" s="48"/>
      <c r="C1186" s="70" t="s">
        <v>3310</v>
      </c>
      <c r="D1186" s="48"/>
      <c r="E1186" s="48"/>
      <c r="F1186" s="48"/>
      <c r="G1186" s="48"/>
      <c r="H1186" s="48"/>
      <c r="I1186" s="48"/>
      <c r="J1186" s="48"/>
      <c r="K1186" s="48"/>
      <c r="L1186" s="464">
        <f t="shared" si="79"/>
        <v>799</v>
      </c>
      <c r="M1186" s="464"/>
      <c r="N1186" s="152" t="s">
        <v>3311</v>
      </c>
      <c r="O1186" s="48"/>
      <c r="P1186" s="48"/>
      <c r="Q1186" s="48"/>
      <c r="R1186" s="48"/>
      <c r="S1186" s="48"/>
      <c r="T1186" s="48"/>
      <c r="U1186" s="436" t="str">
        <f t="shared" si="77"/>
        <v/>
      </c>
      <c r="V1186" s="436"/>
      <c r="W1186" s="436" t="str">
        <f t="shared" si="78"/>
        <v/>
      </c>
      <c r="X1186" s="436"/>
      <c r="Y1186" s="48"/>
      <c r="Z1186" s="48"/>
      <c r="AA1186" s="48"/>
      <c r="AB1186" s="48"/>
      <c r="AC1186" s="48"/>
      <c r="AD1186" s="48"/>
      <c r="AE1186" s="48"/>
      <c r="AF1186" s="70"/>
      <c r="AG1186" s="48"/>
      <c r="AH1186" s="70"/>
      <c r="AI1186" s="48"/>
      <c r="AJ1186" s="48"/>
      <c r="AK1186" s="48"/>
      <c r="AL1186" s="154"/>
      <c r="AM1186" s="48"/>
      <c r="AN1186" s="48"/>
      <c r="AO1186" s="48"/>
      <c r="AP1186" s="48"/>
      <c r="AQ1186" s="48"/>
      <c r="AR1186" s="48"/>
      <c r="AS1186" s="48"/>
      <c r="AT1186" s="48"/>
      <c r="AU1186" s="173"/>
      <c r="AV1186" s="48"/>
      <c r="AW1186" s="48"/>
      <c r="AX1186" s="48"/>
      <c r="AY1186" s="48"/>
      <c r="AZ1186" s="48"/>
      <c r="BA1186" s="70"/>
      <c r="BB1186" s="48"/>
      <c r="BC1186" s="48"/>
      <c r="BD1186" s="48"/>
      <c r="BE1186" s="48"/>
      <c r="BF1186" s="48"/>
      <c r="BG1186" s="48"/>
      <c r="BH1186" s="48"/>
      <c r="BI1186" s="48"/>
      <c r="BJ1186" s="48"/>
      <c r="BK1186" s="48"/>
      <c r="BL1186" s="48"/>
      <c r="BM1186" s="48"/>
      <c r="BN1186" s="48"/>
      <c r="BO1186" s="48"/>
      <c r="BP1186" s="48"/>
      <c r="BQ1186" s="48"/>
      <c r="BR1186" s="48"/>
      <c r="BS1186" s="48"/>
      <c r="BT1186" s="48"/>
      <c r="BU1186" s="48"/>
    </row>
    <row r="1187" spans="1:73" hidden="1">
      <c r="A1187" s="48"/>
      <c r="B1187" s="48"/>
      <c r="C1187" s="70" t="s">
        <v>3312</v>
      </c>
      <c r="D1187" s="48"/>
      <c r="E1187" s="48"/>
      <c r="F1187" s="48"/>
      <c r="G1187" s="48"/>
      <c r="H1187" s="48"/>
      <c r="I1187" s="48"/>
      <c r="J1187" s="48"/>
      <c r="K1187" s="48"/>
      <c r="L1187" s="464">
        <f t="shared" si="79"/>
        <v>800</v>
      </c>
      <c r="M1187" s="464"/>
      <c r="N1187" s="152" t="s">
        <v>3313</v>
      </c>
      <c r="O1187" s="48"/>
      <c r="P1187" s="48"/>
      <c r="Q1187" s="48"/>
      <c r="R1187" s="48"/>
      <c r="S1187" s="48"/>
      <c r="T1187" s="48"/>
      <c r="U1187" s="436" t="str">
        <f t="shared" si="77"/>
        <v/>
      </c>
      <c r="V1187" s="436"/>
      <c r="W1187" s="436" t="str">
        <f t="shared" si="78"/>
        <v/>
      </c>
      <c r="X1187" s="436"/>
      <c r="Y1187" s="48"/>
      <c r="Z1187" s="48"/>
      <c r="AA1187" s="48"/>
      <c r="AB1187" s="48"/>
      <c r="AC1187" s="48"/>
      <c r="AD1187" s="48"/>
      <c r="AE1187" s="48"/>
      <c r="AF1187" s="70"/>
      <c r="AG1187" s="48"/>
      <c r="AH1187" s="70"/>
      <c r="AI1187" s="48"/>
      <c r="AJ1187" s="48"/>
      <c r="AK1187" s="48"/>
      <c r="AL1187" s="154"/>
      <c r="AM1187" s="48"/>
      <c r="AN1187" s="48"/>
      <c r="AO1187" s="48"/>
      <c r="AP1187" s="48"/>
      <c r="AQ1187" s="48"/>
      <c r="AR1187" s="48"/>
      <c r="AS1187" s="48"/>
      <c r="AT1187" s="48"/>
      <c r="AU1187" s="165"/>
      <c r="AV1187" s="48"/>
      <c r="AW1187" s="48"/>
      <c r="AX1187" s="48"/>
      <c r="AY1187" s="48"/>
      <c r="AZ1187" s="48"/>
      <c r="BA1187" s="70"/>
      <c r="BB1187" s="48"/>
      <c r="BC1187" s="48"/>
      <c r="BD1187" s="48"/>
      <c r="BE1187" s="48"/>
      <c r="BF1187" s="48"/>
      <c r="BG1187" s="48"/>
      <c r="BH1187" s="48"/>
      <c r="BI1187" s="48"/>
      <c r="BJ1187" s="48"/>
      <c r="BK1187" s="48"/>
      <c r="BL1187" s="48"/>
      <c r="BM1187" s="48"/>
      <c r="BN1187" s="48"/>
      <c r="BO1187" s="48"/>
      <c r="BP1187" s="48"/>
      <c r="BQ1187" s="48"/>
      <c r="BR1187" s="48"/>
      <c r="BS1187" s="48"/>
      <c r="BT1187" s="48"/>
      <c r="BU1187" s="48"/>
    </row>
    <row r="1188" spans="1:73" hidden="1">
      <c r="A1188" s="48"/>
      <c r="B1188" s="48"/>
      <c r="C1188" s="70" t="s">
        <v>3314</v>
      </c>
      <c r="D1188" s="48"/>
      <c r="E1188" s="48"/>
      <c r="F1188" s="48"/>
      <c r="G1188" s="48"/>
      <c r="H1188" s="48"/>
      <c r="I1188" s="48"/>
      <c r="J1188" s="48"/>
      <c r="K1188" s="48"/>
      <c r="L1188" s="464">
        <f t="shared" si="79"/>
        <v>801</v>
      </c>
      <c r="M1188" s="464"/>
      <c r="N1188" s="152" t="s">
        <v>3315</v>
      </c>
      <c r="O1188" s="48"/>
      <c r="P1188" s="48"/>
      <c r="Q1188" s="48"/>
      <c r="R1188" s="48"/>
      <c r="S1188" s="48"/>
      <c r="T1188" s="48"/>
      <c r="U1188" s="436" t="str">
        <f t="shared" si="77"/>
        <v/>
      </c>
      <c r="V1188" s="436"/>
      <c r="W1188" s="436" t="str">
        <f t="shared" si="78"/>
        <v/>
      </c>
      <c r="X1188" s="436"/>
      <c r="Y1188" s="48"/>
      <c r="Z1188" s="48"/>
      <c r="AA1188" s="48"/>
      <c r="AB1188" s="48"/>
      <c r="AC1188" s="48"/>
      <c r="AD1188" s="48"/>
      <c r="AE1188" s="48"/>
      <c r="AF1188" s="70"/>
      <c r="AG1188" s="48"/>
      <c r="AH1188" s="70"/>
      <c r="AI1188" s="48"/>
      <c r="AJ1188" s="48"/>
      <c r="AK1188" s="48"/>
      <c r="AL1188" s="154"/>
      <c r="AM1188" s="48"/>
      <c r="AN1188" s="48"/>
      <c r="AO1188" s="48"/>
      <c r="AP1188" s="48"/>
      <c r="AQ1188" s="48"/>
      <c r="AR1188" s="48"/>
      <c r="AS1188" s="48"/>
      <c r="AT1188" s="48"/>
      <c r="AU1188" s="170"/>
      <c r="AV1188" s="48"/>
      <c r="AW1188" s="48"/>
      <c r="AX1188" s="48"/>
      <c r="AY1188" s="48"/>
      <c r="AZ1188" s="48"/>
      <c r="BA1188" s="70"/>
      <c r="BB1188" s="48"/>
      <c r="BC1188" s="48"/>
      <c r="BD1188" s="48"/>
      <c r="BE1188" s="48"/>
      <c r="BF1188" s="48"/>
      <c r="BG1188" s="48"/>
      <c r="BH1188" s="48"/>
      <c r="BI1188" s="48"/>
      <c r="BJ1188" s="48"/>
      <c r="BK1188" s="48"/>
      <c r="BL1188" s="48"/>
      <c r="BM1188" s="48"/>
      <c r="BN1188" s="48"/>
      <c r="BO1188" s="48"/>
      <c r="BP1188" s="48"/>
      <c r="BQ1188" s="48"/>
      <c r="BR1188" s="48"/>
      <c r="BS1188" s="48"/>
      <c r="BT1188" s="48"/>
      <c r="BU1188" s="48"/>
    </row>
    <row r="1189" spans="1:73" hidden="1">
      <c r="A1189" s="48"/>
      <c r="B1189" s="48"/>
      <c r="C1189" s="70" t="s">
        <v>3316</v>
      </c>
      <c r="D1189" s="48"/>
      <c r="E1189" s="48"/>
      <c r="F1189" s="48"/>
      <c r="G1189" s="48"/>
      <c r="H1189" s="48"/>
      <c r="I1189" s="48"/>
      <c r="J1189" s="48"/>
      <c r="K1189" s="48"/>
      <c r="L1189" s="464">
        <f t="shared" si="79"/>
        <v>802</v>
      </c>
      <c r="M1189" s="464"/>
      <c r="N1189" s="152" t="s">
        <v>3317</v>
      </c>
      <c r="O1189" s="48"/>
      <c r="P1189" s="48"/>
      <c r="Q1189" s="48"/>
      <c r="R1189" s="48"/>
      <c r="S1189" s="48"/>
      <c r="T1189" s="48"/>
      <c r="U1189" s="436" t="str">
        <f t="shared" si="77"/>
        <v/>
      </c>
      <c r="V1189" s="436"/>
      <c r="W1189" s="436" t="str">
        <f t="shared" si="78"/>
        <v/>
      </c>
      <c r="X1189" s="436"/>
      <c r="Y1189" s="48"/>
      <c r="Z1189" s="48"/>
      <c r="AA1189" s="48"/>
      <c r="AB1189" s="48"/>
      <c r="AC1189" s="48"/>
      <c r="AD1189" s="48"/>
      <c r="AE1189" s="48"/>
      <c r="AF1189" s="70"/>
      <c r="AG1189" s="48"/>
      <c r="AH1189" s="70"/>
      <c r="AI1189" s="48"/>
      <c r="AJ1189" s="48"/>
      <c r="AK1189" s="48"/>
      <c r="AL1189" s="154"/>
      <c r="AM1189" s="48"/>
      <c r="AN1189" s="48"/>
      <c r="AO1189" s="48"/>
      <c r="AP1189" s="48"/>
      <c r="AQ1189" s="48"/>
      <c r="AR1189" s="48"/>
      <c r="AS1189" s="48"/>
      <c r="AT1189" s="48"/>
      <c r="AU1189" s="163"/>
      <c r="AV1189" s="48"/>
      <c r="AW1189" s="48"/>
      <c r="AX1189" s="48"/>
      <c r="AY1189" s="48"/>
      <c r="AZ1189" s="48"/>
      <c r="BA1189" s="70"/>
      <c r="BB1189" s="48"/>
      <c r="BC1189" s="48"/>
      <c r="BD1189" s="48"/>
      <c r="BE1189" s="48"/>
      <c r="BF1189" s="48"/>
      <c r="BG1189" s="48"/>
      <c r="BH1189" s="48"/>
      <c r="BI1189" s="48"/>
      <c r="BJ1189" s="48"/>
      <c r="BK1189" s="48"/>
      <c r="BL1189" s="48"/>
      <c r="BM1189" s="48"/>
      <c r="BN1189" s="48"/>
      <c r="BO1189" s="48"/>
      <c r="BP1189" s="48"/>
      <c r="BQ1189" s="48"/>
      <c r="BR1189" s="48"/>
      <c r="BS1189" s="48"/>
      <c r="BT1189" s="48"/>
      <c r="BU1189" s="48"/>
    </row>
    <row r="1190" spans="1:73" hidden="1">
      <c r="A1190" s="48"/>
      <c r="B1190" s="48"/>
      <c r="C1190" s="70" t="s">
        <v>3318</v>
      </c>
      <c r="D1190" s="48"/>
      <c r="E1190" s="48"/>
      <c r="F1190" s="48"/>
      <c r="G1190" s="48"/>
      <c r="H1190" s="48"/>
      <c r="I1190" s="48"/>
      <c r="J1190" s="48"/>
      <c r="K1190" s="48"/>
      <c r="L1190" s="464">
        <f t="shared" si="79"/>
        <v>803</v>
      </c>
      <c r="M1190" s="464"/>
      <c r="N1190" s="152" t="s">
        <v>3319</v>
      </c>
      <c r="O1190" s="48"/>
      <c r="P1190" s="48"/>
      <c r="Q1190" s="48"/>
      <c r="R1190" s="48"/>
      <c r="S1190" s="48"/>
      <c r="T1190" s="48"/>
      <c r="U1190" s="436" t="str">
        <f t="shared" si="77"/>
        <v/>
      </c>
      <c r="V1190" s="436"/>
      <c r="W1190" s="436" t="str">
        <f t="shared" si="78"/>
        <v/>
      </c>
      <c r="X1190" s="436"/>
      <c r="Y1190" s="48"/>
      <c r="Z1190" s="48"/>
      <c r="AA1190" s="48"/>
      <c r="AB1190" s="48"/>
      <c r="AC1190" s="48"/>
      <c r="AD1190" s="48"/>
      <c r="AE1190" s="48"/>
      <c r="AF1190" s="70"/>
      <c r="AG1190" s="48"/>
      <c r="AH1190" s="70"/>
      <c r="AI1190" s="48"/>
      <c r="AJ1190" s="48"/>
      <c r="AK1190" s="48"/>
      <c r="AL1190" s="154"/>
      <c r="AM1190" s="48"/>
      <c r="AN1190" s="48"/>
      <c r="AO1190" s="48"/>
      <c r="AP1190" s="48"/>
      <c r="AQ1190" s="48"/>
      <c r="AR1190" s="48"/>
      <c r="AS1190" s="48"/>
      <c r="AT1190" s="48"/>
      <c r="AU1190" s="165"/>
      <c r="AV1190" s="48"/>
      <c r="AW1190" s="48"/>
      <c r="AX1190" s="48"/>
      <c r="AY1190" s="48"/>
      <c r="AZ1190" s="48"/>
      <c r="BA1190" s="70"/>
      <c r="BB1190" s="48"/>
      <c r="BC1190" s="48"/>
      <c r="BD1190" s="48"/>
      <c r="BE1190" s="48"/>
      <c r="BF1190" s="48"/>
      <c r="BG1190" s="48"/>
      <c r="BH1190" s="48"/>
      <c r="BI1190" s="48"/>
      <c r="BJ1190" s="48"/>
      <c r="BK1190" s="48"/>
      <c r="BL1190" s="48"/>
      <c r="BM1190" s="48"/>
      <c r="BN1190" s="48"/>
      <c r="BO1190" s="48"/>
      <c r="BP1190" s="48"/>
      <c r="BQ1190" s="48"/>
      <c r="BR1190" s="48"/>
      <c r="BS1190" s="48"/>
      <c r="BT1190" s="48"/>
      <c r="BU1190" s="48"/>
    </row>
    <row r="1191" spans="1:73" hidden="1">
      <c r="A1191" s="48"/>
      <c r="B1191" s="48"/>
      <c r="C1191" s="70" t="s">
        <v>3320</v>
      </c>
      <c r="D1191" s="48"/>
      <c r="E1191" s="48"/>
      <c r="F1191" s="48"/>
      <c r="G1191" s="48"/>
      <c r="H1191" s="48"/>
      <c r="I1191" s="48"/>
      <c r="J1191" s="48"/>
      <c r="K1191" s="48"/>
      <c r="L1191" s="464">
        <f t="shared" si="79"/>
        <v>804</v>
      </c>
      <c r="M1191" s="464"/>
      <c r="N1191" s="152" t="s">
        <v>3321</v>
      </c>
      <c r="O1191" s="48"/>
      <c r="P1191" s="48"/>
      <c r="Q1191" s="48"/>
      <c r="R1191" s="48"/>
      <c r="S1191" s="48"/>
      <c r="T1191" s="48"/>
      <c r="U1191" s="436" t="str">
        <f t="shared" si="77"/>
        <v/>
      </c>
      <c r="V1191" s="436"/>
      <c r="W1191" s="436" t="str">
        <f t="shared" si="78"/>
        <v/>
      </c>
      <c r="X1191" s="436"/>
      <c r="Y1191" s="48"/>
      <c r="Z1191" s="48"/>
      <c r="AA1191" s="48"/>
      <c r="AB1191" s="48"/>
      <c r="AC1191" s="48"/>
      <c r="AD1191" s="48"/>
      <c r="AE1191" s="48"/>
      <c r="AF1191" s="70"/>
      <c r="AG1191" s="48"/>
      <c r="AH1191" s="70"/>
      <c r="AI1191" s="48"/>
      <c r="AJ1191" s="48"/>
      <c r="AK1191" s="48"/>
      <c r="AL1191" s="154"/>
      <c r="AM1191" s="48"/>
      <c r="AN1191" s="48"/>
      <c r="AO1191" s="48"/>
      <c r="AP1191" s="48"/>
      <c r="AQ1191" s="48"/>
      <c r="AR1191" s="48"/>
      <c r="AS1191" s="48"/>
      <c r="AT1191" s="48"/>
      <c r="AU1191" s="170"/>
      <c r="AV1191" s="48"/>
      <c r="AW1191" s="48"/>
      <c r="AX1191" s="48"/>
      <c r="AY1191" s="48"/>
      <c r="AZ1191" s="48"/>
      <c r="BA1191" s="70"/>
      <c r="BB1191" s="48"/>
      <c r="BC1191" s="48"/>
      <c r="BD1191" s="48"/>
      <c r="BE1191" s="48"/>
      <c r="BF1191" s="48"/>
      <c r="BG1191" s="48"/>
      <c r="BH1191" s="48"/>
      <c r="BI1191" s="48"/>
      <c r="BJ1191" s="48"/>
      <c r="BK1191" s="48"/>
      <c r="BL1191" s="48"/>
      <c r="BM1191" s="48"/>
      <c r="BN1191" s="48"/>
      <c r="BO1191" s="48"/>
      <c r="BP1191" s="48"/>
      <c r="BQ1191" s="48"/>
      <c r="BR1191" s="48"/>
      <c r="BS1191" s="48"/>
      <c r="BT1191" s="48"/>
      <c r="BU1191" s="48"/>
    </row>
    <row r="1192" spans="1:73" hidden="1">
      <c r="A1192" s="48"/>
      <c r="B1192" s="48"/>
      <c r="C1192" s="70" t="s">
        <v>3322</v>
      </c>
      <c r="D1192" s="48"/>
      <c r="E1192" s="48"/>
      <c r="F1192" s="48"/>
      <c r="G1192" s="48"/>
      <c r="H1192" s="48"/>
      <c r="I1192" s="48"/>
      <c r="J1192" s="48"/>
      <c r="K1192" s="48"/>
      <c r="L1192" s="464">
        <f t="shared" si="79"/>
        <v>805</v>
      </c>
      <c r="M1192" s="464"/>
      <c r="N1192" s="152" t="s">
        <v>3323</v>
      </c>
      <c r="O1192" s="48"/>
      <c r="P1192" s="48"/>
      <c r="Q1192" s="48"/>
      <c r="R1192" s="48"/>
      <c r="S1192" s="48"/>
      <c r="T1192" s="48"/>
      <c r="U1192" s="436" t="str">
        <f t="shared" si="77"/>
        <v/>
      </c>
      <c r="V1192" s="436"/>
      <c r="W1192" s="436" t="str">
        <f t="shared" si="78"/>
        <v/>
      </c>
      <c r="X1192" s="436"/>
      <c r="Y1192" s="48"/>
      <c r="Z1192" s="48"/>
      <c r="AA1192" s="48"/>
      <c r="AB1192" s="48"/>
      <c r="AC1192" s="48"/>
      <c r="AD1192" s="48"/>
      <c r="AE1192" s="48"/>
      <c r="AF1192" s="70"/>
      <c r="AG1192" s="48"/>
      <c r="AH1192" s="70"/>
      <c r="AI1192" s="48"/>
      <c r="AJ1192" s="48"/>
      <c r="AK1192" s="48"/>
      <c r="AL1192" s="154"/>
      <c r="AM1192" s="48"/>
      <c r="AN1192" s="48"/>
      <c r="AO1192" s="48"/>
      <c r="AP1192" s="48"/>
      <c r="AQ1192" s="48"/>
      <c r="AR1192" s="48"/>
      <c r="AS1192" s="48"/>
      <c r="AT1192" s="48"/>
      <c r="AU1192" s="167"/>
      <c r="AV1192" s="48"/>
      <c r="AW1192" s="48"/>
      <c r="AX1192" s="48"/>
      <c r="AY1192" s="48"/>
      <c r="AZ1192" s="48"/>
      <c r="BA1192" s="70"/>
      <c r="BB1192" s="48"/>
      <c r="BC1192" s="48"/>
      <c r="BD1192" s="48"/>
      <c r="BE1192" s="48"/>
      <c r="BF1192" s="48"/>
      <c r="BG1192" s="48"/>
      <c r="BH1192" s="48"/>
      <c r="BI1192" s="48"/>
      <c r="BJ1192" s="48"/>
      <c r="BK1192" s="48"/>
      <c r="BL1192" s="48"/>
      <c r="BM1192" s="48"/>
      <c r="BN1192" s="48"/>
      <c r="BO1192" s="48"/>
      <c r="BP1192" s="48"/>
      <c r="BQ1192" s="48"/>
      <c r="BR1192" s="48"/>
      <c r="BS1192" s="48"/>
      <c r="BT1192" s="48"/>
      <c r="BU1192" s="48"/>
    </row>
    <row r="1193" spans="1:73" hidden="1">
      <c r="A1193" s="48"/>
      <c r="B1193" s="48"/>
      <c r="C1193" s="70" t="s">
        <v>3324</v>
      </c>
      <c r="D1193" s="48"/>
      <c r="E1193" s="48"/>
      <c r="F1193" s="48"/>
      <c r="G1193" s="48"/>
      <c r="H1193" s="48"/>
      <c r="I1193" s="48"/>
      <c r="J1193" s="48"/>
      <c r="K1193" s="48"/>
      <c r="L1193" s="464">
        <f t="shared" si="79"/>
        <v>806</v>
      </c>
      <c r="M1193" s="464"/>
      <c r="N1193" s="152" t="s">
        <v>3080</v>
      </c>
      <c r="O1193" s="48"/>
      <c r="P1193" s="48"/>
      <c r="Q1193" s="48"/>
      <c r="R1193" s="48"/>
      <c r="S1193" s="48"/>
      <c r="T1193" s="48"/>
      <c r="U1193" s="436" t="str">
        <f t="shared" si="77"/>
        <v/>
      </c>
      <c r="V1193" s="436"/>
      <c r="W1193" s="436" t="str">
        <f t="shared" si="78"/>
        <v/>
      </c>
      <c r="X1193" s="436"/>
      <c r="Y1193" s="48"/>
      <c r="Z1193" s="48"/>
      <c r="AA1193" s="48"/>
      <c r="AB1193" s="48"/>
      <c r="AC1193" s="48"/>
      <c r="AD1193" s="48"/>
      <c r="AE1193" s="48"/>
      <c r="AF1193" s="70"/>
      <c r="AG1193" s="48"/>
      <c r="AH1193" s="70"/>
      <c r="AI1193" s="48"/>
      <c r="AJ1193" s="48"/>
      <c r="AK1193" s="48"/>
      <c r="AL1193" s="154"/>
      <c r="AM1193" s="48"/>
      <c r="AN1193" s="48"/>
      <c r="AO1193" s="48"/>
      <c r="AP1193" s="48"/>
      <c r="AQ1193" s="48"/>
      <c r="AR1193" s="48"/>
      <c r="AS1193" s="48"/>
      <c r="AT1193" s="48"/>
      <c r="AU1193" s="167"/>
      <c r="AV1193" s="48"/>
      <c r="AW1193" s="48"/>
      <c r="AX1193" s="48"/>
      <c r="AY1193" s="48"/>
      <c r="AZ1193" s="48"/>
      <c r="BA1193" s="70"/>
      <c r="BB1193" s="48"/>
      <c r="BC1193" s="48"/>
      <c r="BD1193" s="48"/>
      <c r="BE1193" s="48"/>
      <c r="BF1193" s="48"/>
      <c r="BG1193" s="48"/>
      <c r="BH1193" s="48"/>
      <c r="BI1193" s="48"/>
      <c r="BJ1193" s="48"/>
      <c r="BK1193" s="48"/>
      <c r="BL1193" s="48"/>
      <c r="BM1193" s="48"/>
      <c r="BN1193" s="48"/>
      <c r="BO1193" s="48"/>
      <c r="BP1193" s="48"/>
      <c r="BQ1193" s="48"/>
      <c r="BR1193" s="48"/>
      <c r="BS1193" s="48"/>
      <c r="BT1193" s="48"/>
      <c r="BU1193" s="48"/>
    </row>
    <row r="1194" spans="1:73" hidden="1">
      <c r="A1194" s="48"/>
      <c r="B1194" s="48"/>
      <c r="C1194" s="154" t="s">
        <v>3325</v>
      </c>
      <c r="D1194" s="48"/>
      <c r="E1194" s="48"/>
      <c r="F1194" s="48"/>
      <c r="G1194" s="48"/>
      <c r="H1194" s="48"/>
      <c r="I1194" s="48"/>
      <c r="J1194" s="48"/>
      <c r="K1194" s="48"/>
      <c r="L1194" s="464">
        <f t="shared" si="79"/>
        <v>807</v>
      </c>
      <c r="M1194" s="464"/>
      <c r="N1194" s="152" t="s">
        <v>3326</v>
      </c>
      <c r="O1194" s="48"/>
      <c r="P1194" s="48"/>
      <c r="Q1194" s="48"/>
      <c r="R1194" s="48"/>
      <c r="S1194" s="48"/>
      <c r="T1194" s="48"/>
      <c r="U1194" s="436" t="str">
        <f t="shared" si="77"/>
        <v/>
      </c>
      <c r="V1194" s="436"/>
      <c r="W1194" s="436" t="str">
        <f t="shared" si="78"/>
        <v/>
      </c>
      <c r="X1194" s="436"/>
      <c r="Y1194" s="48"/>
      <c r="Z1194" s="48"/>
      <c r="AA1194" s="48"/>
      <c r="AB1194" s="48"/>
      <c r="AC1194" s="48"/>
      <c r="AD1194" s="48"/>
      <c r="AE1194" s="48"/>
      <c r="AF1194" s="70"/>
      <c r="AG1194" s="48"/>
      <c r="AH1194" s="70"/>
      <c r="AI1194" s="48"/>
      <c r="AJ1194" s="48"/>
      <c r="AK1194" s="48"/>
      <c r="AL1194" s="154"/>
      <c r="AM1194" s="48"/>
      <c r="AN1194" s="48"/>
      <c r="AO1194" s="48"/>
      <c r="AP1194" s="48"/>
      <c r="AQ1194" s="48"/>
      <c r="AR1194" s="48"/>
      <c r="AS1194" s="48"/>
      <c r="AT1194" s="48"/>
      <c r="AU1194" s="166"/>
      <c r="AV1194" s="48"/>
      <c r="AW1194" s="48"/>
      <c r="AX1194" s="48"/>
      <c r="AY1194" s="48"/>
      <c r="AZ1194" s="48"/>
      <c r="BA1194" s="70"/>
      <c r="BB1194" s="48"/>
      <c r="BC1194" s="48"/>
      <c r="BD1194" s="48"/>
      <c r="BE1194" s="48"/>
      <c r="BF1194" s="48"/>
      <c r="BG1194" s="48"/>
      <c r="BH1194" s="48"/>
      <c r="BI1194" s="48"/>
      <c r="BJ1194" s="48"/>
      <c r="BK1194" s="48"/>
      <c r="BL1194" s="48"/>
      <c r="BM1194" s="48"/>
      <c r="BN1194" s="48"/>
      <c r="BO1194" s="48"/>
      <c r="BP1194" s="48"/>
      <c r="BQ1194" s="48"/>
      <c r="BR1194" s="48"/>
      <c r="BS1194" s="48"/>
      <c r="BT1194" s="48"/>
      <c r="BU1194" s="48"/>
    </row>
    <row r="1195" spans="1:73" hidden="1">
      <c r="A1195" s="48"/>
      <c r="B1195" s="48"/>
      <c r="C1195" s="70" t="s">
        <v>3327</v>
      </c>
      <c r="D1195" s="48"/>
      <c r="E1195" s="48"/>
      <c r="F1195" s="48"/>
      <c r="G1195" s="48"/>
      <c r="H1195" s="48"/>
      <c r="I1195" s="48"/>
      <c r="J1195" s="48"/>
      <c r="K1195" s="48"/>
      <c r="L1195" s="464">
        <f t="shared" si="79"/>
        <v>808</v>
      </c>
      <c r="M1195" s="464"/>
      <c r="N1195" s="152" t="s">
        <v>3328</v>
      </c>
      <c r="O1195" s="48"/>
      <c r="P1195" s="48"/>
      <c r="Q1195" s="48"/>
      <c r="R1195" s="48"/>
      <c r="S1195" s="48"/>
      <c r="T1195" s="48"/>
      <c r="U1195" s="436" t="str">
        <f t="shared" si="77"/>
        <v/>
      </c>
      <c r="V1195" s="436"/>
      <c r="W1195" s="436" t="str">
        <f t="shared" si="78"/>
        <v/>
      </c>
      <c r="X1195" s="436"/>
      <c r="Y1195" s="48"/>
      <c r="Z1195" s="48"/>
      <c r="AA1195" s="48"/>
      <c r="AB1195" s="48"/>
      <c r="AC1195" s="48"/>
      <c r="AD1195" s="48"/>
      <c r="AE1195" s="48"/>
      <c r="AF1195" s="70"/>
      <c r="AG1195" s="48"/>
      <c r="AH1195" s="70"/>
      <c r="AI1195" s="48"/>
      <c r="AJ1195" s="48"/>
      <c r="AK1195" s="48"/>
      <c r="AL1195" s="154"/>
      <c r="AM1195" s="48"/>
      <c r="AN1195" s="48"/>
      <c r="AO1195" s="48"/>
      <c r="AP1195" s="48"/>
      <c r="AQ1195" s="48"/>
      <c r="AR1195" s="48"/>
      <c r="AS1195" s="48"/>
      <c r="AT1195" s="48"/>
      <c r="AU1195" s="174"/>
      <c r="AV1195" s="48"/>
      <c r="AW1195" s="48"/>
      <c r="AX1195" s="48"/>
      <c r="AY1195" s="48"/>
      <c r="AZ1195" s="48"/>
      <c r="BA1195" s="70"/>
      <c r="BB1195" s="48"/>
      <c r="BC1195" s="48"/>
      <c r="BD1195" s="48"/>
      <c r="BE1195" s="48"/>
      <c r="BF1195" s="48"/>
      <c r="BG1195" s="48"/>
      <c r="BH1195" s="48"/>
      <c r="BI1195" s="48"/>
      <c r="BJ1195" s="48"/>
      <c r="BK1195" s="48"/>
      <c r="BL1195" s="48"/>
      <c r="BM1195" s="48"/>
      <c r="BN1195" s="48"/>
      <c r="BO1195" s="48"/>
      <c r="BP1195" s="48"/>
      <c r="BQ1195" s="48"/>
      <c r="BR1195" s="48"/>
      <c r="BS1195" s="48"/>
      <c r="BT1195" s="48"/>
      <c r="BU1195" s="48"/>
    </row>
    <row r="1196" spans="1:73" hidden="1">
      <c r="A1196" s="48"/>
      <c r="B1196" s="48"/>
      <c r="C1196" s="70" t="s">
        <v>3329</v>
      </c>
      <c r="D1196" s="48"/>
      <c r="E1196" s="48"/>
      <c r="F1196" s="48"/>
      <c r="G1196" s="48"/>
      <c r="H1196" s="48"/>
      <c r="I1196" s="48"/>
      <c r="J1196" s="48"/>
      <c r="K1196" s="48"/>
      <c r="L1196" s="464">
        <f t="shared" si="79"/>
        <v>809</v>
      </c>
      <c r="M1196" s="464"/>
      <c r="N1196" s="152" t="s">
        <v>3330</v>
      </c>
      <c r="O1196" s="48"/>
      <c r="P1196" s="48"/>
      <c r="Q1196" s="48"/>
      <c r="R1196" s="48"/>
      <c r="S1196" s="48"/>
      <c r="T1196" s="48"/>
      <c r="U1196" s="436" t="str">
        <f t="shared" si="77"/>
        <v/>
      </c>
      <c r="V1196" s="436"/>
      <c r="W1196" s="436" t="str">
        <f t="shared" si="78"/>
        <v/>
      </c>
      <c r="X1196" s="436"/>
      <c r="Y1196" s="48"/>
      <c r="Z1196" s="48"/>
      <c r="AA1196" s="48"/>
      <c r="AB1196" s="48"/>
      <c r="AC1196" s="48"/>
      <c r="AD1196" s="48"/>
      <c r="AE1196" s="48"/>
      <c r="AF1196" s="70"/>
      <c r="AG1196" s="48"/>
      <c r="AH1196" s="70"/>
      <c r="AI1196" s="48"/>
      <c r="AJ1196" s="48"/>
      <c r="AK1196" s="48"/>
      <c r="AL1196" s="154"/>
      <c r="AM1196" s="48"/>
      <c r="AN1196" s="48"/>
      <c r="AO1196" s="48"/>
      <c r="AP1196" s="48"/>
      <c r="AQ1196" s="48"/>
      <c r="AR1196" s="48"/>
      <c r="AS1196" s="48"/>
      <c r="AT1196" s="48"/>
      <c r="AU1196" s="165"/>
      <c r="AV1196" s="48"/>
      <c r="AW1196" s="48"/>
      <c r="AX1196" s="48"/>
      <c r="AY1196" s="48"/>
      <c r="AZ1196" s="48"/>
      <c r="BA1196" s="70"/>
      <c r="BB1196" s="48"/>
      <c r="BC1196" s="48"/>
      <c r="BD1196" s="48"/>
      <c r="BE1196" s="48"/>
      <c r="BF1196" s="48"/>
      <c r="BG1196" s="48"/>
      <c r="BH1196" s="48"/>
      <c r="BI1196" s="48"/>
      <c r="BJ1196" s="48"/>
      <c r="BK1196" s="48"/>
      <c r="BL1196" s="48"/>
      <c r="BM1196" s="48"/>
      <c r="BN1196" s="48"/>
      <c r="BO1196" s="48"/>
      <c r="BP1196" s="48"/>
      <c r="BQ1196" s="48"/>
      <c r="BR1196" s="48"/>
      <c r="BS1196" s="48"/>
      <c r="BT1196" s="48"/>
      <c r="BU1196" s="48"/>
    </row>
    <row r="1197" spans="1:73" hidden="1">
      <c r="A1197" s="48"/>
      <c r="B1197" s="48"/>
      <c r="C1197" s="70" t="s">
        <v>3331</v>
      </c>
      <c r="D1197" s="48"/>
      <c r="E1197" s="48"/>
      <c r="F1197" s="48"/>
      <c r="G1197" s="48"/>
      <c r="H1197" s="48"/>
      <c r="I1197" s="48"/>
      <c r="J1197" s="48"/>
      <c r="K1197" s="48"/>
      <c r="L1197" s="464">
        <f t="shared" si="79"/>
        <v>810</v>
      </c>
      <c r="M1197" s="464"/>
      <c r="N1197" s="152" t="s">
        <v>1426</v>
      </c>
      <c r="O1197" s="48"/>
      <c r="P1197" s="48"/>
      <c r="Q1197" s="48"/>
      <c r="R1197" s="48"/>
      <c r="S1197" s="48"/>
      <c r="T1197" s="48"/>
      <c r="U1197" s="436" t="str">
        <f t="shared" si="77"/>
        <v/>
      </c>
      <c r="V1197" s="436"/>
      <c r="W1197" s="436" t="str">
        <f t="shared" si="78"/>
        <v/>
      </c>
      <c r="X1197" s="436"/>
      <c r="Y1197" s="48"/>
      <c r="Z1197" s="48"/>
      <c r="AA1197" s="48"/>
      <c r="AB1197" s="48"/>
      <c r="AC1197" s="48"/>
      <c r="AD1197" s="48"/>
      <c r="AE1197" s="48"/>
      <c r="AF1197" s="70"/>
      <c r="AG1197" s="48"/>
      <c r="AH1197" s="70"/>
      <c r="AI1197" s="48"/>
      <c r="AJ1197" s="48"/>
      <c r="AK1197" s="48"/>
      <c r="AL1197" s="154"/>
      <c r="AM1197" s="48"/>
      <c r="AN1197" s="48"/>
      <c r="AO1197" s="48"/>
      <c r="AP1197" s="48"/>
      <c r="AQ1197" s="48"/>
      <c r="AR1197" s="48"/>
      <c r="AS1197" s="48"/>
      <c r="AT1197" s="48"/>
      <c r="AU1197" s="166"/>
      <c r="AV1197" s="48"/>
      <c r="AW1197" s="48"/>
      <c r="AX1197" s="48"/>
      <c r="AY1197" s="48"/>
      <c r="AZ1197" s="48"/>
      <c r="BA1197" s="70"/>
      <c r="BB1197" s="48"/>
      <c r="BC1197" s="48"/>
      <c r="BD1197" s="48"/>
      <c r="BE1197" s="48"/>
      <c r="BF1197" s="48"/>
      <c r="BG1197" s="48"/>
      <c r="BH1197" s="48"/>
      <c r="BI1197" s="48"/>
      <c r="BJ1197" s="48"/>
      <c r="BK1197" s="48"/>
      <c r="BL1197" s="48"/>
      <c r="BM1197" s="48"/>
      <c r="BN1197" s="48"/>
      <c r="BO1197" s="48"/>
      <c r="BP1197" s="48"/>
      <c r="BQ1197" s="48"/>
      <c r="BR1197" s="48"/>
      <c r="BS1197" s="48"/>
      <c r="BT1197" s="48"/>
      <c r="BU1197" s="48"/>
    </row>
    <row r="1198" spans="1:73" hidden="1">
      <c r="A1198" s="48"/>
      <c r="B1198" s="48"/>
      <c r="C1198" s="70" t="s">
        <v>3332</v>
      </c>
      <c r="D1198" s="48"/>
      <c r="E1198" s="48"/>
      <c r="F1198" s="48"/>
      <c r="G1198" s="48"/>
      <c r="H1198" s="48"/>
      <c r="I1198" s="48"/>
      <c r="J1198" s="48"/>
      <c r="K1198" s="48"/>
      <c r="L1198" s="464">
        <f t="shared" si="79"/>
        <v>811</v>
      </c>
      <c r="M1198" s="464"/>
      <c r="N1198" s="152" t="s">
        <v>1544</v>
      </c>
      <c r="O1198" s="48"/>
      <c r="P1198" s="48"/>
      <c r="Q1198" s="48"/>
      <c r="R1198" s="48"/>
      <c r="S1198" s="48"/>
      <c r="T1198" s="48"/>
      <c r="U1198" s="436" t="str">
        <f t="shared" si="77"/>
        <v/>
      </c>
      <c r="V1198" s="436"/>
      <c r="W1198" s="436" t="str">
        <f t="shared" si="78"/>
        <v/>
      </c>
      <c r="X1198" s="436"/>
      <c r="Y1198" s="48"/>
      <c r="Z1198" s="48"/>
      <c r="AA1198" s="48"/>
      <c r="AB1198" s="48"/>
      <c r="AC1198" s="48"/>
      <c r="AD1198" s="48"/>
      <c r="AE1198" s="48"/>
      <c r="AF1198" s="70"/>
      <c r="AG1198" s="48"/>
      <c r="AH1198" s="70"/>
      <c r="AI1198" s="48"/>
      <c r="AJ1198" s="48"/>
      <c r="AK1198" s="48"/>
      <c r="AL1198" s="154"/>
      <c r="AM1198" s="48"/>
      <c r="AN1198" s="48"/>
      <c r="AO1198" s="48"/>
      <c r="AP1198" s="48"/>
      <c r="AQ1198" s="48"/>
      <c r="AR1198" s="48"/>
      <c r="AS1198" s="48"/>
      <c r="AT1198" s="48"/>
      <c r="AU1198" s="166"/>
      <c r="AV1198" s="48"/>
      <c r="AW1198" s="48"/>
      <c r="AX1198" s="48"/>
      <c r="AY1198" s="48"/>
      <c r="AZ1198" s="48"/>
      <c r="BA1198" s="70"/>
      <c r="BB1198" s="48"/>
      <c r="BC1198" s="48"/>
      <c r="BD1198" s="48"/>
      <c r="BE1198" s="48"/>
      <c r="BF1198" s="48"/>
      <c r="BG1198" s="48"/>
      <c r="BH1198" s="48"/>
      <c r="BI1198" s="48"/>
      <c r="BJ1198" s="48"/>
      <c r="BK1198" s="48"/>
      <c r="BL1198" s="48"/>
      <c r="BM1198" s="48"/>
      <c r="BN1198" s="48"/>
      <c r="BO1198" s="48"/>
      <c r="BP1198" s="48"/>
      <c r="BQ1198" s="48"/>
      <c r="BR1198" s="48"/>
      <c r="BS1198" s="48"/>
      <c r="BT1198" s="48"/>
      <c r="BU1198" s="48"/>
    </row>
    <row r="1199" spans="1:73" hidden="1">
      <c r="A1199" s="48"/>
      <c r="B1199" s="48"/>
      <c r="C1199" s="70" t="s">
        <v>3333</v>
      </c>
      <c r="D1199" s="48"/>
      <c r="E1199" s="48"/>
      <c r="F1199" s="48"/>
      <c r="G1199" s="48"/>
      <c r="H1199" s="48"/>
      <c r="I1199" s="48"/>
      <c r="J1199" s="48"/>
      <c r="K1199" s="48"/>
      <c r="L1199" s="464">
        <f t="shared" si="79"/>
        <v>812</v>
      </c>
      <c r="M1199" s="464"/>
      <c r="N1199" s="152" t="s">
        <v>1092</v>
      </c>
      <c r="O1199" s="48"/>
      <c r="P1199" s="48"/>
      <c r="Q1199" s="48"/>
      <c r="R1199" s="48"/>
      <c r="S1199" s="48"/>
      <c r="T1199" s="48"/>
      <c r="U1199" s="436" t="str">
        <f t="shared" si="77"/>
        <v/>
      </c>
      <c r="V1199" s="436"/>
      <c r="W1199" s="436" t="str">
        <f t="shared" si="78"/>
        <v/>
      </c>
      <c r="X1199" s="436"/>
      <c r="Y1199" s="48"/>
      <c r="Z1199" s="48"/>
      <c r="AA1199" s="48"/>
      <c r="AB1199" s="48"/>
      <c r="AC1199" s="48"/>
      <c r="AD1199" s="48"/>
      <c r="AE1199" s="48"/>
      <c r="AF1199" s="70"/>
      <c r="AG1199" s="48"/>
      <c r="AH1199" s="70"/>
      <c r="AI1199" s="48"/>
      <c r="AJ1199" s="48"/>
      <c r="AK1199" s="48"/>
      <c r="AL1199" s="154"/>
      <c r="AM1199" s="48"/>
      <c r="AN1199" s="48"/>
      <c r="AO1199" s="48"/>
      <c r="AP1199" s="48"/>
      <c r="AQ1199" s="48"/>
      <c r="AR1199" s="48"/>
      <c r="AS1199" s="48"/>
      <c r="AT1199" s="48"/>
      <c r="AU1199" s="167"/>
      <c r="AV1199" s="48"/>
      <c r="AW1199" s="48"/>
      <c r="AX1199" s="48"/>
      <c r="AY1199" s="48"/>
      <c r="AZ1199" s="48"/>
      <c r="BA1199" s="70"/>
      <c r="BB1199" s="48"/>
      <c r="BC1199" s="48"/>
      <c r="BD1199" s="48"/>
      <c r="BE1199" s="48"/>
      <c r="BF1199" s="48"/>
      <c r="BG1199" s="48"/>
      <c r="BH1199" s="48"/>
      <c r="BI1199" s="48"/>
      <c r="BJ1199" s="48"/>
      <c r="BK1199" s="48"/>
      <c r="BL1199" s="48"/>
      <c r="BM1199" s="48"/>
      <c r="BN1199" s="48"/>
      <c r="BO1199" s="48"/>
      <c r="BP1199" s="48"/>
      <c r="BQ1199" s="48"/>
      <c r="BR1199" s="48"/>
      <c r="BS1199" s="48"/>
      <c r="BT1199" s="48"/>
      <c r="BU1199" s="48"/>
    </row>
    <row r="1200" spans="1:73" hidden="1">
      <c r="A1200" s="48"/>
      <c r="B1200" s="48"/>
      <c r="C1200" s="70" t="s">
        <v>3334</v>
      </c>
      <c r="D1200" s="48"/>
      <c r="E1200" s="48"/>
      <c r="F1200" s="48"/>
      <c r="G1200" s="48"/>
      <c r="H1200" s="48"/>
      <c r="I1200" s="48"/>
      <c r="J1200" s="48"/>
      <c r="K1200" s="48"/>
      <c r="L1200" s="464">
        <f t="shared" si="79"/>
        <v>813</v>
      </c>
      <c r="M1200" s="464"/>
      <c r="N1200" s="152" t="s">
        <v>3335</v>
      </c>
      <c r="O1200" s="48"/>
      <c r="P1200" s="48"/>
      <c r="Q1200" s="48"/>
      <c r="R1200" s="48"/>
      <c r="S1200" s="48"/>
      <c r="T1200" s="48"/>
      <c r="U1200" s="436" t="str">
        <f t="shared" si="77"/>
        <v/>
      </c>
      <c r="V1200" s="436"/>
      <c r="W1200" s="436" t="str">
        <f t="shared" si="78"/>
        <v/>
      </c>
      <c r="X1200" s="436"/>
      <c r="Y1200" s="48"/>
      <c r="Z1200" s="48"/>
      <c r="AA1200" s="48"/>
      <c r="AB1200" s="48"/>
      <c r="AC1200" s="48"/>
      <c r="AD1200" s="48"/>
      <c r="AE1200" s="48"/>
      <c r="AF1200" s="70"/>
      <c r="AG1200" s="48"/>
      <c r="AH1200" s="70"/>
      <c r="AI1200" s="48"/>
      <c r="AJ1200" s="48"/>
      <c r="AK1200" s="48"/>
      <c r="AL1200" s="154"/>
      <c r="AM1200" s="48"/>
      <c r="AN1200" s="48"/>
      <c r="AO1200" s="48"/>
      <c r="AP1200" s="48"/>
      <c r="AQ1200" s="48"/>
      <c r="AR1200" s="48"/>
      <c r="AS1200" s="48"/>
      <c r="AT1200" s="48"/>
      <c r="AU1200" s="165"/>
      <c r="AV1200" s="48"/>
      <c r="AW1200" s="48"/>
      <c r="AX1200" s="48"/>
      <c r="AY1200" s="48"/>
      <c r="AZ1200" s="48"/>
      <c r="BA1200" s="70"/>
      <c r="BB1200" s="48"/>
      <c r="BC1200" s="48"/>
      <c r="BD1200" s="48"/>
      <c r="BE1200" s="48"/>
      <c r="BF1200" s="48"/>
      <c r="BG1200" s="48"/>
      <c r="BH1200" s="48"/>
      <c r="BI1200" s="48"/>
      <c r="BJ1200" s="48"/>
      <c r="BK1200" s="48"/>
      <c r="BL1200" s="48"/>
      <c r="BM1200" s="48"/>
      <c r="BN1200" s="48"/>
      <c r="BO1200" s="48"/>
      <c r="BP1200" s="48"/>
      <c r="BQ1200" s="48"/>
      <c r="BR1200" s="48"/>
      <c r="BS1200" s="48"/>
      <c r="BT1200" s="48"/>
      <c r="BU1200" s="48"/>
    </row>
    <row r="1201" spans="1:73" hidden="1">
      <c r="A1201" s="48"/>
      <c r="B1201" s="48"/>
      <c r="C1201" s="70" t="s">
        <v>3336</v>
      </c>
      <c r="D1201" s="48"/>
      <c r="E1201" s="48"/>
      <c r="F1201" s="48"/>
      <c r="G1201" s="48"/>
      <c r="H1201" s="48"/>
      <c r="I1201" s="48"/>
      <c r="J1201" s="48"/>
      <c r="K1201" s="48"/>
      <c r="L1201" s="464">
        <f t="shared" si="79"/>
        <v>814</v>
      </c>
      <c r="M1201" s="464"/>
      <c r="N1201" s="152" t="s">
        <v>3337</v>
      </c>
      <c r="O1201" s="48"/>
      <c r="P1201" s="48"/>
      <c r="Q1201" s="48"/>
      <c r="R1201" s="48"/>
      <c r="S1201" s="48"/>
      <c r="T1201" s="48"/>
      <c r="U1201" s="436" t="str">
        <f t="shared" si="77"/>
        <v/>
      </c>
      <c r="V1201" s="436"/>
      <c r="W1201" s="436" t="str">
        <f t="shared" si="78"/>
        <v/>
      </c>
      <c r="X1201" s="436"/>
      <c r="Y1201" s="48"/>
      <c r="Z1201" s="48"/>
      <c r="AA1201" s="48"/>
      <c r="AB1201" s="48"/>
      <c r="AC1201" s="48"/>
      <c r="AD1201" s="48"/>
      <c r="AE1201" s="48"/>
      <c r="AF1201" s="70"/>
      <c r="AG1201" s="48"/>
      <c r="AH1201" s="70"/>
      <c r="AI1201" s="48"/>
      <c r="AJ1201" s="48"/>
      <c r="AK1201" s="48"/>
      <c r="AL1201" s="154"/>
      <c r="AM1201" s="48"/>
      <c r="AN1201" s="48"/>
      <c r="AO1201" s="48"/>
      <c r="AP1201" s="48"/>
      <c r="AQ1201" s="48"/>
      <c r="AR1201" s="48"/>
      <c r="AS1201" s="48"/>
      <c r="AT1201" s="48"/>
      <c r="AU1201" s="170"/>
      <c r="AV1201" s="48"/>
      <c r="AW1201" s="48"/>
      <c r="AX1201" s="48"/>
      <c r="AY1201" s="48"/>
      <c r="AZ1201" s="48"/>
      <c r="BA1201" s="70"/>
      <c r="BB1201" s="48"/>
      <c r="BC1201" s="48"/>
      <c r="BD1201" s="48"/>
      <c r="BE1201" s="48"/>
      <c r="BF1201" s="48"/>
      <c r="BG1201" s="48"/>
      <c r="BH1201" s="48"/>
      <c r="BI1201" s="48"/>
      <c r="BJ1201" s="48"/>
      <c r="BK1201" s="48"/>
      <c r="BL1201" s="48"/>
      <c r="BM1201" s="48"/>
      <c r="BN1201" s="48"/>
      <c r="BO1201" s="48"/>
      <c r="BP1201" s="48"/>
      <c r="BQ1201" s="48"/>
      <c r="BR1201" s="48"/>
      <c r="BS1201" s="48"/>
      <c r="BT1201" s="48"/>
      <c r="BU1201" s="48"/>
    </row>
    <row r="1202" spans="1:73" hidden="1">
      <c r="A1202" s="48"/>
      <c r="B1202" s="48"/>
      <c r="C1202" s="70" t="s">
        <v>3338</v>
      </c>
      <c r="D1202" s="48"/>
      <c r="E1202" s="48"/>
      <c r="F1202" s="48"/>
      <c r="G1202" s="48"/>
      <c r="H1202" s="48"/>
      <c r="I1202" s="48"/>
      <c r="J1202" s="48"/>
      <c r="K1202" s="48"/>
      <c r="L1202" s="464">
        <f t="shared" si="79"/>
        <v>815</v>
      </c>
      <c r="M1202" s="464"/>
      <c r="N1202" s="152" t="s">
        <v>3339</v>
      </c>
      <c r="O1202" s="48"/>
      <c r="P1202" s="48"/>
      <c r="Q1202" s="48"/>
      <c r="R1202" s="48"/>
      <c r="S1202" s="48"/>
      <c r="T1202" s="48"/>
      <c r="U1202" s="436" t="str">
        <f t="shared" si="77"/>
        <v/>
      </c>
      <c r="V1202" s="436"/>
      <c r="W1202" s="436" t="str">
        <f t="shared" si="78"/>
        <v/>
      </c>
      <c r="X1202" s="436"/>
      <c r="Y1202" s="48"/>
      <c r="Z1202" s="48"/>
      <c r="AA1202" s="48"/>
      <c r="AB1202" s="48"/>
      <c r="AC1202" s="48"/>
      <c r="AD1202" s="48"/>
      <c r="AE1202" s="48"/>
      <c r="AF1202" s="70"/>
      <c r="AG1202" s="48"/>
      <c r="AH1202" s="70"/>
      <c r="AI1202" s="48"/>
      <c r="AJ1202" s="48"/>
      <c r="AK1202" s="48"/>
      <c r="AL1202" s="154"/>
      <c r="AM1202" s="48"/>
      <c r="AN1202" s="48"/>
      <c r="AO1202" s="48"/>
      <c r="AP1202" s="48"/>
      <c r="AQ1202" s="48"/>
      <c r="AR1202" s="48"/>
      <c r="AS1202" s="48"/>
      <c r="AT1202" s="48"/>
      <c r="AU1202" s="165"/>
      <c r="AV1202" s="48"/>
      <c r="AW1202" s="48"/>
      <c r="AX1202" s="48"/>
      <c r="AY1202" s="48"/>
      <c r="AZ1202" s="48"/>
      <c r="BA1202" s="70"/>
      <c r="BB1202" s="48"/>
      <c r="BC1202" s="48"/>
      <c r="BD1202" s="48"/>
      <c r="BE1202" s="48"/>
      <c r="BF1202" s="48"/>
      <c r="BG1202" s="48"/>
      <c r="BH1202" s="48"/>
      <c r="BI1202" s="48"/>
      <c r="BJ1202" s="48"/>
      <c r="BK1202" s="48"/>
      <c r="BL1202" s="48"/>
      <c r="BM1202" s="48"/>
      <c r="BN1202" s="48"/>
      <c r="BO1202" s="48"/>
      <c r="BP1202" s="48"/>
      <c r="BQ1202" s="48"/>
      <c r="BR1202" s="48"/>
      <c r="BS1202" s="48"/>
      <c r="BT1202" s="48"/>
      <c r="BU1202" s="48"/>
    </row>
    <row r="1203" spans="1:73" hidden="1">
      <c r="A1203" s="48"/>
      <c r="B1203" s="48"/>
      <c r="C1203" s="70" t="s">
        <v>3340</v>
      </c>
      <c r="D1203" s="48"/>
      <c r="E1203" s="48"/>
      <c r="F1203" s="48"/>
      <c r="G1203" s="48"/>
      <c r="H1203" s="48"/>
      <c r="I1203" s="48"/>
      <c r="J1203" s="48"/>
      <c r="K1203" s="48"/>
      <c r="L1203" s="464">
        <f t="shared" si="79"/>
        <v>816</v>
      </c>
      <c r="M1203" s="464"/>
      <c r="N1203" s="152" t="s">
        <v>3341</v>
      </c>
      <c r="O1203" s="48"/>
      <c r="P1203" s="48"/>
      <c r="Q1203" s="48"/>
      <c r="R1203" s="48"/>
      <c r="S1203" s="48"/>
      <c r="T1203" s="48"/>
      <c r="U1203" s="436" t="str">
        <f t="shared" si="77"/>
        <v/>
      </c>
      <c r="V1203" s="436"/>
      <c r="W1203" s="436" t="str">
        <f t="shared" si="78"/>
        <v/>
      </c>
      <c r="X1203" s="436"/>
      <c r="Y1203" s="48"/>
      <c r="Z1203" s="48"/>
      <c r="AA1203" s="48"/>
      <c r="AB1203" s="48"/>
      <c r="AC1203" s="48"/>
      <c r="AD1203" s="48"/>
      <c r="AE1203" s="48"/>
      <c r="AF1203" s="70"/>
      <c r="AG1203" s="48"/>
      <c r="AH1203" s="70"/>
      <c r="AI1203" s="48"/>
      <c r="AJ1203" s="48"/>
      <c r="AK1203" s="48"/>
      <c r="AL1203" s="154"/>
      <c r="AM1203" s="48"/>
      <c r="AN1203" s="48"/>
      <c r="AO1203" s="48"/>
      <c r="AP1203" s="48"/>
      <c r="AQ1203" s="48"/>
      <c r="AR1203" s="48"/>
      <c r="AS1203" s="48"/>
      <c r="AT1203" s="48"/>
      <c r="AU1203" s="165"/>
      <c r="AV1203" s="48"/>
      <c r="AW1203" s="48"/>
      <c r="AX1203" s="48"/>
      <c r="AY1203" s="48"/>
      <c r="AZ1203" s="48"/>
      <c r="BA1203" s="70"/>
      <c r="BB1203" s="48"/>
      <c r="BC1203" s="48"/>
      <c r="BD1203" s="48"/>
      <c r="BE1203" s="48"/>
      <c r="BF1203" s="48"/>
      <c r="BG1203" s="48"/>
      <c r="BH1203" s="48"/>
      <c r="BI1203" s="48"/>
      <c r="BJ1203" s="48"/>
      <c r="BK1203" s="48"/>
      <c r="BL1203" s="48"/>
      <c r="BM1203" s="48"/>
      <c r="BN1203" s="48"/>
      <c r="BO1203" s="48"/>
      <c r="BP1203" s="48"/>
      <c r="BQ1203" s="48"/>
      <c r="BR1203" s="48"/>
      <c r="BS1203" s="48"/>
      <c r="BT1203" s="48"/>
      <c r="BU1203" s="48"/>
    </row>
    <row r="1204" spans="1:73" hidden="1">
      <c r="A1204" s="48"/>
      <c r="B1204" s="48"/>
      <c r="C1204" s="70" t="s">
        <v>3342</v>
      </c>
      <c r="D1204" s="48"/>
      <c r="E1204" s="48"/>
      <c r="F1204" s="48"/>
      <c r="G1204" s="48"/>
      <c r="H1204" s="48"/>
      <c r="I1204" s="48"/>
      <c r="J1204" s="48"/>
      <c r="K1204" s="48"/>
      <c r="L1204" s="464">
        <f t="shared" si="79"/>
        <v>817</v>
      </c>
      <c r="M1204" s="464"/>
      <c r="N1204" s="152" t="s">
        <v>3343</v>
      </c>
      <c r="O1204" s="48"/>
      <c r="P1204" s="48"/>
      <c r="Q1204" s="48"/>
      <c r="R1204" s="48"/>
      <c r="S1204" s="48"/>
      <c r="T1204" s="48"/>
      <c r="U1204" s="436" t="str">
        <f t="shared" si="77"/>
        <v/>
      </c>
      <c r="V1204" s="436"/>
      <c r="W1204" s="436" t="str">
        <f t="shared" si="78"/>
        <v/>
      </c>
      <c r="X1204" s="436"/>
      <c r="Y1204" s="48"/>
      <c r="Z1204" s="48"/>
      <c r="AA1204" s="48"/>
      <c r="AB1204" s="48"/>
      <c r="AC1204" s="48"/>
      <c r="AD1204" s="48"/>
      <c r="AE1204" s="48"/>
      <c r="AF1204" s="70"/>
      <c r="AG1204" s="48"/>
      <c r="AH1204" s="70"/>
      <c r="AI1204" s="48"/>
      <c r="AJ1204" s="48"/>
      <c r="AK1204" s="48"/>
      <c r="AL1204" s="154"/>
      <c r="AM1204" s="48"/>
      <c r="AN1204" s="48"/>
      <c r="AO1204" s="48"/>
      <c r="AP1204" s="48"/>
      <c r="AQ1204" s="48"/>
      <c r="AR1204" s="48"/>
      <c r="AS1204" s="48"/>
      <c r="AT1204" s="48"/>
      <c r="AU1204" s="167"/>
      <c r="AV1204" s="48"/>
      <c r="AW1204" s="48"/>
      <c r="AX1204" s="48"/>
      <c r="AY1204" s="48"/>
      <c r="AZ1204" s="48"/>
      <c r="BA1204" s="70"/>
      <c r="BB1204" s="48"/>
      <c r="BC1204" s="48"/>
      <c r="BD1204" s="48"/>
      <c r="BE1204" s="48"/>
      <c r="BF1204" s="48"/>
      <c r="BG1204" s="48"/>
      <c r="BH1204" s="48"/>
      <c r="BI1204" s="48"/>
      <c r="BJ1204" s="48"/>
      <c r="BK1204" s="48"/>
      <c r="BL1204" s="48"/>
      <c r="BM1204" s="48"/>
      <c r="BN1204" s="48"/>
      <c r="BO1204" s="48"/>
      <c r="BP1204" s="48"/>
      <c r="BQ1204" s="48"/>
      <c r="BR1204" s="48"/>
      <c r="BS1204" s="48"/>
      <c r="BT1204" s="48"/>
      <c r="BU1204" s="48"/>
    </row>
    <row r="1205" spans="1:73" hidden="1">
      <c r="A1205" s="48"/>
      <c r="B1205" s="48"/>
      <c r="C1205" s="70" t="s">
        <v>3344</v>
      </c>
      <c r="D1205" s="48"/>
      <c r="E1205" s="48"/>
      <c r="F1205" s="48"/>
      <c r="G1205" s="48"/>
      <c r="H1205" s="48"/>
      <c r="I1205" s="48"/>
      <c r="J1205" s="48"/>
      <c r="K1205" s="48"/>
      <c r="L1205" s="464">
        <f t="shared" si="79"/>
        <v>818</v>
      </c>
      <c r="M1205" s="464"/>
      <c r="N1205" s="152" t="s">
        <v>3345</v>
      </c>
      <c r="O1205" s="48"/>
      <c r="P1205" s="48"/>
      <c r="Q1205" s="48"/>
      <c r="R1205" s="48"/>
      <c r="S1205" s="48"/>
      <c r="T1205" s="48"/>
      <c r="U1205" s="436" t="str">
        <f t="shared" si="77"/>
        <v/>
      </c>
      <c r="V1205" s="436"/>
      <c r="W1205" s="436" t="str">
        <f t="shared" si="78"/>
        <v/>
      </c>
      <c r="X1205" s="436"/>
      <c r="Y1205" s="48"/>
      <c r="Z1205" s="48"/>
      <c r="AA1205" s="48"/>
      <c r="AB1205" s="48"/>
      <c r="AC1205" s="48"/>
      <c r="AD1205" s="48"/>
      <c r="AE1205" s="48"/>
      <c r="AF1205" s="70"/>
      <c r="AG1205" s="48"/>
      <c r="AH1205" s="70"/>
      <c r="AI1205" s="48"/>
      <c r="AJ1205" s="48"/>
      <c r="AK1205" s="48"/>
      <c r="AL1205" s="154"/>
      <c r="AM1205" s="48"/>
      <c r="AN1205" s="48"/>
      <c r="AO1205" s="48"/>
      <c r="AP1205" s="48"/>
      <c r="AQ1205" s="48"/>
      <c r="AR1205" s="48"/>
      <c r="AS1205" s="48"/>
      <c r="AT1205" s="48"/>
      <c r="AU1205" s="166"/>
      <c r="AV1205" s="48"/>
      <c r="AW1205" s="48"/>
      <c r="AX1205" s="48"/>
      <c r="AY1205" s="48"/>
      <c r="AZ1205" s="48"/>
      <c r="BA1205" s="70"/>
      <c r="BB1205" s="48"/>
      <c r="BC1205" s="48"/>
      <c r="BD1205" s="48"/>
      <c r="BE1205" s="48"/>
      <c r="BF1205" s="48"/>
      <c r="BG1205" s="48"/>
      <c r="BH1205" s="48"/>
      <c r="BI1205" s="48"/>
      <c r="BJ1205" s="48"/>
      <c r="BK1205" s="48"/>
      <c r="BL1205" s="48"/>
      <c r="BM1205" s="48"/>
      <c r="BN1205" s="48"/>
      <c r="BO1205" s="48"/>
      <c r="BP1205" s="48"/>
      <c r="BQ1205" s="48"/>
      <c r="BR1205" s="48"/>
      <c r="BS1205" s="48"/>
      <c r="BT1205" s="48"/>
      <c r="BU1205" s="48"/>
    </row>
    <row r="1206" spans="1:73" hidden="1">
      <c r="A1206" s="48"/>
      <c r="B1206" s="48"/>
      <c r="C1206" s="70" t="s">
        <v>3346</v>
      </c>
      <c r="D1206" s="48"/>
      <c r="E1206" s="48"/>
      <c r="F1206" s="48"/>
      <c r="G1206" s="48"/>
      <c r="H1206" s="48"/>
      <c r="I1206" s="48"/>
      <c r="J1206" s="48"/>
      <c r="K1206" s="48"/>
      <c r="L1206" s="464">
        <f t="shared" si="79"/>
        <v>819</v>
      </c>
      <c r="M1206" s="464"/>
      <c r="N1206" s="152" t="s">
        <v>3347</v>
      </c>
      <c r="O1206" s="48"/>
      <c r="P1206" s="48"/>
      <c r="Q1206" s="48"/>
      <c r="R1206" s="48"/>
      <c r="S1206" s="48"/>
      <c r="T1206" s="48"/>
      <c r="U1206" s="436" t="str">
        <f t="shared" si="77"/>
        <v/>
      </c>
      <c r="V1206" s="436"/>
      <c r="W1206" s="436" t="str">
        <f t="shared" si="78"/>
        <v/>
      </c>
      <c r="X1206" s="436"/>
      <c r="Y1206" s="48"/>
      <c r="Z1206" s="48"/>
      <c r="AA1206" s="48"/>
      <c r="AB1206" s="48"/>
      <c r="AC1206" s="48"/>
      <c r="AD1206" s="48"/>
      <c r="AE1206" s="48"/>
      <c r="AF1206" s="70"/>
      <c r="AG1206" s="48"/>
      <c r="AH1206" s="70"/>
      <c r="AI1206" s="48"/>
      <c r="AJ1206" s="48"/>
      <c r="AK1206" s="48"/>
      <c r="AL1206" s="154"/>
      <c r="AM1206" s="48"/>
      <c r="AN1206" s="48"/>
      <c r="AO1206" s="48"/>
      <c r="AP1206" s="48"/>
      <c r="AQ1206" s="48"/>
      <c r="AR1206" s="48"/>
      <c r="AS1206" s="48"/>
      <c r="AT1206" s="48"/>
      <c r="AU1206" s="165"/>
      <c r="AV1206" s="48"/>
      <c r="AW1206" s="48"/>
      <c r="AX1206" s="48"/>
      <c r="AY1206" s="48"/>
      <c r="AZ1206" s="48"/>
      <c r="BA1206" s="70"/>
      <c r="BB1206" s="48"/>
      <c r="BC1206" s="48"/>
      <c r="BD1206" s="48"/>
      <c r="BE1206" s="48"/>
      <c r="BF1206" s="48"/>
      <c r="BG1206" s="48"/>
      <c r="BH1206" s="48"/>
      <c r="BI1206" s="48"/>
      <c r="BJ1206" s="48"/>
      <c r="BK1206" s="48"/>
      <c r="BL1206" s="48"/>
      <c r="BM1206" s="48"/>
      <c r="BN1206" s="48"/>
      <c r="BO1206" s="48"/>
      <c r="BP1206" s="48"/>
      <c r="BQ1206" s="48"/>
      <c r="BR1206" s="48"/>
      <c r="BS1206" s="48"/>
      <c r="BT1206" s="48"/>
      <c r="BU1206" s="48"/>
    </row>
    <row r="1207" spans="1:73" hidden="1">
      <c r="A1207" s="48"/>
      <c r="B1207" s="48"/>
      <c r="C1207" s="70" t="s">
        <v>3348</v>
      </c>
      <c r="D1207" s="48"/>
      <c r="E1207" s="48"/>
      <c r="F1207" s="48"/>
      <c r="G1207" s="48"/>
      <c r="H1207" s="48"/>
      <c r="I1207" s="48"/>
      <c r="J1207" s="48"/>
      <c r="K1207" s="48"/>
      <c r="L1207" s="464">
        <f t="shared" si="79"/>
        <v>820</v>
      </c>
      <c r="M1207" s="464"/>
      <c r="N1207" s="152" t="s">
        <v>3349</v>
      </c>
      <c r="O1207" s="48"/>
      <c r="P1207" s="48"/>
      <c r="Q1207" s="48"/>
      <c r="R1207" s="48"/>
      <c r="S1207" s="48"/>
      <c r="T1207" s="48"/>
      <c r="U1207" s="436" t="str">
        <f t="shared" si="77"/>
        <v/>
      </c>
      <c r="V1207" s="436"/>
      <c r="W1207" s="436" t="str">
        <f t="shared" si="78"/>
        <v/>
      </c>
      <c r="X1207" s="436"/>
      <c r="Y1207" s="48"/>
      <c r="Z1207" s="48"/>
      <c r="AA1207" s="48"/>
      <c r="AB1207" s="48"/>
      <c r="AC1207" s="48"/>
      <c r="AD1207" s="48"/>
      <c r="AE1207" s="48"/>
      <c r="AF1207" s="70"/>
      <c r="AG1207" s="48"/>
      <c r="AH1207" s="70"/>
      <c r="AI1207" s="48"/>
      <c r="AJ1207" s="48"/>
      <c r="AK1207" s="48"/>
      <c r="AL1207" s="154"/>
      <c r="AM1207" s="48"/>
      <c r="AN1207" s="48"/>
      <c r="AO1207" s="48"/>
      <c r="AP1207" s="48"/>
      <c r="AQ1207" s="48"/>
      <c r="AR1207" s="48"/>
      <c r="AS1207" s="48"/>
      <c r="AT1207" s="48"/>
      <c r="AU1207" s="166"/>
      <c r="AV1207" s="48"/>
      <c r="AW1207" s="48"/>
      <c r="AX1207" s="48"/>
      <c r="AY1207" s="48"/>
      <c r="AZ1207" s="48"/>
      <c r="BA1207" s="70"/>
      <c r="BB1207" s="48"/>
      <c r="BC1207" s="48"/>
      <c r="BD1207" s="48"/>
      <c r="BE1207" s="48"/>
      <c r="BF1207" s="48"/>
      <c r="BG1207" s="48"/>
      <c r="BH1207" s="48"/>
      <c r="BI1207" s="48"/>
      <c r="BJ1207" s="48"/>
      <c r="BK1207" s="48"/>
      <c r="BL1207" s="48"/>
      <c r="BM1207" s="48"/>
      <c r="BN1207" s="48"/>
      <c r="BO1207" s="48"/>
      <c r="BP1207" s="48"/>
      <c r="BQ1207" s="48"/>
      <c r="BR1207" s="48"/>
      <c r="BS1207" s="48"/>
      <c r="BT1207" s="48"/>
      <c r="BU1207" s="48"/>
    </row>
    <row r="1208" spans="1:73" hidden="1">
      <c r="A1208" s="48"/>
      <c r="B1208" s="48"/>
      <c r="C1208" s="70" t="s">
        <v>3350</v>
      </c>
      <c r="D1208" s="48"/>
      <c r="E1208" s="48"/>
      <c r="F1208" s="48"/>
      <c r="G1208" s="48"/>
      <c r="H1208" s="48"/>
      <c r="I1208" s="48"/>
      <c r="J1208" s="48"/>
      <c r="K1208" s="48"/>
      <c r="L1208" s="464">
        <f t="shared" si="79"/>
        <v>821</v>
      </c>
      <c r="M1208" s="464"/>
      <c r="N1208" s="152" t="s">
        <v>3351</v>
      </c>
      <c r="O1208" s="48"/>
      <c r="P1208" s="48"/>
      <c r="Q1208" s="48"/>
      <c r="R1208" s="48"/>
      <c r="S1208" s="48"/>
      <c r="T1208" s="48"/>
      <c r="U1208" s="436" t="str">
        <f t="shared" si="77"/>
        <v/>
      </c>
      <c r="V1208" s="436"/>
      <c r="W1208" s="436" t="str">
        <f t="shared" si="78"/>
        <v/>
      </c>
      <c r="X1208" s="436"/>
      <c r="Y1208" s="48"/>
      <c r="Z1208" s="48"/>
      <c r="AA1208" s="48"/>
      <c r="AB1208" s="48"/>
      <c r="AC1208" s="48"/>
      <c r="AD1208" s="48"/>
      <c r="AE1208" s="48"/>
      <c r="AF1208" s="70"/>
      <c r="AG1208" s="48"/>
      <c r="AH1208" s="70"/>
      <c r="AI1208" s="48"/>
      <c r="AJ1208" s="48"/>
      <c r="AK1208" s="48"/>
      <c r="AL1208" s="154"/>
      <c r="AM1208" s="48"/>
      <c r="AN1208" s="48"/>
      <c r="AO1208" s="48"/>
      <c r="AP1208" s="48"/>
      <c r="AQ1208" s="48"/>
      <c r="AR1208" s="48"/>
      <c r="AS1208" s="48"/>
      <c r="AT1208" s="48"/>
      <c r="AU1208" s="166"/>
      <c r="AV1208" s="48"/>
      <c r="AW1208" s="48"/>
      <c r="AX1208" s="48"/>
      <c r="AY1208" s="48"/>
      <c r="AZ1208" s="48"/>
      <c r="BA1208" s="70"/>
      <c r="BB1208" s="48"/>
      <c r="BC1208" s="48"/>
      <c r="BD1208" s="48"/>
      <c r="BE1208" s="48"/>
      <c r="BF1208" s="48"/>
      <c r="BG1208" s="48"/>
      <c r="BH1208" s="48"/>
      <c r="BI1208" s="48"/>
      <c r="BJ1208" s="48"/>
      <c r="BK1208" s="48"/>
      <c r="BL1208" s="48"/>
      <c r="BM1208" s="48"/>
      <c r="BN1208" s="48"/>
      <c r="BO1208" s="48"/>
      <c r="BP1208" s="48"/>
      <c r="BQ1208" s="48"/>
      <c r="BR1208" s="48"/>
      <c r="BS1208" s="48"/>
      <c r="BT1208" s="48"/>
      <c r="BU1208" s="48"/>
    </row>
    <row r="1209" spans="1:73" hidden="1">
      <c r="A1209" s="48"/>
      <c r="B1209" s="48"/>
      <c r="C1209" s="70" t="s">
        <v>3352</v>
      </c>
      <c r="D1209" s="48"/>
      <c r="E1209" s="48"/>
      <c r="F1209" s="48"/>
      <c r="G1209" s="48"/>
      <c r="H1209" s="48"/>
      <c r="I1209" s="48"/>
      <c r="J1209" s="48"/>
      <c r="K1209" s="48"/>
      <c r="L1209" s="464">
        <f t="shared" si="79"/>
        <v>822</v>
      </c>
      <c r="M1209" s="464"/>
      <c r="N1209" s="152" t="s">
        <v>3353</v>
      </c>
      <c r="O1209" s="48"/>
      <c r="P1209" s="48"/>
      <c r="Q1209" s="48"/>
      <c r="R1209" s="48"/>
      <c r="S1209" s="48"/>
      <c r="T1209" s="48"/>
      <c r="U1209" s="436" t="str">
        <f t="shared" si="77"/>
        <v/>
      </c>
      <c r="V1209" s="436"/>
      <c r="W1209" s="436" t="str">
        <f t="shared" si="78"/>
        <v/>
      </c>
      <c r="X1209" s="436"/>
      <c r="Y1209" s="48"/>
      <c r="Z1209" s="48"/>
      <c r="AA1209" s="48"/>
      <c r="AB1209" s="48"/>
      <c r="AC1209" s="48"/>
      <c r="AD1209" s="48"/>
      <c r="AE1209" s="48"/>
      <c r="AF1209" s="70"/>
      <c r="AG1209" s="48"/>
      <c r="AH1209" s="70"/>
      <c r="AI1209" s="48"/>
      <c r="AJ1209" s="48"/>
      <c r="AK1209" s="48"/>
      <c r="AL1209" s="154"/>
      <c r="AM1209" s="48"/>
      <c r="AN1209" s="48"/>
      <c r="AO1209" s="48"/>
      <c r="AP1209" s="48"/>
      <c r="AQ1209" s="48"/>
      <c r="AR1209" s="48"/>
      <c r="AS1209" s="48"/>
      <c r="AT1209" s="48"/>
      <c r="AU1209" s="166"/>
      <c r="AV1209" s="48"/>
      <c r="AW1209" s="48"/>
      <c r="AX1209" s="48"/>
      <c r="AY1209" s="48"/>
      <c r="AZ1209" s="48"/>
      <c r="BA1209" s="70"/>
      <c r="BB1209" s="48"/>
      <c r="BC1209" s="48"/>
      <c r="BD1209" s="48"/>
      <c r="BE1209" s="48"/>
      <c r="BF1209" s="48"/>
      <c r="BG1209" s="48"/>
      <c r="BH1209" s="48"/>
      <c r="BI1209" s="48"/>
      <c r="BJ1209" s="48"/>
      <c r="BK1209" s="48"/>
      <c r="BL1209" s="48"/>
      <c r="BM1209" s="48"/>
      <c r="BN1209" s="48"/>
      <c r="BO1209" s="48"/>
      <c r="BP1209" s="48"/>
      <c r="BQ1209" s="48"/>
      <c r="BR1209" s="48"/>
      <c r="BS1209" s="48"/>
      <c r="BT1209" s="48"/>
      <c r="BU1209" s="48"/>
    </row>
    <row r="1210" spans="1:73" hidden="1">
      <c r="A1210" s="48"/>
      <c r="B1210" s="48"/>
      <c r="C1210" s="70" t="s">
        <v>3354</v>
      </c>
      <c r="D1210" s="48"/>
      <c r="E1210" s="48"/>
      <c r="F1210" s="48"/>
      <c r="G1210" s="48"/>
      <c r="H1210" s="48"/>
      <c r="I1210" s="48"/>
      <c r="J1210" s="48"/>
      <c r="K1210" s="48"/>
      <c r="L1210" s="464">
        <f t="shared" si="79"/>
        <v>823</v>
      </c>
      <c r="M1210" s="464"/>
      <c r="N1210" s="152" t="s">
        <v>3355</v>
      </c>
      <c r="O1210" s="48"/>
      <c r="P1210" s="48"/>
      <c r="Q1210" s="48"/>
      <c r="R1210" s="48"/>
      <c r="S1210" s="48"/>
      <c r="T1210" s="48"/>
      <c r="U1210" s="436" t="str">
        <f t="shared" si="77"/>
        <v/>
      </c>
      <c r="V1210" s="436"/>
      <c r="W1210" s="436" t="str">
        <f t="shared" si="78"/>
        <v/>
      </c>
      <c r="X1210" s="436"/>
      <c r="Y1210" s="48"/>
      <c r="Z1210" s="48"/>
      <c r="AA1210" s="48"/>
      <c r="AB1210" s="48"/>
      <c r="AC1210" s="48"/>
      <c r="AD1210" s="48"/>
      <c r="AE1210" s="48"/>
      <c r="AF1210" s="70"/>
      <c r="AG1210" s="48"/>
      <c r="AH1210" s="70"/>
      <c r="AI1210" s="48"/>
      <c r="AJ1210" s="48"/>
      <c r="AK1210" s="48"/>
      <c r="AL1210" s="154"/>
      <c r="AM1210" s="48"/>
      <c r="AN1210" s="48"/>
      <c r="AO1210" s="48"/>
      <c r="AP1210" s="48"/>
      <c r="AQ1210" s="48"/>
      <c r="AR1210" s="48"/>
      <c r="AS1210" s="48"/>
      <c r="AT1210" s="48"/>
      <c r="AU1210" s="166"/>
      <c r="AV1210" s="48"/>
      <c r="AW1210" s="48"/>
      <c r="AX1210" s="48"/>
      <c r="AY1210" s="48"/>
      <c r="AZ1210" s="48"/>
      <c r="BA1210" s="70"/>
      <c r="BB1210" s="48"/>
      <c r="BC1210" s="48"/>
      <c r="BD1210" s="48"/>
      <c r="BE1210" s="48"/>
      <c r="BF1210" s="48"/>
      <c r="BG1210" s="48"/>
      <c r="BH1210" s="48"/>
      <c r="BI1210" s="48"/>
      <c r="BJ1210" s="48"/>
      <c r="BK1210" s="48"/>
      <c r="BL1210" s="48"/>
      <c r="BM1210" s="48"/>
      <c r="BN1210" s="48"/>
      <c r="BO1210" s="48"/>
      <c r="BP1210" s="48"/>
      <c r="BQ1210" s="48"/>
      <c r="BR1210" s="48"/>
      <c r="BS1210" s="48"/>
      <c r="BT1210" s="48"/>
      <c r="BU1210" s="48"/>
    </row>
    <row r="1211" spans="1:73" hidden="1">
      <c r="A1211" s="48"/>
      <c r="B1211" s="48"/>
      <c r="C1211" s="70" t="s">
        <v>3356</v>
      </c>
      <c r="D1211" s="48"/>
      <c r="E1211" s="48"/>
      <c r="F1211" s="48"/>
      <c r="G1211" s="48"/>
      <c r="H1211" s="48"/>
      <c r="I1211" s="48"/>
      <c r="J1211" s="48"/>
      <c r="K1211" s="48"/>
      <c r="L1211" s="464">
        <f t="shared" si="79"/>
        <v>824</v>
      </c>
      <c r="M1211" s="464"/>
      <c r="N1211" s="152" t="s">
        <v>3357</v>
      </c>
      <c r="O1211" s="48"/>
      <c r="P1211" s="48"/>
      <c r="Q1211" s="48"/>
      <c r="R1211" s="48"/>
      <c r="S1211" s="48"/>
      <c r="T1211" s="48"/>
      <c r="U1211" s="436" t="str">
        <f t="shared" si="77"/>
        <v/>
      </c>
      <c r="V1211" s="436"/>
      <c r="W1211" s="436" t="str">
        <f t="shared" si="78"/>
        <v/>
      </c>
      <c r="X1211" s="436"/>
      <c r="Y1211" s="48"/>
      <c r="Z1211" s="48"/>
      <c r="AA1211" s="48"/>
      <c r="AB1211" s="48"/>
      <c r="AC1211" s="48"/>
      <c r="AD1211" s="48"/>
      <c r="AE1211" s="48"/>
      <c r="AF1211" s="70"/>
      <c r="AG1211" s="48"/>
      <c r="AH1211" s="70"/>
      <c r="AI1211" s="48"/>
      <c r="AJ1211" s="48"/>
      <c r="AK1211" s="48"/>
      <c r="AL1211" s="154"/>
      <c r="AM1211" s="48"/>
      <c r="AN1211" s="48"/>
      <c r="AO1211" s="48"/>
      <c r="AP1211" s="48"/>
      <c r="AQ1211" s="48"/>
      <c r="AR1211" s="48"/>
      <c r="AS1211" s="48"/>
      <c r="AT1211" s="48"/>
      <c r="AU1211" s="166"/>
      <c r="AV1211" s="48"/>
      <c r="AW1211" s="48"/>
      <c r="AX1211" s="48"/>
      <c r="AY1211" s="48"/>
      <c r="AZ1211" s="48"/>
      <c r="BA1211" s="70"/>
      <c r="BB1211" s="48"/>
      <c r="BC1211" s="48"/>
      <c r="BD1211" s="48"/>
      <c r="BE1211" s="48"/>
      <c r="BF1211" s="48"/>
      <c r="BG1211" s="48"/>
      <c r="BH1211" s="48"/>
      <c r="BI1211" s="48"/>
      <c r="BJ1211" s="48"/>
      <c r="BK1211" s="48"/>
      <c r="BL1211" s="48"/>
      <c r="BM1211" s="48"/>
      <c r="BN1211" s="48"/>
      <c r="BO1211" s="48"/>
      <c r="BP1211" s="48"/>
      <c r="BQ1211" s="48"/>
      <c r="BR1211" s="48"/>
      <c r="BS1211" s="48"/>
      <c r="BT1211" s="48"/>
      <c r="BU1211" s="48"/>
    </row>
    <row r="1212" spans="1:73" hidden="1">
      <c r="A1212" s="48"/>
      <c r="B1212" s="48"/>
      <c r="C1212" s="70" t="s">
        <v>3358</v>
      </c>
      <c r="D1212" s="48"/>
      <c r="E1212" s="48"/>
      <c r="F1212" s="48"/>
      <c r="G1212" s="48"/>
      <c r="H1212" s="48"/>
      <c r="I1212" s="48"/>
      <c r="J1212" s="48"/>
      <c r="K1212" s="48"/>
      <c r="L1212" s="464">
        <f t="shared" si="79"/>
        <v>825</v>
      </c>
      <c r="M1212" s="464"/>
      <c r="N1212" s="152" t="s">
        <v>3359</v>
      </c>
      <c r="O1212" s="48"/>
      <c r="P1212" s="48"/>
      <c r="Q1212" s="48"/>
      <c r="R1212" s="48"/>
      <c r="S1212" s="48"/>
      <c r="T1212" s="48"/>
      <c r="U1212" s="436" t="str">
        <f t="shared" si="77"/>
        <v/>
      </c>
      <c r="V1212" s="436"/>
      <c r="W1212" s="436" t="str">
        <f t="shared" si="78"/>
        <v/>
      </c>
      <c r="X1212" s="436"/>
      <c r="Y1212" s="48"/>
      <c r="Z1212" s="48"/>
      <c r="AA1212" s="48"/>
      <c r="AB1212" s="48"/>
      <c r="AC1212" s="48"/>
      <c r="AD1212" s="48"/>
      <c r="AE1212" s="48"/>
      <c r="AF1212" s="70"/>
      <c r="AG1212" s="48"/>
      <c r="AH1212" s="70"/>
      <c r="AI1212" s="48"/>
      <c r="AJ1212" s="48"/>
      <c r="AK1212" s="48"/>
      <c r="AL1212" s="154"/>
      <c r="AM1212" s="48"/>
      <c r="AN1212" s="48"/>
      <c r="AO1212" s="48"/>
      <c r="AP1212" s="48"/>
      <c r="AQ1212" s="48"/>
      <c r="AR1212" s="48"/>
      <c r="AS1212" s="48"/>
      <c r="AT1212" s="48"/>
      <c r="AU1212" s="166"/>
      <c r="AV1212" s="48"/>
      <c r="AW1212" s="48"/>
      <c r="AX1212" s="48"/>
      <c r="AY1212" s="48"/>
      <c r="AZ1212" s="48"/>
      <c r="BA1212" s="70"/>
      <c r="BB1212" s="48"/>
      <c r="BC1212" s="48"/>
      <c r="BD1212" s="48"/>
      <c r="BE1212" s="48"/>
      <c r="BF1212" s="48"/>
      <c r="BG1212" s="48"/>
      <c r="BH1212" s="48"/>
      <c r="BI1212" s="48"/>
      <c r="BJ1212" s="48"/>
      <c r="BK1212" s="48"/>
      <c r="BL1212" s="48"/>
      <c r="BM1212" s="48"/>
      <c r="BN1212" s="48"/>
      <c r="BO1212" s="48"/>
      <c r="BP1212" s="48"/>
      <c r="BQ1212" s="48"/>
      <c r="BR1212" s="48"/>
      <c r="BS1212" s="48"/>
      <c r="BT1212" s="48"/>
      <c r="BU1212" s="48"/>
    </row>
    <row r="1213" spans="1:73" hidden="1">
      <c r="A1213" s="48"/>
      <c r="B1213" s="48"/>
      <c r="C1213" s="70" t="s">
        <v>3360</v>
      </c>
      <c r="D1213" s="48"/>
      <c r="E1213" s="48"/>
      <c r="F1213" s="48"/>
      <c r="G1213" s="48"/>
      <c r="H1213" s="48"/>
      <c r="I1213" s="48"/>
      <c r="J1213" s="48"/>
      <c r="K1213" s="48"/>
      <c r="L1213" s="464">
        <f t="shared" si="79"/>
        <v>826</v>
      </c>
      <c r="M1213" s="464"/>
      <c r="N1213" s="152" t="s">
        <v>3361</v>
      </c>
      <c r="O1213" s="48"/>
      <c r="P1213" s="48"/>
      <c r="Q1213" s="48"/>
      <c r="R1213" s="48"/>
      <c r="S1213" s="48"/>
      <c r="T1213" s="48"/>
      <c r="U1213" s="436" t="str">
        <f t="shared" si="77"/>
        <v/>
      </c>
      <c r="V1213" s="436"/>
      <c r="W1213" s="436" t="str">
        <f t="shared" si="78"/>
        <v/>
      </c>
      <c r="X1213" s="436"/>
      <c r="Y1213" s="48"/>
      <c r="Z1213" s="48"/>
      <c r="AA1213" s="48"/>
      <c r="AB1213" s="48"/>
      <c r="AC1213" s="48"/>
      <c r="AD1213" s="48"/>
      <c r="AE1213" s="48"/>
      <c r="AF1213" s="70"/>
      <c r="AG1213" s="48"/>
      <c r="AH1213" s="70"/>
      <c r="AI1213" s="48"/>
      <c r="AJ1213" s="48"/>
      <c r="AK1213" s="48"/>
      <c r="AL1213" s="154"/>
      <c r="AM1213" s="48"/>
      <c r="AN1213" s="48"/>
      <c r="AO1213" s="48"/>
      <c r="AP1213" s="48"/>
      <c r="AQ1213" s="48"/>
      <c r="AR1213" s="48"/>
      <c r="AS1213" s="48"/>
      <c r="AT1213" s="48"/>
      <c r="AU1213" s="48"/>
      <c r="AV1213" s="48"/>
      <c r="AW1213" s="48"/>
      <c r="AX1213" s="48"/>
      <c r="AY1213" s="48"/>
      <c r="AZ1213" s="48"/>
      <c r="BA1213" s="70"/>
      <c r="BB1213" s="48"/>
      <c r="BC1213" s="48"/>
      <c r="BD1213" s="48"/>
      <c r="BE1213" s="48"/>
      <c r="BF1213" s="48"/>
      <c r="BG1213" s="48"/>
      <c r="BH1213" s="48"/>
      <c r="BI1213" s="48"/>
      <c r="BJ1213" s="48"/>
      <c r="BK1213" s="48"/>
      <c r="BL1213" s="48"/>
      <c r="BM1213" s="48"/>
      <c r="BN1213" s="48"/>
      <c r="BO1213" s="48"/>
      <c r="BP1213" s="48"/>
      <c r="BQ1213" s="48"/>
      <c r="BR1213" s="48"/>
      <c r="BS1213" s="48"/>
      <c r="BT1213" s="48"/>
      <c r="BU1213" s="48"/>
    </row>
    <row r="1214" spans="1:73" hidden="1">
      <c r="A1214" s="48"/>
      <c r="B1214" s="48"/>
      <c r="C1214" s="70" t="s">
        <v>3362</v>
      </c>
      <c r="D1214" s="48"/>
      <c r="E1214" s="48"/>
      <c r="F1214" s="48"/>
      <c r="G1214" s="48"/>
      <c r="H1214" s="48"/>
      <c r="I1214" s="48"/>
      <c r="J1214" s="48"/>
      <c r="K1214" s="48"/>
      <c r="L1214" s="464">
        <f t="shared" si="79"/>
        <v>827</v>
      </c>
      <c r="M1214" s="464"/>
      <c r="N1214" s="152" t="s">
        <v>3363</v>
      </c>
      <c r="O1214" s="48"/>
      <c r="P1214" s="48"/>
      <c r="Q1214" s="48"/>
      <c r="R1214" s="48"/>
      <c r="S1214" s="48"/>
      <c r="T1214" s="48"/>
      <c r="U1214" s="436" t="str">
        <f t="shared" si="77"/>
        <v/>
      </c>
      <c r="V1214" s="436"/>
      <c r="W1214" s="436" t="str">
        <f t="shared" si="78"/>
        <v/>
      </c>
      <c r="X1214" s="436"/>
      <c r="Y1214" s="48"/>
      <c r="Z1214" s="48"/>
      <c r="AA1214" s="48"/>
      <c r="AB1214" s="48"/>
      <c r="AC1214" s="48"/>
      <c r="AD1214" s="48"/>
      <c r="AE1214" s="48"/>
      <c r="AF1214" s="70"/>
      <c r="AG1214" s="48"/>
      <c r="AH1214" s="70"/>
      <c r="AI1214" s="48"/>
      <c r="AJ1214" s="48"/>
      <c r="AK1214" s="48"/>
      <c r="AL1214" s="48"/>
      <c r="AM1214" s="48"/>
      <c r="AN1214" s="48"/>
      <c r="AO1214" s="48"/>
      <c r="AP1214" s="48"/>
      <c r="AQ1214" s="48"/>
      <c r="AR1214" s="48"/>
      <c r="AS1214" s="48"/>
      <c r="AT1214" s="48"/>
      <c r="AU1214" s="48"/>
      <c r="AV1214" s="48"/>
      <c r="AW1214" s="48"/>
      <c r="AX1214" s="48"/>
      <c r="AY1214" s="48"/>
      <c r="AZ1214" s="48"/>
      <c r="BA1214" s="48"/>
      <c r="BB1214" s="48"/>
      <c r="BC1214" s="48"/>
      <c r="BD1214" s="48"/>
      <c r="BE1214" s="48"/>
      <c r="BF1214" s="48"/>
      <c r="BG1214" s="48"/>
      <c r="BH1214" s="48"/>
      <c r="BI1214" s="48"/>
      <c r="BJ1214" s="48"/>
      <c r="BK1214" s="48"/>
      <c r="BL1214" s="48"/>
      <c r="BM1214" s="48"/>
      <c r="BN1214" s="48"/>
      <c r="BO1214" s="48"/>
      <c r="BP1214" s="48"/>
      <c r="BQ1214" s="48"/>
      <c r="BR1214" s="48"/>
      <c r="BS1214" s="48"/>
      <c r="BT1214" s="48"/>
      <c r="BU1214" s="48"/>
    </row>
    <row r="1215" spans="1:73" hidden="1">
      <c r="A1215" s="48"/>
      <c r="B1215" s="48"/>
      <c r="C1215" s="70" t="s">
        <v>3364</v>
      </c>
      <c r="D1215" s="48"/>
      <c r="E1215" s="48"/>
      <c r="F1215" s="48"/>
      <c r="G1215" s="48"/>
      <c r="H1215" s="48"/>
      <c r="I1215" s="48"/>
      <c r="J1215" s="48"/>
      <c r="K1215" s="48"/>
      <c r="L1215" s="464">
        <f t="shared" si="79"/>
        <v>828</v>
      </c>
      <c r="M1215" s="464"/>
      <c r="N1215" s="152" t="s">
        <v>3365</v>
      </c>
      <c r="O1215" s="48"/>
      <c r="P1215" s="48"/>
      <c r="Q1215" s="48"/>
      <c r="R1215" s="48"/>
      <c r="S1215" s="48"/>
      <c r="T1215" s="48"/>
      <c r="U1215" s="436" t="str">
        <f t="shared" si="77"/>
        <v/>
      </c>
      <c r="V1215" s="436"/>
      <c r="W1215" s="436" t="str">
        <f t="shared" si="78"/>
        <v/>
      </c>
      <c r="X1215" s="436"/>
      <c r="Y1215" s="48"/>
      <c r="Z1215" s="48"/>
      <c r="AA1215" s="48"/>
      <c r="AB1215" s="48"/>
      <c r="AC1215" s="48"/>
      <c r="AD1215" s="48"/>
      <c r="AE1215" s="48"/>
      <c r="AF1215" s="70"/>
      <c r="AG1215" s="48"/>
      <c r="AH1215" s="70"/>
      <c r="AI1215" s="48"/>
      <c r="AJ1215" s="48"/>
      <c r="AK1215" s="48"/>
      <c r="AL1215" s="48"/>
      <c r="AM1215" s="48"/>
      <c r="AN1215" s="48"/>
      <c r="AO1215" s="48"/>
      <c r="AP1215" s="48"/>
      <c r="AQ1215" s="48"/>
      <c r="AR1215" s="48"/>
      <c r="AS1215" s="48"/>
      <c r="AT1215" s="48"/>
      <c r="AU1215" s="48"/>
      <c r="AV1215" s="48"/>
      <c r="AW1215" s="48"/>
      <c r="AX1215" s="48"/>
      <c r="AY1215" s="48"/>
      <c r="AZ1215" s="48"/>
      <c r="BA1215" s="48"/>
      <c r="BB1215" s="48"/>
      <c r="BC1215" s="48"/>
      <c r="BD1215" s="48"/>
      <c r="BE1215" s="48"/>
      <c r="BF1215" s="48"/>
      <c r="BG1215" s="48"/>
      <c r="BH1215" s="48"/>
      <c r="BI1215" s="48"/>
      <c r="BJ1215" s="48"/>
      <c r="BK1215" s="48"/>
      <c r="BL1215" s="48"/>
      <c r="BM1215" s="48"/>
      <c r="BN1215" s="48"/>
      <c r="BO1215" s="48"/>
      <c r="BP1215" s="48"/>
      <c r="BQ1215" s="48"/>
      <c r="BR1215" s="48"/>
      <c r="BS1215" s="48"/>
      <c r="BT1215" s="48"/>
      <c r="BU1215" s="48"/>
    </row>
    <row r="1216" spans="1:73" hidden="1">
      <c r="A1216" s="48"/>
      <c r="B1216" s="48"/>
      <c r="C1216" s="70" t="s">
        <v>3366</v>
      </c>
      <c r="D1216" s="48"/>
      <c r="E1216" s="48"/>
      <c r="F1216" s="48"/>
      <c r="G1216" s="48"/>
      <c r="H1216" s="48"/>
      <c r="I1216" s="48"/>
      <c r="J1216" s="48"/>
      <c r="K1216" s="48"/>
      <c r="L1216" s="464">
        <f t="shared" si="79"/>
        <v>829</v>
      </c>
      <c r="M1216" s="464"/>
      <c r="N1216" s="152" t="s">
        <v>3367</v>
      </c>
      <c r="O1216" s="48"/>
      <c r="P1216" s="48"/>
      <c r="Q1216" s="48"/>
      <c r="R1216" s="48"/>
      <c r="S1216" s="48"/>
      <c r="T1216" s="48"/>
      <c r="U1216" s="436" t="str">
        <f t="shared" si="77"/>
        <v/>
      </c>
      <c r="V1216" s="436"/>
      <c r="W1216" s="436" t="str">
        <f t="shared" si="78"/>
        <v/>
      </c>
      <c r="X1216" s="436"/>
      <c r="Y1216" s="48"/>
      <c r="Z1216" s="48"/>
      <c r="AA1216" s="48"/>
      <c r="AB1216" s="48"/>
      <c r="AC1216" s="48"/>
      <c r="AD1216" s="48"/>
      <c r="AE1216" s="48"/>
      <c r="AF1216" s="70"/>
      <c r="AG1216" s="48"/>
      <c r="AH1216" s="70"/>
      <c r="AI1216" s="48"/>
      <c r="AJ1216" s="48"/>
      <c r="AK1216" s="48"/>
      <c r="AL1216" s="48"/>
      <c r="AM1216" s="48"/>
      <c r="AN1216" s="48"/>
      <c r="AO1216" s="48"/>
      <c r="AP1216" s="48"/>
      <c r="AQ1216" s="48"/>
      <c r="AR1216" s="48"/>
      <c r="AS1216" s="48"/>
      <c r="AT1216" s="48"/>
      <c r="AU1216" s="48"/>
      <c r="AV1216" s="48"/>
      <c r="AW1216" s="48"/>
      <c r="AX1216" s="48"/>
      <c r="AY1216" s="48"/>
      <c r="AZ1216" s="48"/>
      <c r="BA1216" s="48"/>
      <c r="BB1216" s="48"/>
      <c r="BC1216" s="48"/>
      <c r="BD1216" s="48"/>
      <c r="BE1216" s="48"/>
      <c r="BF1216" s="48"/>
      <c r="BG1216" s="48"/>
      <c r="BH1216" s="48"/>
      <c r="BI1216" s="48"/>
      <c r="BJ1216" s="48"/>
      <c r="BK1216" s="48"/>
      <c r="BL1216" s="48"/>
      <c r="BM1216" s="48"/>
      <c r="BN1216" s="48"/>
      <c r="BO1216" s="48"/>
      <c r="BP1216" s="48"/>
      <c r="BQ1216" s="48"/>
      <c r="BR1216" s="48"/>
      <c r="BS1216" s="48"/>
      <c r="BT1216" s="48"/>
      <c r="BU1216" s="48"/>
    </row>
    <row r="1217" spans="1:73" hidden="1">
      <c r="A1217" s="48"/>
      <c r="B1217" s="48"/>
      <c r="C1217" s="70" t="s">
        <v>3368</v>
      </c>
      <c r="D1217" s="48"/>
      <c r="E1217" s="48"/>
      <c r="F1217" s="48"/>
      <c r="G1217" s="48"/>
      <c r="H1217" s="48"/>
      <c r="I1217" s="48"/>
      <c r="J1217" s="48"/>
      <c r="K1217" s="48"/>
      <c r="L1217" s="464">
        <f t="shared" si="79"/>
        <v>830</v>
      </c>
      <c r="M1217" s="464"/>
      <c r="N1217" s="152" t="s">
        <v>3369</v>
      </c>
      <c r="O1217" s="48"/>
      <c r="P1217" s="48"/>
      <c r="Q1217" s="48"/>
      <c r="R1217" s="48"/>
      <c r="S1217" s="48"/>
      <c r="T1217" s="48"/>
      <c r="U1217" s="436" t="str">
        <f t="shared" si="77"/>
        <v/>
      </c>
      <c r="V1217" s="436"/>
      <c r="W1217" s="436" t="str">
        <f t="shared" si="78"/>
        <v/>
      </c>
      <c r="X1217" s="436"/>
      <c r="Y1217" s="48"/>
      <c r="Z1217" s="48"/>
      <c r="AA1217" s="48"/>
      <c r="AB1217" s="48"/>
      <c r="AC1217" s="48"/>
      <c r="AD1217" s="48"/>
      <c r="AE1217" s="48"/>
      <c r="AF1217" s="70"/>
      <c r="AG1217" s="48"/>
      <c r="AH1217" s="70"/>
      <c r="AI1217" s="48"/>
      <c r="AJ1217" s="48"/>
      <c r="AK1217" s="48"/>
      <c r="AL1217" s="48"/>
      <c r="AM1217" s="48"/>
      <c r="AN1217" s="48"/>
      <c r="AO1217" s="48"/>
      <c r="AP1217" s="48"/>
      <c r="AQ1217" s="48"/>
      <c r="AR1217" s="48"/>
      <c r="AS1217" s="48"/>
      <c r="AT1217" s="48"/>
      <c r="AU1217" s="48"/>
      <c r="AV1217" s="48"/>
      <c r="AW1217" s="48"/>
      <c r="AX1217" s="48"/>
      <c r="AY1217" s="48"/>
      <c r="AZ1217" s="48"/>
      <c r="BA1217" s="48"/>
      <c r="BB1217" s="48"/>
      <c r="BC1217" s="48"/>
      <c r="BD1217" s="48"/>
      <c r="BE1217" s="48"/>
      <c r="BF1217" s="48"/>
      <c r="BG1217" s="48"/>
      <c r="BH1217" s="48"/>
      <c r="BI1217" s="48"/>
      <c r="BJ1217" s="48"/>
      <c r="BK1217" s="48"/>
      <c r="BL1217" s="48"/>
      <c r="BM1217" s="48"/>
      <c r="BN1217" s="48"/>
      <c r="BO1217" s="48"/>
      <c r="BP1217" s="48"/>
      <c r="BQ1217" s="48"/>
      <c r="BR1217" s="48"/>
      <c r="BS1217" s="48"/>
      <c r="BT1217" s="48"/>
      <c r="BU1217" s="48"/>
    </row>
    <row r="1218" spans="1:73" hidden="1">
      <c r="A1218" s="48"/>
      <c r="B1218" s="48"/>
      <c r="C1218" s="70" t="s">
        <v>3370</v>
      </c>
      <c r="D1218" s="48"/>
      <c r="E1218" s="48"/>
      <c r="F1218" s="48"/>
      <c r="G1218" s="48"/>
      <c r="H1218" s="48"/>
      <c r="I1218" s="48"/>
      <c r="J1218" s="48"/>
      <c r="K1218" s="48"/>
      <c r="L1218" s="464">
        <f t="shared" si="79"/>
        <v>831</v>
      </c>
      <c r="M1218" s="464"/>
      <c r="N1218" s="152" t="s">
        <v>3371</v>
      </c>
      <c r="O1218" s="48"/>
      <c r="P1218" s="48"/>
      <c r="Q1218" s="48"/>
      <c r="R1218" s="48"/>
      <c r="S1218" s="48"/>
      <c r="T1218" s="48"/>
      <c r="U1218" s="436" t="str">
        <f t="shared" si="77"/>
        <v/>
      </c>
      <c r="V1218" s="436"/>
      <c r="W1218" s="436" t="str">
        <f t="shared" si="78"/>
        <v/>
      </c>
      <c r="X1218" s="436"/>
      <c r="Y1218" s="48"/>
      <c r="Z1218" s="48"/>
      <c r="AA1218" s="48"/>
      <c r="AB1218" s="48"/>
      <c r="AC1218" s="48"/>
      <c r="AD1218" s="48"/>
      <c r="AE1218" s="48"/>
      <c r="AF1218" s="70"/>
      <c r="AG1218" s="48"/>
      <c r="AH1218" s="70"/>
      <c r="AI1218" s="48"/>
      <c r="AJ1218" s="48"/>
      <c r="AK1218" s="48"/>
      <c r="AL1218" s="48"/>
      <c r="AM1218" s="48"/>
      <c r="AN1218" s="48"/>
      <c r="AO1218" s="48"/>
      <c r="AP1218" s="48"/>
      <c r="AQ1218" s="48"/>
      <c r="AR1218" s="48"/>
      <c r="AS1218" s="48"/>
      <c r="AT1218" s="48"/>
      <c r="AU1218" s="48"/>
      <c r="AV1218" s="48"/>
      <c r="AW1218" s="48"/>
      <c r="AX1218" s="48"/>
      <c r="AY1218" s="48"/>
      <c r="AZ1218" s="48"/>
      <c r="BA1218" s="48"/>
      <c r="BB1218" s="48"/>
      <c r="BC1218" s="48"/>
      <c r="BD1218" s="48"/>
      <c r="BE1218" s="48"/>
      <c r="BF1218" s="48"/>
      <c r="BG1218" s="48"/>
      <c r="BH1218" s="48"/>
      <c r="BI1218" s="48"/>
      <c r="BJ1218" s="48"/>
      <c r="BK1218" s="48"/>
      <c r="BL1218" s="48"/>
      <c r="BM1218" s="48"/>
      <c r="BN1218" s="48"/>
      <c r="BO1218" s="48"/>
      <c r="BP1218" s="48"/>
      <c r="BQ1218" s="48"/>
      <c r="BR1218" s="48"/>
      <c r="BS1218" s="48"/>
      <c r="BT1218" s="48"/>
      <c r="BU1218" s="48"/>
    </row>
    <row r="1219" spans="1:73" hidden="1">
      <c r="A1219" s="48"/>
      <c r="B1219" s="48"/>
      <c r="C1219" s="70" t="s">
        <v>3372</v>
      </c>
      <c r="D1219" s="48"/>
      <c r="E1219" s="48"/>
      <c r="F1219" s="48"/>
      <c r="G1219" s="48"/>
      <c r="H1219" s="48"/>
      <c r="I1219" s="48"/>
      <c r="J1219" s="48"/>
      <c r="K1219" s="48"/>
      <c r="L1219" s="464">
        <f t="shared" si="79"/>
        <v>832</v>
      </c>
      <c r="M1219" s="464"/>
      <c r="N1219" s="152" t="s">
        <v>3373</v>
      </c>
      <c r="O1219" s="48"/>
      <c r="P1219" s="48"/>
      <c r="Q1219" s="48"/>
      <c r="R1219" s="48"/>
      <c r="S1219" s="48"/>
      <c r="T1219" s="48"/>
      <c r="U1219" s="436" t="str">
        <f t="shared" si="77"/>
        <v/>
      </c>
      <c r="V1219" s="436"/>
      <c r="W1219" s="436" t="str">
        <f t="shared" si="78"/>
        <v/>
      </c>
      <c r="X1219" s="436"/>
      <c r="Y1219" s="48"/>
      <c r="Z1219" s="48"/>
      <c r="AA1219" s="48"/>
      <c r="AB1219" s="48"/>
      <c r="AC1219" s="48"/>
      <c r="AD1219" s="48"/>
      <c r="AE1219" s="48"/>
      <c r="AF1219" s="70"/>
      <c r="AG1219" s="48"/>
      <c r="AH1219" s="70"/>
      <c r="AI1219" s="48"/>
      <c r="AJ1219" s="48"/>
      <c r="AK1219" s="48"/>
      <c r="AL1219" s="48"/>
      <c r="AM1219" s="48"/>
      <c r="AN1219" s="48"/>
      <c r="AO1219" s="48"/>
      <c r="AP1219" s="48"/>
      <c r="AQ1219" s="48"/>
      <c r="AR1219" s="48"/>
      <c r="AS1219" s="48"/>
      <c r="AT1219" s="48"/>
      <c r="AU1219" s="48"/>
      <c r="AV1219" s="48"/>
      <c r="AW1219" s="48"/>
      <c r="AX1219" s="48"/>
      <c r="AY1219" s="48"/>
      <c r="AZ1219" s="48"/>
      <c r="BA1219" s="48"/>
      <c r="BB1219" s="48"/>
      <c r="BC1219" s="48"/>
      <c r="BD1219" s="48"/>
      <c r="BE1219" s="48"/>
      <c r="BF1219" s="48"/>
      <c r="BG1219" s="48"/>
      <c r="BH1219" s="48"/>
      <c r="BI1219" s="48"/>
      <c r="BJ1219" s="48"/>
      <c r="BK1219" s="48"/>
      <c r="BL1219" s="48"/>
      <c r="BM1219" s="48"/>
      <c r="BN1219" s="48"/>
      <c r="BO1219" s="48"/>
      <c r="BP1219" s="48"/>
      <c r="BQ1219" s="48"/>
      <c r="BR1219" s="48"/>
      <c r="BS1219" s="48"/>
      <c r="BT1219" s="48"/>
      <c r="BU1219" s="48"/>
    </row>
    <row r="1220" spans="1:73" hidden="1">
      <c r="A1220" s="48"/>
      <c r="B1220" s="48"/>
      <c r="C1220" s="70" t="s">
        <v>3374</v>
      </c>
      <c r="D1220" s="48"/>
      <c r="E1220" s="48"/>
      <c r="F1220" s="48"/>
      <c r="G1220" s="48"/>
      <c r="H1220" s="48"/>
      <c r="I1220" s="48"/>
      <c r="J1220" s="48"/>
      <c r="K1220" s="48"/>
      <c r="L1220" s="464">
        <f t="shared" si="79"/>
        <v>833</v>
      </c>
      <c r="M1220" s="464"/>
      <c r="N1220" s="152" t="s">
        <v>3375</v>
      </c>
      <c r="O1220" s="48"/>
      <c r="P1220" s="48"/>
      <c r="Q1220" s="48"/>
      <c r="R1220" s="48"/>
      <c r="S1220" s="48"/>
      <c r="T1220" s="48"/>
      <c r="U1220" s="436" t="str">
        <f t="shared" si="77"/>
        <v/>
      </c>
      <c r="V1220" s="436"/>
      <c r="W1220" s="436" t="str">
        <f t="shared" si="78"/>
        <v/>
      </c>
      <c r="X1220" s="436"/>
      <c r="Y1220" s="48"/>
      <c r="Z1220" s="48"/>
      <c r="AA1220" s="48"/>
      <c r="AB1220" s="48"/>
      <c r="AC1220" s="48"/>
      <c r="AD1220" s="48"/>
      <c r="AE1220" s="48"/>
      <c r="AF1220" s="70"/>
      <c r="AG1220" s="48"/>
      <c r="AH1220" s="70"/>
      <c r="AI1220" s="48"/>
      <c r="AJ1220" s="48"/>
      <c r="AK1220" s="48"/>
      <c r="AL1220" s="48"/>
      <c r="AM1220" s="48"/>
      <c r="AN1220" s="48"/>
      <c r="AO1220" s="48"/>
      <c r="AP1220" s="48"/>
      <c r="AQ1220" s="48"/>
      <c r="AR1220" s="48"/>
      <c r="AS1220" s="48"/>
      <c r="AT1220" s="48"/>
      <c r="AU1220" s="48"/>
      <c r="AV1220" s="48"/>
      <c r="AW1220" s="48"/>
      <c r="AX1220" s="48"/>
      <c r="AY1220" s="48"/>
      <c r="AZ1220" s="48"/>
      <c r="BA1220" s="48"/>
      <c r="BB1220" s="48"/>
      <c r="BC1220" s="48"/>
      <c r="BD1220" s="48"/>
      <c r="BE1220" s="48"/>
      <c r="BF1220" s="48"/>
      <c r="BG1220" s="48"/>
      <c r="BH1220" s="48"/>
      <c r="BI1220" s="48"/>
      <c r="BJ1220" s="48"/>
      <c r="BK1220" s="48"/>
      <c r="BL1220" s="48"/>
      <c r="BM1220" s="48"/>
      <c r="BN1220" s="48"/>
      <c r="BO1220" s="48"/>
      <c r="BP1220" s="48"/>
      <c r="BQ1220" s="48"/>
      <c r="BR1220" s="48"/>
      <c r="BS1220" s="48"/>
      <c r="BT1220" s="48"/>
      <c r="BU1220" s="48"/>
    </row>
    <row r="1221" spans="1:73" hidden="1">
      <c r="A1221" s="48"/>
      <c r="B1221" s="48"/>
      <c r="C1221" s="70" t="s">
        <v>3376</v>
      </c>
      <c r="D1221" s="48"/>
      <c r="E1221" s="48"/>
      <c r="F1221" s="48"/>
      <c r="G1221" s="48"/>
      <c r="H1221" s="48"/>
      <c r="I1221" s="48"/>
      <c r="J1221" s="48"/>
      <c r="K1221" s="48"/>
      <c r="L1221" s="464">
        <f t="shared" si="79"/>
        <v>834</v>
      </c>
      <c r="M1221" s="464"/>
      <c r="N1221" s="152" t="s">
        <v>3377</v>
      </c>
      <c r="O1221" s="48"/>
      <c r="P1221" s="48"/>
      <c r="Q1221" s="48"/>
      <c r="R1221" s="48"/>
      <c r="S1221" s="48"/>
      <c r="T1221" s="48"/>
      <c r="U1221" s="436" t="str">
        <f t="shared" ref="U1221:U1284" si="80">IF(N1221=Q$380,"Yes","")</f>
        <v/>
      </c>
      <c r="V1221" s="436"/>
      <c r="W1221" s="436" t="str">
        <f t="shared" ref="W1221:W1284" si="81">IF(N1221=Q$382,"Yes","")</f>
        <v/>
      </c>
      <c r="X1221" s="436"/>
      <c r="Y1221" s="48"/>
      <c r="Z1221" s="48"/>
      <c r="AA1221" s="48"/>
      <c r="AB1221" s="48"/>
      <c r="AC1221" s="48"/>
      <c r="AD1221" s="48"/>
      <c r="AE1221" s="48"/>
      <c r="AF1221" s="70"/>
      <c r="AG1221" s="48"/>
      <c r="AH1221" s="70"/>
      <c r="AI1221" s="48"/>
      <c r="AJ1221" s="48"/>
      <c r="AK1221" s="48"/>
      <c r="AL1221" s="48"/>
      <c r="AM1221" s="48"/>
      <c r="AN1221" s="48"/>
      <c r="AO1221" s="48"/>
      <c r="AP1221" s="48"/>
      <c r="AQ1221" s="48"/>
      <c r="AR1221" s="48"/>
      <c r="AS1221" s="48"/>
      <c r="AT1221" s="48"/>
      <c r="AU1221" s="48"/>
      <c r="AV1221" s="48"/>
      <c r="AW1221" s="48"/>
      <c r="AX1221" s="48"/>
      <c r="AY1221" s="48"/>
      <c r="AZ1221" s="48"/>
      <c r="BA1221" s="48"/>
      <c r="BB1221" s="48"/>
      <c r="BC1221" s="48"/>
      <c r="BD1221" s="48"/>
      <c r="BE1221" s="48"/>
      <c r="BF1221" s="48"/>
      <c r="BG1221" s="48"/>
      <c r="BH1221" s="48"/>
      <c r="BI1221" s="48"/>
      <c r="BJ1221" s="48"/>
      <c r="BK1221" s="48"/>
      <c r="BL1221" s="48"/>
      <c r="BM1221" s="48"/>
      <c r="BN1221" s="48"/>
      <c r="BO1221" s="48"/>
      <c r="BP1221" s="48"/>
      <c r="BQ1221" s="48"/>
      <c r="BR1221" s="48"/>
      <c r="BS1221" s="48"/>
      <c r="BT1221" s="48"/>
      <c r="BU1221" s="48"/>
    </row>
    <row r="1222" spans="1:73" hidden="1">
      <c r="A1222" s="48"/>
      <c r="B1222" s="48"/>
      <c r="C1222" s="70" t="s">
        <v>3378</v>
      </c>
      <c r="D1222" s="48"/>
      <c r="E1222" s="48"/>
      <c r="F1222" s="48"/>
      <c r="G1222" s="48"/>
      <c r="H1222" s="48"/>
      <c r="I1222" s="48"/>
      <c r="J1222" s="48"/>
      <c r="K1222" s="48"/>
      <c r="L1222" s="464">
        <f t="shared" ref="L1222:L1285" si="82">L1221+1</f>
        <v>835</v>
      </c>
      <c r="M1222" s="464"/>
      <c r="N1222" s="152" t="s">
        <v>3379</v>
      </c>
      <c r="O1222" s="48"/>
      <c r="P1222" s="48"/>
      <c r="Q1222" s="48"/>
      <c r="R1222" s="48"/>
      <c r="S1222" s="48"/>
      <c r="T1222" s="48"/>
      <c r="U1222" s="436" t="str">
        <f t="shared" si="80"/>
        <v/>
      </c>
      <c r="V1222" s="436"/>
      <c r="W1222" s="436" t="str">
        <f t="shared" si="81"/>
        <v/>
      </c>
      <c r="X1222" s="436"/>
      <c r="Y1222" s="48"/>
      <c r="Z1222" s="48"/>
      <c r="AA1222" s="48"/>
      <c r="AB1222" s="48"/>
      <c r="AC1222" s="48"/>
      <c r="AD1222" s="48"/>
      <c r="AE1222" s="48"/>
      <c r="AF1222" s="70"/>
      <c r="AG1222" s="48"/>
      <c r="AH1222" s="70"/>
      <c r="AI1222" s="48"/>
      <c r="AJ1222" s="48"/>
      <c r="AK1222" s="48"/>
      <c r="AL1222" s="48"/>
      <c r="AM1222" s="48"/>
      <c r="AN1222" s="48"/>
      <c r="AO1222" s="48"/>
      <c r="AP1222" s="48"/>
      <c r="AQ1222" s="48"/>
      <c r="AR1222" s="48"/>
      <c r="AS1222" s="48"/>
      <c r="AT1222" s="48"/>
      <c r="AU1222" s="48"/>
      <c r="AV1222" s="48"/>
      <c r="AW1222" s="48"/>
      <c r="AX1222" s="48"/>
      <c r="AY1222" s="48"/>
      <c r="AZ1222" s="48"/>
      <c r="BA1222" s="48"/>
      <c r="BB1222" s="48"/>
      <c r="BC1222" s="48"/>
      <c r="BD1222" s="48"/>
      <c r="BE1222" s="48"/>
      <c r="BF1222" s="48"/>
      <c r="BG1222" s="48"/>
      <c r="BH1222" s="48"/>
      <c r="BI1222" s="48"/>
      <c r="BJ1222" s="48"/>
      <c r="BK1222" s="48"/>
      <c r="BL1222" s="48"/>
      <c r="BM1222" s="48"/>
      <c r="BN1222" s="48"/>
      <c r="BO1222" s="48"/>
      <c r="BP1222" s="48"/>
      <c r="BQ1222" s="48"/>
      <c r="BR1222" s="48"/>
      <c r="BS1222" s="48"/>
      <c r="BT1222" s="48"/>
      <c r="BU1222" s="48"/>
    </row>
    <row r="1223" spans="1:73" hidden="1">
      <c r="A1223" s="48"/>
      <c r="B1223" s="48"/>
      <c r="C1223" s="70" t="s">
        <v>3380</v>
      </c>
      <c r="D1223" s="48"/>
      <c r="E1223" s="48"/>
      <c r="F1223" s="48"/>
      <c r="G1223" s="48"/>
      <c r="H1223" s="48"/>
      <c r="I1223" s="48"/>
      <c r="J1223" s="48"/>
      <c r="K1223" s="48"/>
      <c r="L1223" s="464">
        <f t="shared" si="82"/>
        <v>836</v>
      </c>
      <c r="M1223" s="464"/>
      <c r="N1223" s="152" t="s">
        <v>3381</v>
      </c>
      <c r="O1223" s="48"/>
      <c r="P1223" s="48"/>
      <c r="Q1223" s="48"/>
      <c r="R1223" s="48"/>
      <c r="S1223" s="48"/>
      <c r="T1223" s="48"/>
      <c r="U1223" s="436" t="str">
        <f t="shared" si="80"/>
        <v/>
      </c>
      <c r="V1223" s="436"/>
      <c r="W1223" s="436" t="str">
        <f t="shared" si="81"/>
        <v/>
      </c>
      <c r="X1223" s="436"/>
      <c r="Y1223" s="48"/>
      <c r="Z1223" s="48"/>
      <c r="AA1223" s="48"/>
      <c r="AB1223" s="48"/>
      <c r="AC1223" s="48"/>
      <c r="AD1223" s="48"/>
      <c r="AE1223" s="48"/>
      <c r="AF1223" s="70"/>
      <c r="AG1223" s="48"/>
      <c r="AH1223" s="70"/>
      <c r="AI1223" s="48"/>
      <c r="AJ1223" s="48"/>
      <c r="AK1223" s="48"/>
      <c r="AL1223" s="48"/>
      <c r="AM1223" s="48"/>
      <c r="AN1223" s="48"/>
      <c r="AO1223" s="48"/>
      <c r="AP1223" s="48"/>
      <c r="AQ1223" s="48"/>
      <c r="AR1223" s="48"/>
      <c r="AS1223" s="48"/>
      <c r="AT1223" s="48"/>
      <c r="AU1223" s="48"/>
      <c r="AV1223" s="48"/>
      <c r="AW1223" s="48"/>
      <c r="AX1223" s="48"/>
      <c r="AY1223" s="48"/>
      <c r="AZ1223" s="48"/>
      <c r="BA1223" s="48"/>
      <c r="BB1223" s="48"/>
      <c r="BC1223" s="48"/>
      <c r="BD1223" s="48"/>
      <c r="BE1223" s="48"/>
      <c r="BF1223" s="48"/>
      <c r="BG1223" s="48"/>
      <c r="BH1223" s="48"/>
      <c r="BI1223" s="48"/>
      <c r="BJ1223" s="48"/>
      <c r="BK1223" s="48"/>
      <c r="BL1223" s="48"/>
      <c r="BM1223" s="48"/>
      <c r="BN1223" s="48"/>
      <c r="BO1223" s="48"/>
      <c r="BP1223" s="48"/>
      <c r="BQ1223" s="48"/>
      <c r="BR1223" s="48"/>
      <c r="BS1223" s="48"/>
      <c r="BT1223" s="48"/>
      <c r="BU1223" s="48"/>
    </row>
    <row r="1224" spans="1:73" hidden="1">
      <c r="A1224" s="48"/>
      <c r="B1224" s="48"/>
      <c r="C1224" s="70" t="s">
        <v>3382</v>
      </c>
      <c r="D1224" s="48"/>
      <c r="E1224" s="48"/>
      <c r="F1224" s="48"/>
      <c r="G1224" s="48"/>
      <c r="H1224" s="48"/>
      <c r="I1224" s="48"/>
      <c r="J1224" s="48"/>
      <c r="K1224" s="48"/>
      <c r="L1224" s="464">
        <f t="shared" si="82"/>
        <v>837</v>
      </c>
      <c r="M1224" s="464"/>
      <c r="N1224" s="152" t="s">
        <v>3383</v>
      </c>
      <c r="O1224" s="48"/>
      <c r="P1224" s="48"/>
      <c r="Q1224" s="48"/>
      <c r="R1224" s="48"/>
      <c r="S1224" s="48"/>
      <c r="T1224" s="48"/>
      <c r="U1224" s="436" t="str">
        <f t="shared" si="80"/>
        <v/>
      </c>
      <c r="V1224" s="436"/>
      <c r="W1224" s="436" t="str">
        <f t="shared" si="81"/>
        <v/>
      </c>
      <c r="X1224" s="436"/>
      <c r="Y1224" s="48"/>
      <c r="Z1224" s="48"/>
      <c r="AA1224" s="48"/>
      <c r="AB1224" s="48"/>
      <c r="AC1224" s="48"/>
      <c r="AD1224" s="48"/>
      <c r="AE1224" s="48"/>
      <c r="AF1224" s="70"/>
      <c r="AG1224" s="48"/>
      <c r="AH1224" s="70"/>
      <c r="AI1224" s="48"/>
      <c r="AJ1224" s="48"/>
      <c r="AK1224" s="48"/>
      <c r="AL1224" s="48"/>
      <c r="AM1224" s="48"/>
      <c r="AN1224" s="48"/>
      <c r="AO1224" s="48"/>
      <c r="AP1224" s="48"/>
      <c r="AQ1224" s="48"/>
      <c r="AR1224" s="48"/>
      <c r="AS1224" s="48"/>
      <c r="AT1224" s="48"/>
      <c r="AU1224" s="48"/>
      <c r="AV1224" s="48"/>
      <c r="AW1224" s="48"/>
      <c r="AX1224" s="48"/>
      <c r="AY1224" s="48"/>
      <c r="AZ1224" s="48"/>
      <c r="BA1224" s="48"/>
      <c r="BB1224" s="48"/>
      <c r="BC1224" s="48"/>
      <c r="BD1224" s="48"/>
      <c r="BE1224" s="48"/>
      <c r="BF1224" s="48"/>
      <c r="BG1224" s="48"/>
      <c r="BH1224" s="48"/>
      <c r="BI1224" s="48"/>
      <c r="BJ1224" s="48"/>
      <c r="BK1224" s="48"/>
      <c r="BL1224" s="48"/>
      <c r="BM1224" s="48"/>
      <c r="BN1224" s="48"/>
      <c r="BO1224" s="48"/>
      <c r="BP1224" s="48"/>
      <c r="BQ1224" s="48"/>
      <c r="BR1224" s="48"/>
      <c r="BS1224" s="48"/>
      <c r="BT1224" s="48"/>
      <c r="BU1224" s="48"/>
    </row>
    <row r="1225" spans="1:73" hidden="1">
      <c r="A1225" s="48"/>
      <c r="B1225" s="48"/>
      <c r="C1225" s="70" t="s">
        <v>3384</v>
      </c>
      <c r="D1225" s="48"/>
      <c r="E1225" s="48"/>
      <c r="F1225" s="48"/>
      <c r="G1225" s="48"/>
      <c r="H1225" s="48"/>
      <c r="I1225" s="48"/>
      <c r="J1225" s="48"/>
      <c r="K1225" s="48"/>
      <c r="L1225" s="464">
        <f t="shared" si="82"/>
        <v>838</v>
      </c>
      <c r="M1225" s="464"/>
      <c r="N1225" s="152" t="s">
        <v>3385</v>
      </c>
      <c r="O1225" s="48"/>
      <c r="P1225" s="48"/>
      <c r="Q1225" s="48"/>
      <c r="R1225" s="48"/>
      <c r="S1225" s="48"/>
      <c r="T1225" s="48"/>
      <c r="U1225" s="436" t="str">
        <f t="shared" si="80"/>
        <v/>
      </c>
      <c r="V1225" s="436"/>
      <c r="W1225" s="436" t="str">
        <f t="shared" si="81"/>
        <v/>
      </c>
      <c r="X1225" s="436"/>
      <c r="Y1225" s="48"/>
      <c r="Z1225" s="48"/>
      <c r="AA1225" s="48"/>
      <c r="AB1225" s="48"/>
      <c r="AC1225" s="48"/>
      <c r="AD1225" s="48"/>
      <c r="AE1225" s="48"/>
      <c r="AF1225" s="70"/>
      <c r="AG1225" s="48"/>
      <c r="AH1225" s="70"/>
      <c r="AI1225" s="48"/>
      <c r="AJ1225" s="48"/>
      <c r="AK1225" s="48"/>
      <c r="AL1225" s="48"/>
      <c r="AM1225" s="48"/>
      <c r="AN1225" s="48"/>
      <c r="AO1225" s="48"/>
      <c r="AP1225" s="48"/>
      <c r="AQ1225" s="48"/>
      <c r="AR1225" s="48"/>
      <c r="AS1225" s="48"/>
      <c r="AT1225" s="48"/>
      <c r="AU1225" s="48"/>
      <c r="AV1225" s="48"/>
      <c r="AW1225" s="48"/>
      <c r="AX1225" s="48"/>
      <c r="AY1225" s="48"/>
      <c r="AZ1225" s="48"/>
      <c r="BA1225" s="48"/>
      <c r="BB1225" s="48"/>
      <c r="BC1225" s="48"/>
      <c r="BD1225" s="48"/>
      <c r="BE1225" s="48"/>
      <c r="BF1225" s="48"/>
      <c r="BG1225" s="48"/>
      <c r="BH1225" s="48"/>
      <c r="BI1225" s="48"/>
      <c r="BJ1225" s="48"/>
      <c r="BK1225" s="48"/>
      <c r="BL1225" s="48"/>
      <c r="BM1225" s="48"/>
      <c r="BN1225" s="48"/>
      <c r="BO1225" s="48"/>
      <c r="BP1225" s="48"/>
      <c r="BQ1225" s="48"/>
      <c r="BR1225" s="48"/>
      <c r="BS1225" s="48"/>
      <c r="BT1225" s="48"/>
      <c r="BU1225" s="48"/>
    </row>
    <row r="1226" spans="1:73" hidden="1">
      <c r="A1226" s="48"/>
      <c r="B1226" s="48"/>
      <c r="C1226" s="70" t="s">
        <v>3386</v>
      </c>
      <c r="D1226" s="48"/>
      <c r="E1226" s="48"/>
      <c r="F1226" s="48"/>
      <c r="G1226" s="48"/>
      <c r="H1226" s="48"/>
      <c r="I1226" s="48"/>
      <c r="J1226" s="48"/>
      <c r="K1226" s="48"/>
      <c r="L1226" s="464">
        <f t="shared" si="82"/>
        <v>839</v>
      </c>
      <c r="M1226" s="464"/>
      <c r="N1226" s="152" t="s">
        <v>3387</v>
      </c>
      <c r="O1226" s="48"/>
      <c r="P1226" s="48"/>
      <c r="Q1226" s="48"/>
      <c r="R1226" s="48"/>
      <c r="S1226" s="48"/>
      <c r="T1226" s="48"/>
      <c r="U1226" s="436" t="str">
        <f t="shared" si="80"/>
        <v/>
      </c>
      <c r="V1226" s="436"/>
      <c r="W1226" s="436" t="str">
        <f t="shared" si="81"/>
        <v/>
      </c>
      <c r="X1226" s="436"/>
      <c r="Y1226" s="48"/>
      <c r="Z1226" s="48"/>
      <c r="AA1226" s="48"/>
      <c r="AB1226" s="48"/>
      <c r="AC1226" s="48"/>
      <c r="AD1226" s="48"/>
      <c r="AE1226" s="48"/>
      <c r="AF1226" s="70"/>
      <c r="AG1226" s="48"/>
      <c r="AH1226" s="70"/>
      <c r="AI1226" s="48"/>
      <c r="AJ1226" s="48"/>
      <c r="AK1226" s="48"/>
      <c r="AL1226" s="48"/>
      <c r="AM1226" s="48"/>
      <c r="AN1226" s="48"/>
      <c r="AO1226" s="48"/>
      <c r="AP1226" s="48"/>
      <c r="AQ1226" s="48"/>
      <c r="AR1226" s="48"/>
      <c r="AS1226" s="48"/>
      <c r="AT1226" s="48"/>
      <c r="AU1226" s="48"/>
      <c r="AV1226" s="48"/>
      <c r="AW1226" s="48"/>
      <c r="AX1226" s="48"/>
      <c r="AY1226" s="48"/>
      <c r="AZ1226" s="48"/>
      <c r="BA1226" s="48"/>
      <c r="BB1226" s="48"/>
      <c r="BC1226" s="48"/>
      <c r="BD1226" s="48"/>
      <c r="BE1226" s="48"/>
      <c r="BF1226" s="48"/>
      <c r="BG1226" s="48"/>
      <c r="BH1226" s="48"/>
      <c r="BI1226" s="48"/>
      <c r="BJ1226" s="48"/>
      <c r="BK1226" s="48"/>
      <c r="BL1226" s="48"/>
      <c r="BM1226" s="48"/>
      <c r="BN1226" s="48"/>
      <c r="BO1226" s="48"/>
      <c r="BP1226" s="48"/>
      <c r="BQ1226" s="48"/>
      <c r="BR1226" s="48"/>
      <c r="BS1226" s="48"/>
      <c r="BT1226" s="48"/>
      <c r="BU1226" s="48"/>
    </row>
    <row r="1227" spans="1:73" hidden="1">
      <c r="A1227" s="48"/>
      <c r="B1227" s="48"/>
      <c r="C1227" s="154" t="s">
        <v>3388</v>
      </c>
      <c r="D1227" s="48"/>
      <c r="E1227" s="48"/>
      <c r="F1227" s="48"/>
      <c r="G1227" s="48"/>
      <c r="H1227" s="48"/>
      <c r="I1227" s="48"/>
      <c r="J1227" s="48"/>
      <c r="K1227" s="48"/>
      <c r="L1227" s="464">
        <f t="shared" si="82"/>
        <v>840</v>
      </c>
      <c r="M1227" s="464"/>
      <c r="N1227" s="152" t="s">
        <v>3389</v>
      </c>
      <c r="O1227" s="48"/>
      <c r="P1227" s="48"/>
      <c r="Q1227" s="48"/>
      <c r="R1227" s="48"/>
      <c r="S1227" s="48"/>
      <c r="T1227" s="48"/>
      <c r="U1227" s="436" t="str">
        <f t="shared" si="80"/>
        <v/>
      </c>
      <c r="V1227" s="436"/>
      <c r="W1227" s="436" t="str">
        <f t="shared" si="81"/>
        <v/>
      </c>
      <c r="X1227" s="436"/>
      <c r="Y1227" s="48"/>
      <c r="Z1227" s="48"/>
      <c r="AA1227" s="48"/>
      <c r="AB1227" s="48"/>
      <c r="AC1227" s="48"/>
      <c r="AD1227" s="48"/>
      <c r="AE1227" s="48"/>
      <c r="AF1227" s="70"/>
      <c r="AG1227" s="48"/>
      <c r="AH1227" s="70"/>
      <c r="AI1227" s="48"/>
      <c r="AJ1227" s="48"/>
      <c r="AK1227" s="48"/>
      <c r="AL1227" s="48"/>
      <c r="AM1227" s="48"/>
      <c r="AN1227" s="48"/>
      <c r="AO1227" s="48"/>
      <c r="AP1227" s="48"/>
      <c r="AQ1227" s="48"/>
      <c r="AR1227" s="48"/>
      <c r="AS1227" s="48"/>
      <c r="AT1227" s="48"/>
      <c r="AU1227" s="48"/>
      <c r="AV1227" s="48"/>
      <c r="AW1227" s="48"/>
      <c r="AX1227" s="48"/>
      <c r="AY1227" s="48"/>
      <c r="AZ1227" s="48"/>
      <c r="BA1227" s="48"/>
      <c r="BB1227" s="48"/>
      <c r="BC1227" s="48"/>
      <c r="BD1227" s="48"/>
      <c r="BE1227" s="48"/>
      <c r="BF1227" s="48"/>
      <c r="BG1227" s="48"/>
      <c r="BH1227" s="48"/>
      <c r="BI1227" s="48"/>
      <c r="BJ1227" s="48"/>
      <c r="BK1227" s="48"/>
      <c r="BL1227" s="48"/>
      <c r="BM1227" s="48"/>
      <c r="BN1227" s="48"/>
      <c r="BO1227" s="48"/>
      <c r="BP1227" s="48"/>
      <c r="BQ1227" s="48"/>
      <c r="BR1227" s="48"/>
      <c r="BS1227" s="48"/>
      <c r="BT1227" s="48"/>
      <c r="BU1227" s="48"/>
    </row>
    <row r="1228" spans="1:73" hidden="1">
      <c r="A1228" s="48"/>
      <c r="B1228" s="48"/>
      <c r="C1228" s="70" t="s">
        <v>3390</v>
      </c>
      <c r="D1228" s="48"/>
      <c r="E1228" s="48"/>
      <c r="F1228" s="48"/>
      <c r="G1228" s="48"/>
      <c r="H1228" s="48"/>
      <c r="I1228" s="48"/>
      <c r="J1228" s="48"/>
      <c r="K1228" s="48"/>
      <c r="L1228" s="464">
        <f t="shared" si="82"/>
        <v>841</v>
      </c>
      <c r="M1228" s="464"/>
      <c r="N1228" s="152" t="s">
        <v>3391</v>
      </c>
      <c r="O1228" s="48"/>
      <c r="P1228" s="48"/>
      <c r="Q1228" s="48"/>
      <c r="R1228" s="48"/>
      <c r="S1228" s="48"/>
      <c r="T1228" s="48"/>
      <c r="U1228" s="436" t="str">
        <f t="shared" si="80"/>
        <v/>
      </c>
      <c r="V1228" s="436"/>
      <c r="W1228" s="436" t="str">
        <f t="shared" si="81"/>
        <v/>
      </c>
      <c r="X1228" s="436"/>
      <c r="Y1228" s="48"/>
      <c r="Z1228" s="48"/>
      <c r="AA1228" s="48"/>
      <c r="AB1228" s="48"/>
      <c r="AC1228" s="48"/>
      <c r="AD1228" s="48"/>
      <c r="AE1228" s="48"/>
      <c r="AF1228" s="70"/>
      <c r="AG1228" s="48"/>
      <c r="AH1228" s="70"/>
      <c r="AI1228" s="48"/>
      <c r="AJ1228" s="48"/>
      <c r="AK1228" s="48"/>
      <c r="AL1228" s="48"/>
      <c r="AM1228" s="48"/>
      <c r="AN1228" s="48"/>
      <c r="AO1228" s="48"/>
      <c r="AP1228" s="48"/>
      <c r="AQ1228" s="48"/>
      <c r="AR1228" s="48"/>
      <c r="AS1228" s="48"/>
      <c r="AT1228" s="48"/>
      <c r="AU1228" s="48"/>
      <c r="AV1228" s="48"/>
      <c r="AW1228" s="48"/>
      <c r="AX1228" s="48"/>
      <c r="AY1228" s="48"/>
      <c r="AZ1228" s="48"/>
      <c r="BA1228" s="48"/>
      <c r="BB1228" s="48"/>
      <c r="BC1228" s="48"/>
      <c r="BD1228" s="48"/>
      <c r="BE1228" s="48"/>
      <c r="BF1228" s="48"/>
      <c r="BG1228" s="48"/>
      <c r="BH1228" s="48"/>
      <c r="BI1228" s="48"/>
      <c r="BJ1228" s="48"/>
      <c r="BK1228" s="48"/>
      <c r="BL1228" s="48"/>
      <c r="BM1228" s="48"/>
      <c r="BN1228" s="48"/>
      <c r="BO1228" s="48"/>
      <c r="BP1228" s="48"/>
      <c r="BQ1228" s="48"/>
      <c r="BR1228" s="48"/>
      <c r="BS1228" s="48"/>
      <c r="BT1228" s="48"/>
      <c r="BU1228" s="48"/>
    </row>
    <row r="1229" spans="1:73" hidden="1">
      <c r="A1229" s="48"/>
      <c r="B1229" s="48"/>
      <c r="C1229" s="70" t="s">
        <v>3392</v>
      </c>
      <c r="D1229" s="48"/>
      <c r="E1229" s="48"/>
      <c r="F1229" s="48"/>
      <c r="G1229" s="48"/>
      <c r="H1229" s="48"/>
      <c r="I1229" s="48"/>
      <c r="J1229" s="48"/>
      <c r="K1229" s="48"/>
      <c r="L1229" s="464">
        <f t="shared" si="82"/>
        <v>842</v>
      </c>
      <c r="M1229" s="464"/>
      <c r="N1229" s="152" t="s">
        <v>3393</v>
      </c>
      <c r="O1229" s="48"/>
      <c r="P1229" s="48"/>
      <c r="Q1229" s="48"/>
      <c r="R1229" s="48"/>
      <c r="S1229" s="48"/>
      <c r="T1229" s="48"/>
      <c r="U1229" s="436" t="str">
        <f t="shared" si="80"/>
        <v/>
      </c>
      <c r="V1229" s="436"/>
      <c r="W1229" s="436" t="str">
        <f t="shared" si="81"/>
        <v/>
      </c>
      <c r="X1229" s="436"/>
      <c r="Y1229" s="48"/>
      <c r="Z1229" s="48"/>
      <c r="AA1229" s="48"/>
      <c r="AB1229" s="48"/>
      <c r="AC1229" s="48"/>
      <c r="AD1229" s="48"/>
      <c r="AE1229" s="48"/>
      <c r="AF1229" s="70"/>
      <c r="AG1229" s="48"/>
      <c r="AH1229" s="70"/>
      <c r="AI1229" s="48"/>
      <c r="AJ1229" s="48"/>
      <c r="AK1229" s="48"/>
      <c r="AL1229" s="48"/>
      <c r="AM1229" s="48"/>
      <c r="AN1229" s="48"/>
      <c r="AO1229" s="48"/>
      <c r="AP1229" s="48"/>
      <c r="AQ1229" s="48"/>
      <c r="AR1229" s="48"/>
      <c r="AS1229" s="48"/>
      <c r="AT1229" s="48"/>
      <c r="AU1229" s="48"/>
      <c r="AV1229" s="48"/>
      <c r="AW1229" s="48"/>
      <c r="AX1229" s="48"/>
      <c r="AY1229" s="48"/>
      <c r="AZ1229" s="48"/>
      <c r="BA1229" s="48"/>
      <c r="BB1229" s="48"/>
      <c r="BC1229" s="48"/>
      <c r="BD1229" s="48"/>
      <c r="BE1229" s="48"/>
      <c r="BF1229" s="48"/>
      <c r="BG1229" s="48"/>
      <c r="BH1229" s="48"/>
      <c r="BI1229" s="48"/>
      <c r="BJ1229" s="48"/>
      <c r="BK1229" s="48"/>
      <c r="BL1229" s="48"/>
      <c r="BM1229" s="48"/>
      <c r="BN1229" s="48"/>
      <c r="BO1229" s="48"/>
      <c r="BP1229" s="48"/>
      <c r="BQ1229" s="48"/>
      <c r="BR1229" s="48"/>
      <c r="BS1229" s="48"/>
      <c r="BT1229" s="48"/>
      <c r="BU1229" s="48"/>
    </row>
    <row r="1230" spans="1:73" hidden="1">
      <c r="A1230" s="48"/>
      <c r="B1230" s="48"/>
      <c r="C1230" s="70" t="s">
        <v>3394</v>
      </c>
      <c r="D1230" s="48"/>
      <c r="E1230" s="48"/>
      <c r="F1230" s="48"/>
      <c r="G1230" s="48"/>
      <c r="H1230" s="48"/>
      <c r="I1230" s="48"/>
      <c r="J1230" s="48"/>
      <c r="K1230" s="48"/>
      <c r="L1230" s="464">
        <f t="shared" si="82"/>
        <v>843</v>
      </c>
      <c r="M1230" s="464"/>
      <c r="N1230" s="152" t="s">
        <v>3395</v>
      </c>
      <c r="O1230" s="48"/>
      <c r="P1230" s="48"/>
      <c r="Q1230" s="48"/>
      <c r="R1230" s="48"/>
      <c r="S1230" s="48"/>
      <c r="T1230" s="48"/>
      <c r="U1230" s="436" t="str">
        <f t="shared" si="80"/>
        <v/>
      </c>
      <c r="V1230" s="436"/>
      <c r="W1230" s="436" t="str">
        <f t="shared" si="81"/>
        <v/>
      </c>
      <c r="X1230" s="436"/>
      <c r="Y1230" s="48"/>
      <c r="Z1230" s="48"/>
      <c r="AA1230" s="48"/>
      <c r="AB1230" s="48"/>
      <c r="AC1230" s="48"/>
      <c r="AD1230" s="48"/>
      <c r="AE1230" s="48"/>
      <c r="AF1230" s="70"/>
      <c r="AG1230" s="48"/>
      <c r="AH1230" s="70"/>
      <c r="AI1230" s="48"/>
      <c r="AJ1230" s="48"/>
      <c r="AK1230" s="48"/>
      <c r="AL1230" s="48"/>
      <c r="AM1230" s="48"/>
      <c r="AN1230" s="48"/>
      <c r="AO1230" s="48"/>
      <c r="AP1230" s="48"/>
      <c r="AQ1230" s="48"/>
      <c r="AR1230" s="48"/>
      <c r="AS1230" s="48"/>
      <c r="AT1230" s="48"/>
      <c r="AU1230" s="48"/>
      <c r="AV1230" s="48"/>
      <c r="AW1230" s="48"/>
      <c r="AX1230" s="48"/>
      <c r="AY1230" s="48"/>
      <c r="AZ1230" s="48"/>
      <c r="BA1230" s="48"/>
      <c r="BB1230" s="48"/>
      <c r="BC1230" s="48"/>
      <c r="BD1230" s="48"/>
      <c r="BE1230" s="48"/>
      <c r="BF1230" s="48"/>
      <c r="BG1230" s="48"/>
      <c r="BH1230" s="48"/>
      <c r="BI1230" s="48"/>
      <c r="BJ1230" s="48"/>
      <c r="BK1230" s="48"/>
      <c r="BL1230" s="48"/>
      <c r="BM1230" s="48"/>
      <c r="BN1230" s="48"/>
      <c r="BO1230" s="48"/>
      <c r="BP1230" s="48"/>
      <c r="BQ1230" s="48"/>
      <c r="BR1230" s="48"/>
      <c r="BS1230" s="48"/>
      <c r="BT1230" s="48"/>
      <c r="BU1230" s="48"/>
    </row>
    <row r="1231" spans="1:73" hidden="1">
      <c r="A1231" s="48"/>
      <c r="B1231" s="48"/>
      <c r="C1231" s="70" t="s">
        <v>3396</v>
      </c>
      <c r="D1231" s="48"/>
      <c r="E1231" s="48"/>
      <c r="F1231" s="48"/>
      <c r="G1231" s="48"/>
      <c r="H1231" s="48"/>
      <c r="I1231" s="48"/>
      <c r="J1231" s="48"/>
      <c r="K1231" s="48"/>
      <c r="L1231" s="464">
        <f t="shared" si="82"/>
        <v>844</v>
      </c>
      <c r="M1231" s="464"/>
      <c r="N1231" s="152" t="s">
        <v>3397</v>
      </c>
      <c r="O1231" s="48"/>
      <c r="P1231" s="48"/>
      <c r="Q1231" s="48"/>
      <c r="R1231" s="48"/>
      <c r="S1231" s="48"/>
      <c r="T1231" s="48"/>
      <c r="U1231" s="436" t="str">
        <f t="shared" si="80"/>
        <v/>
      </c>
      <c r="V1231" s="436"/>
      <c r="W1231" s="436" t="str">
        <f t="shared" si="81"/>
        <v/>
      </c>
      <c r="X1231" s="436"/>
      <c r="Y1231" s="48"/>
      <c r="Z1231" s="48"/>
      <c r="AA1231" s="48"/>
      <c r="AB1231" s="48"/>
      <c r="AC1231" s="48"/>
      <c r="AD1231" s="48"/>
      <c r="AE1231" s="48"/>
      <c r="AF1231" s="70"/>
      <c r="AG1231" s="48"/>
      <c r="AH1231" s="70"/>
      <c r="AI1231" s="48"/>
      <c r="AJ1231" s="48"/>
      <c r="AK1231" s="48"/>
      <c r="AL1231" s="48"/>
      <c r="AM1231" s="48"/>
      <c r="AN1231" s="48"/>
      <c r="AO1231" s="48"/>
      <c r="AP1231" s="48"/>
      <c r="AQ1231" s="48"/>
      <c r="AR1231" s="48"/>
      <c r="AS1231" s="48"/>
      <c r="AT1231" s="48"/>
      <c r="AU1231" s="48"/>
      <c r="AV1231" s="48"/>
      <c r="AW1231" s="48"/>
      <c r="AX1231" s="48"/>
      <c r="AY1231" s="48"/>
      <c r="AZ1231" s="48"/>
      <c r="BA1231" s="48"/>
      <c r="BB1231" s="48"/>
      <c r="BC1231" s="48"/>
      <c r="BD1231" s="48"/>
      <c r="BE1231" s="48"/>
      <c r="BF1231" s="48"/>
      <c r="BG1231" s="48"/>
      <c r="BH1231" s="48"/>
      <c r="BI1231" s="48"/>
      <c r="BJ1231" s="48"/>
      <c r="BK1231" s="48"/>
      <c r="BL1231" s="48"/>
      <c r="BM1231" s="48"/>
      <c r="BN1231" s="48"/>
      <c r="BO1231" s="48"/>
      <c r="BP1231" s="48"/>
      <c r="BQ1231" s="48"/>
      <c r="BR1231" s="48"/>
      <c r="BS1231" s="48"/>
      <c r="BT1231" s="48"/>
      <c r="BU1231" s="48"/>
    </row>
    <row r="1232" spans="1:73" hidden="1">
      <c r="A1232" s="48"/>
      <c r="B1232" s="48"/>
      <c r="C1232" s="70" t="s">
        <v>3398</v>
      </c>
      <c r="D1232" s="48"/>
      <c r="E1232" s="48"/>
      <c r="F1232" s="48"/>
      <c r="G1232" s="48"/>
      <c r="H1232" s="48"/>
      <c r="I1232" s="48"/>
      <c r="J1232" s="48"/>
      <c r="K1232" s="48"/>
      <c r="L1232" s="464">
        <f t="shared" si="82"/>
        <v>845</v>
      </c>
      <c r="M1232" s="464"/>
      <c r="N1232" s="152" t="s">
        <v>3399</v>
      </c>
      <c r="O1232" s="48"/>
      <c r="P1232" s="48"/>
      <c r="Q1232" s="48"/>
      <c r="R1232" s="48"/>
      <c r="S1232" s="48"/>
      <c r="T1232" s="48"/>
      <c r="U1232" s="436" t="str">
        <f t="shared" si="80"/>
        <v/>
      </c>
      <c r="V1232" s="436"/>
      <c r="W1232" s="436" t="str">
        <f t="shared" si="81"/>
        <v/>
      </c>
      <c r="X1232" s="436"/>
      <c r="Y1232" s="48"/>
      <c r="Z1232" s="48"/>
      <c r="AA1232" s="48"/>
      <c r="AB1232" s="48"/>
      <c r="AC1232" s="48"/>
      <c r="AD1232" s="48"/>
      <c r="AE1232" s="48"/>
      <c r="AF1232" s="70"/>
      <c r="AG1232" s="48"/>
      <c r="AH1232" s="70"/>
      <c r="AI1232" s="48"/>
      <c r="AJ1232" s="48"/>
      <c r="AK1232" s="48"/>
      <c r="AL1232" s="48"/>
      <c r="AM1232" s="48"/>
      <c r="AN1232" s="48"/>
      <c r="AO1232" s="48"/>
      <c r="AP1232" s="48"/>
      <c r="AQ1232" s="48"/>
      <c r="AR1232" s="48"/>
      <c r="AS1232" s="48"/>
      <c r="AT1232" s="48"/>
      <c r="AU1232" s="48"/>
      <c r="AV1232" s="48"/>
      <c r="AW1232" s="48"/>
      <c r="AX1232" s="48"/>
      <c r="AY1232" s="48"/>
      <c r="AZ1232" s="48"/>
      <c r="BA1232" s="48"/>
      <c r="BB1232" s="48"/>
      <c r="BC1232" s="48"/>
      <c r="BD1232" s="48"/>
      <c r="BE1232" s="48"/>
      <c r="BF1232" s="48"/>
      <c r="BG1232" s="48"/>
      <c r="BH1232" s="48"/>
      <c r="BI1232" s="48"/>
      <c r="BJ1232" s="48"/>
      <c r="BK1232" s="48"/>
      <c r="BL1232" s="48"/>
      <c r="BM1232" s="48"/>
      <c r="BN1232" s="48"/>
      <c r="BO1232" s="48"/>
      <c r="BP1232" s="48"/>
      <c r="BQ1232" s="48"/>
      <c r="BR1232" s="48"/>
      <c r="BS1232" s="48"/>
      <c r="BT1232" s="48"/>
      <c r="BU1232" s="48"/>
    </row>
    <row r="1233" spans="1:73" hidden="1">
      <c r="A1233" s="48"/>
      <c r="B1233" s="48"/>
      <c r="C1233" s="70" t="s">
        <v>3400</v>
      </c>
      <c r="D1233" s="48"/>
      <c r="E1233" s="48"/>
      <c r="F1233" s="48"/>
      <c r="G1233" s="48"/>
      <c r="H1233" s="48"/>
      <c r="I1233" s="48"/>
      <c r="J1233" s="48"/>
      <c r="K1233" s="48"/>
      <c r="L1233" s="464">
        <f t="shared" si="82"/>
        <v>846</v>
      </c>
      <c r="M1233" s="464"/>
      <c r="N1233" s="152" t="s">
        <v>3401</v>
      </c>
      <c r="O1233" s="48"/>
      <c r="P1233" s="48"/>
      <c r="Q1233" s="48"/>
      <c r="R1233" s="48"/>
      <c r="S1233" s="48"/>
      <c r="T1233" s="48"/>
      <c r="U1233" s="436" t="str">
        <f t="shared" si="80"/>
        <v/>
      </c>
      <c r="V1233" s="436"/>
      <c r="W1233" s="436" t="str">
        <f t="shared" si="81"/>
        <v/>
      </c>
      <c r="X1233" s="436"/>
      <c r="Y1233" s="48"/>
      <c r="Z1233" s="48"/>
      <c r="AA1233" s="48"/>
      <c r="AB1233" s="48"/>
      <c r="AC1233" s="48"/>
      <c r="AD1233" s="48"/>
      <c r="AE1233" s="48"/>
      <c r="AF1233" s="70"/>
      <c r="AG1233" s="48"/>
      <c r="AH1233" s="70"/>
      <c r="AI1233" s="48"/>
      <c r="AJ1233" s="48"/>
      <c r="AK1233" s="48"/>
      <c r="AL1233" s="48"/>
      <c r="AM1233" s="48"/>
      <c r="AN1233" s="48"/>
      <c r="AO1233" s="48"/>
      <c r="AP1233" s="48"/>
      <c r="AQ1233" s="48"/>
      <c r="AR1233" s="48"/>
      <c r="AS1233" s="48"/>
      <c r="AT1233" s="48"/>
      <c r="AU1233" s="48"/>
      <c r="AV1233" s="48"/>
      <c r="AW1233" s="48"/>
      <c r="AX1233" s="48"/>
      <c r="AY1233" s="48"/>
      <c r="AZ1233" s="48"/>
      <c r="BA1233" s="48"/>
      <c r="BB1233" s="48"/>
      <c r="BC1233" s="48"/>
      <c r="BD1233" s="48"/>
      <c r="BE1233" s="48"/>
      <c r="BF1233" s="48"/>
      <c r="BG1233" s="48"/>
      <c r="BH1233" s="48"/>
      <c r="BI1233" s="48"/>
      <c r="BJ1233" s="48"/>
      <c r="BK1233" s="48"/>
      <c r="BL1233" s="48"/>
      <c r="BM1233" s="48"/>
      <c r="BN1233" s="48"/>
      <c r="BO1233" s="48"/>
      <c r="BP1233" s="48"/>
      <c r="BQ1233" s="48"/>
      <c r="BR1233" s="48"/>
      <c r="BS1233" s="48"/>
      <c r="BT1233" s="48"/>
      <c r="BU1233" s="48"/>
    </row>
    <row r="1234" spans="1:73" hidden="1">
      <c r="A1234" s="48"/>
      <c r="B1234" s="48"/>
      <c r="C1234" s="70" t="s">
        <v>3402</v>
      </c>
      <c r="D1234" s="48"/>
      <c r="E1234" s="48"/>
      <c r="F1234" s="48"/>
      <c r="G1234" s="48"/>
      <c r="H1234" s="48"/>
      <c r="I1234" s="48"/>
      <c r="J1234" s="48"/>
      <c r="K1234" s="48"/>
      <c r="L1234" s="464">
        <f t="shared" si="82"/>
        <v>847</v>
      </c>
      <c r="M1234" s="464"/>
      <c r="N1234" s="152" t="s">
        <v>3403</v>
      </c>
      <c r="O1234" s="48"/>
      <c r="P1234" s="48"/>
      <c r="Q1234" s="48"/>
      <c r="R1234" s="48"/>
      <c r="S1234" s="48"/>
      <c r="T1234" s="48"/>
      <c r="U1234" s="436" t="str">
        <f t="shared" si="80"/>
        <v/>
      </c>
      <c r="V1234" s="436"/>
      <c r="W1234" s="436" t="str">
        <f t="shared" si="81"/>
        <v/>
      </c>
      <c r="X1234" s="436"/>
      <c r="Y1234" s="48"/>
      <c r="Z1234" s="48"/>
      <c r="AA1234" s="48"/>
      <c r="AB1234" s="48"/>
      <c r="AC1234" s="48"/>
      <c r="AD1234" s="48"/>
      <c r="AE1234" s="48"/>
      <c r="AF1234" s="70"/>
      <c r="AG1234" s="48"/>
      <c r="AH1234" s="70"/>
      <c r="AI1234" s="48"/>
      <c r="AJ1234" s="48"/>
      <c r="AK1234" s="48"/>
      <c r="AL1234" s="48"/>
      <c r="AM1234" s="48"/>
      <c r="AN1234" s="48"/>
      <c r="AO1234" s="48"/>
      <c r="AP1234" s="48"/>
      <c r="AQ1234" s="48"/>
      <c r="AR1234" s="48"/>
      <c r="AS1234" s="48"/>
      <c r="AT1234" s="48"/>
      <c r="AU1234" s="48"/>
      <c r="AV1234" s="48"/>
      <c r="AW1234" s="48"/>
      <c r="AX1234" s="48"/>
      <c r="AY1234" s="48"/>
      <c r="AZ1234" s="48"/>
      <c r="BA1234" s="48"/>
      <c r="BB1234" s="48"/>
      <c r="BC1234" s="48"/>
      <c r="BD1234" s="48"/>
      <c r="BE1234" s="48"/>
      <c r="BF1234" s="48"/>
      <c r="BG1234" s="48"/>
      <c r="BH1234" s="48"/>
      <c r="BI1234" s="48"/>
      <c r="BJ1234" s="48"/>
      <c r="BK1234" s="48"/>
      <c r="BL1234" s="48"/>
      <c r="BM1234" s="48"/>
      <c r="BN1234" s="48"/>
      <c r="BO1234" s="48"/>
      <c r="BP1234" s="48"/>
      <c r="BQ1234" s="48"/>
      <c r="BR1234" s="48"/>
      <c r="BS1234" s="48"/>
      <c r="BT1234" s="48"/>
      <c r="BU1234" s="48"/>
    </row>
    <row r="1235" spans="1:73" hidden="1">
      <c r="A1235" s="48"/>
      <c r="B1235" s="48"/>
      <c r="C1235" s="70" t="s">
        <v>3404</v>
      </c>
      <c r="D1235" s="48"/>
      <c r="E1235" s="48"/>
      <c r="F1235" s="48"/>
      <c r="G1235" s="48"/>
      <c r="H1235" s="48"/>
      <c r="I1235" s="48"/>
      <c r="J1235" s="48"/>
      <c r="K1235" s="48"/>
      <c r="L1235" s="464">
        <f t="shared" si="82"/>
        <v>848</v>
      </c>
      <c r="M1235" s="464"/>
      <c r="N1235" s="152" t="s">
        <v>3405</v>
      </c>
      <c r="O1235" s="48"/>
      <c r="P1235" s="48"/>
      <c r="Q1235" s="48"/>
      <c r="R1235" s="48"/>
      <c r="S1235" s="48"/>
      <c r="T1235" s="48"/>
      <c r="U1235" s="436" t="str">
        <f t="shared" si="80"/>
        <v/>
      </c>
      <c r="V1235" s="436"/>
      <c r="W1235" s="436" t="str">
        <f t="shared" si="81"/>
        <v/>
      </c>
      <c r="X1235" s="436"/>
      <c r="Y1235" s="48"/>
      <c r="Z1235" s="48"/>
      <c r="AA1235" s="48"/>
      <c r="AB1235" s="48"/>
      <c r="AC1235" s="48"/>
      <c r="AD1235" s="48"/>
      <c r="AE1235" s="48"/>
      <c r="AF1235" s="70"/>
      <c r="AG1235" s="48"/>
      <c r="AH1235" s="70"/>
      <c r="AI1235" s="48"/>
      <c r="AJ1235" s="48"/>
      <c r="AK1235" s="48"/>
      <c r="AL1235" s="48"/>
      <c r="AM1235" s="48"/>
      <c r="AN1235" s="48"/>
      <c r="AO1235" s="48"/>
      <c r="AP1235" s="48"/>
      <c r="AQ1235" s="48"/>
      <c r="AR1235" s="48"/>
      <c r="AS1235" s="48"/>
      <c r="AT1235" s="48"/>
      <c r="AU1235" s="48"/>
      <c r="AV1235" s="48"/>
      <c r="AW1235" s="48"/>
      <c r="AX1235" s="48"/>
      <c r="AY1235" s="48"/>
      <c r="AZ1235" s="48"/>
      <c r="BA1235" s="48"/>
      <c r="BB1235" s="48"/>
      <c r="BC1235" s="48"/>
      <c r="BD1235" s="48"/>
      <c r="BE1235" s="48"/>
      <c r="BF1235" s="48"/>
      <c r="BG1235" s="48"/>
      <c r="BH1235" s="48"/>
      <c r="BI1235" s="48"/>
      <c r="BJ1235" s="48"/>
      <c r="BK1235" s="48"/>
      <c r="BL1235" s="48"/>
      <c r="BM1235" s="48"/>
      <c r="BN1235" s="48"/>
      <c r="BO1235" s="48"/>
      <c r="BP1235" s="48"/>
      <c r="BQ1235" s="48"/>
      <c r="BR1235" s="48"/>
      <c r="BS1235" s="48"/>
      <c r="BT1235" s="48"/>
      <c r="BU1235" s="48"/>
    </row>
    <row r="1236" spans="1:73" hidden="1">
      <c r="A1236" s="48"/>
      <c r="B1236" s="48"/>
      <c r="C1236" s="70" t="s">
        <v>3406</v>
      </c>
      <c r="D1236" s="48"/>
      <c r="E1236" s="48"/>
      <c r="F1236" s="48"/>
      <c r="G1236" s="48"/>
      <c r="H1236" s="48"/>
      <c r="I1236" s="48"/>
      <c r="J1236" s="48"/>
      <c r="K1236" s="48"/>
      <c r="L1236" s="464">
        <f t="shared" si="82"/>
        <v>849</v>
      </c>
      <c r="M1236" s="464"/>
      <c r="N1236" s="152" t="s">
        <v>3407</v>
      </c>
      <c r="O1236" s="48"/>
      <c r="P1236" s="48"/>
      <c r="Q1236" s="48"/>
      <c r="R1236" s="48"/>
      <c r="S1236" s="48"/>
      <c r="T1236" s="48"/>
      <c r="U1236" s="436" t="str">
        <f t="shared" si="80"/>
        <v/>
      </c>
      <c r="V1236" s="436"/>
      <c r="W1236" s="436" t="str">
        <f t="shared" si="81"/>
        <v/>
      </c>
      <c r="X1236" s="436"/>
      <c r="Y1236" s="48"/>
      <c r="Z1236" s="48"/>
      <c r="AA1236" s="48"/>
      <c r="AB1236" s="48"/>
      <c r="AC1236" s="48"/>
      <c r="AD1236" s="48"/>
      <c r="AE1236" s="48"/>
      <c r="AF1236" s="70"/>
      <c r="AG1236" s="48"/>
      <c r="AH1236" s="70"/>
      <c r="AI1236" s="48"/>
      <c r="AJ1236" s="48"/>
      <c r="AK1236" s="48"/>
      <c r="AL1236" s="48"/>
      <c r="AM1236" s="48"/>
      <c r="AN1236" s="48"/>
      <c r="AO1236" s="48"/>
      <c r="AP1236" s="48"/>
      <c r="AQ1236" s="48"/>
      <c r="AR1236" s="48"/>
      <c r="AS1236" s="48"/>
      <c r="AT1236" s="48"/>
      <c r="AU1236" s="48"/>
      <c r="AV1236" s="48"/>
      <c r="AW1236" s="48"/>
      <c r="AX1236" s="48"/>
      <c r="AY1236" s="48"/>
      <c r="AZ1236" s="48"/>
      <c r="BA1236" s="48"/>
      <c r="BB1236" s="48"/>
      <c r="BC1236" s="48"/>
      <c r="BD1236" s="48"/>
      <c r="BE1236" s="48"/>
      <c r="BF1236" s="48"/>
      <c r="BG1236" s="48"/>
      <c r="BH1236" s="48"/>
      <c r="BI1236" s="48"/>
      <c r="BJ1236" s="48"/>
      <c r="BK1236" s="48"/>
      <c r="BL1236" s="48"/>
      <c r="BM1236" s="48"/>
      <c r="BN1236" s="48"/>
      <c r="BO1236" s="48"/>
      <c r="BP1236" s="48"/>
      <c r="BQ1236" s="48"/>
      <c r="BR1236" s="48"/>
      <c r="BS1236" s="48"/>
      <c r="BT1236" s="48"/>
      <c r="BU1236" s="48"/>
    </row>
    <row r="1237" spans="1:73" hidden="1">
      <c r="A1237" s="48"/>
      <c r="B1237" s="48"/>
      <c r="C1237" s="70" t="s">
        <v>3408</v>
      </c>
      <c r="D1237" s="48"/>
      <c r="E1237" s="48"/>
      <c r="F1237" s="48"/>
      <c r="G1237" s="48"/>
      <c r="H1237" s="48"/>
      <c r="I1237" s="48"/>
      <c r="J1237" s="48"/>
      <c r="K1237" s="48"/>
      <c r="L1237" s="464">
        <f t="shared" si="82"/>
        <v>850</v>
      </c>
      <c r="M1237" s="464"/>
      <c r="N1237" s="152" t="s">
        <v>3409</v>
      </c>
      <c r="O1237" s="48"/>
      <c r="P1237" s="48"/>
      <c r="Q1237" s="48"/>
      <c r="R1237" s="48"/>
      <c r="S1237" s="48"/>
      <c r="T1237" s="48"/>
      <c r="U1237" s="436" t="str">
        <f t="shared" si="80"/>
        <v/>
      </c>
      <c r="V1237" s="436"/>
      <c r="W1237" s="436" t="str">
        <f t="shared" si="81"/>
        <v/>
      </c>
      <c r="X1237" s="436"/>
      <c r="Y1237" s="48"/>
      <c r="Z1237" s="48"/>
      <c r="AA1237" s="48"/>
      <c r="AB1237" s="48"/>
      <c r="AC1237" s="48"/>
      <c r="AD1237" s="48"/>
      <c r="AE1237" s="48"/>
      <c r="AF1237" s="70"/>
      <c r="AG1237" s="48"/>
      <c r="AH1237" s="70"/>
      <c r="AI1237" s="48"/>
      <c r="AJ1237" s="48"/>
      <c r="AK1237" s="48"/>
      <c r="AL1237" s="48"/>
      <c r="AM1237" s="48"/>
      <c r="AN1237" s="48"/>
      <c r="AO1237" s="48"/>
      <c r="AP1237" s="48"/>
      <c r="AQ1237" s="48"/>
      <c r="AR1237" s="48"/>
      <c r="AS1237" s="48"/>
      <c r="AT1237" s="48"/>
      <c r="AU1237" s="48"/>
      <c r="AV1237" s="48"/>
      <c r="AW1237" s="48"/>
      <c r="AX1237" s="48"/>
      <c r="AY1237" s="48"/>
      <c r="AZ1237" s="48"/>
      <c r="BA1237" s="48"/>
      <c r="BB1237" s="48"/>
      <c r="BC1237" s="48"/>
      <c r="BD1237" s="48"/>
      <c r="BE1237" s="48"/>
      <c r="BF1237" s="48"/>
      <c r="BG1237" s="48"/>
      <c r="BH1237" s="48"/>
      <c r="BI1237" s="48"/>
      <c r="BJ1237" s="48"/>
      <c r="BK1237" s="48"/>
      <c r="BL1237" s="48"/>
      <c r="BM1237" s="48"/>
      <c r="BN1237" s="48"/>
      <c r="BO1237" s="48"/>
      <c r="BP1237" s="48"/>
      <c r="BQ1237" s="48"/>
      <c r="BR1237" s="48"/>
      <c r="BS1237" s="48"/>
      <c r="BT1237" s="48"/>
      <c r="BU1237" s="48"/>
    </row>
    <row r="1238" spans="1:73" hidden="1">
      <c r="A1238" s="48"/>
      <c r="B1238" s="48"/>
      <c r="C1238" s="70" t="s">
        <v>3410</v>
      </c>
      <c r="D1238" s="48"/>
      <c r="E1238" s="48"/>
      <c r="F1238" s="48"/>
      <c r="G1238" s="48"/>
      <c r="H1238" s="48"/>
      <c r="I1238" s="48"/>
      <c r="J1238" s="48"/>
      <c r="K1238" s="48"/>
      <c r="L1238" s="464">
        <f t="shared" si="82"/>
        <v>851</v>
      </c>
      <c r="M1238" s="464"/>
      <c r="N1238" s="152" t="s">
        <v>3411</v>
      </c>
      <c r="O1238" s="48"/>
      <c r="P1238" s="48"/>
      <c r="Q1238" s="48"/>
      <c r="R1238" s="48"/>
      <c r="S1238" s="48"/>
      <c r="T1238" s="48"/>
      <c r="U1238" s="436" t="str">
        <f t="shared" si="80"/>
        <v/>
      </c>
      <c r="V1238" s="436"/>
      <c r="W1238" s="436" t="str">
        <f t="shared" si="81"/>
        <v/>
      </c>
      <c r="X1238" s="436"/>
      <c r="Y1238" s="48"/>
      <c r="Z1238" s="48"/>
      <c r="AA1238" s="48"/>
      <c r="AB1238" s="48"/>
      <c r="AC1238" s="48"/>
      <c r="AD1238" s="48"/>
      <c r="AE1238" s="48"/>
      <c r="AF1238" s="70"/>
      <c r="AG1238" s="48"/>
      <c r="AH1238" s="70"/>
      <c r="AI1238" s="48"/>
      <c r="AJ1238" s="48"/>
      <c r="AK1238" s="48"/>
      <c r="AL1238" s="48"/>
      <c r="AM1238" s="48"/>
      <c r="AN1238" s="48"/>
      <c r="AO1238" s="48"/>
      <c r="AP1238" s="48"/>
      <c r="AQ1238" s="48"/>
      <c r="AR1238" s="48"/>
      <c r="AS1238" s="48"/>
      <c r="AT1238" s="48"/>
      <c r="AU1238" s="48"/>
      <c r="AV1238" s="48"/>
      <c r="AW1238" s="48"/>
      <c r="AX1238" s="48"/>
      <c r="AY1238" s="48"/>
      <c r="AZ1238" s="48"/>
      <c r="BA1238" s="48"/>
      <c r="BB1238" s="48"/>
      <c r="BC1238" s="48"/>
      <c r="BD1238" s="48"/>
      <c r="BE1238" s="48"/>
      <c r="BF1238" s="48"/>
      <c r="BG1238" s="48"/>
      <c r="BH1238" s="48"/>
      <c r="BI1238" s="48"/>
      <c r="BJ1238" s="48"/>
      <c r="BK1238" s="48"/>
      <c r="BL1238" s="48"/>
      <c r="BM1238" s="48"/>
      <c r="BN1238" s="48"/>
      <c r="BO1238" s="48"/>
      <c r="BP1238" s="48"/>
      <c r="BQ1238" s="48"/>
      <c r="BR1238" s="48"/>
      <c r="BS1238" s="48"/>
      <c r="BT1238" s="48"/>
      <c r="BU1238" s="48"/>
    </row>
    <row r="1239" spans="1:73" hidden="1">
      <c r="A1239" s="48"/>
      <c r="B1239" s="48"/>
      <c r="C1239" s="70" t="s">
        <v>3412</v>
      </c>
      <c r="D1239" s="48"/>
      <c r="E1239" s="48"/>
      <c r="F1239" s="48"/>
      <c r="G1239" s="48"/>
      <c r="H1239" s="48"/>
      <c r="I1239" s="48"/>
      <c r="J1239" s="48"/>
      <c r="K1239" s="48"/>
      <c r="L1239" s="464">
        <f t="shared" si="82"/>
        <v>852</v>
      </c>
      <c r="M1239" s="464"/>
      <c r="N1239" s="152" t="s">
        <v>3413</v>
      </c>
      <c r="O1239" s="48"/>
      <c r="P1239" s="48"/>
      <c r="Q1239" s="48"/>
      <c r="R1239" s="48"/>
      <c r="S1239" s="48"/>
      <c r="T1239" s="48"/>
      <c r="U1239" s="436" t="str">
        <f t="shared" si="80"/>
        <v/>
      </c>
      <c r="V1239" s="436"/>
      <c r="W1239" s="436" t="str">
        <f t="shared" si="81"/>
        <v/>
      </c>
      <c r="X1239" s="436"/>
      <c r="Y1239" s="48"/>
      <c r="Z1239" s="48"/>
      <c r="AA1239" s="48"/>
      <c r="AB1239" s="48"/>
      <c r="AC1239" s="48"/>
      <c r="AD1239" s="48"/>
      <c r="AE1239" s="48"/>
      <c r="AF1239" s="70"/>
      <c r="AG1239" s="48"/>
      <c r="AH1239" s="70"/>
      <c r="AI1239" s="48"/>
      <c r="AJ1239" s="48"/>
      <c r="AK1239" s="48"/>
      <c r="AL1239" s="48"/>
      <c r="AM1239" s="48"/>
      <c r="AN1239" s="48"/>
      <c r="AO1239" s="48"/>
      <c r="AP1239" s="48"/>
      <c r="AQ1239" s="48"/>
      <c r="AR1239" s="48"/>
      <c r="AS1239" s="48"/>
      <c r="AT1239" s="48"/>
      <c r="AU1239" s="48"/>
      <c r="AV1239" s="48"/>
      <c r="AW1239" s="48"/>
      <c r="AX1239" s="48"/>
      <c r="AY1239" s="48"/>
      <c r="AZ1239" s="48"/>
      <c r="BA1239" s="48"/>
      <c r="BB1239" s="48"/>
      <c r="BC1239" s="48"/>
      <c r="BD1239" s="48"/>
      <c r="BE1239" s="48"/>
      <c r="BF1239" s="48"/>
      <c r="BG1239" s="48"/>
      <c r="BH1239" s="48"/>
      <c r="BI1239" s="48"/>
      <c r="BJ1239" s="48"/>
      <c r="BK1239" s="48"/>
      <c r="BL1239" s="48"/>
      <c r="BM1239" s="48"/>
      <c r="BN1239" s="48"/>
      <c r="BO1239" s="48"/>
      <c r="BP1239" s="48"/>
      <c r="BQ1239" s="48"/>
      <c r="BR1239" s="48"/>
      <c r="BS1239" s="48"/>
      <c r="BT1239" s="48"/>
      <c r="BU1239" s="48"/>
    </row>
    <row r="1240" spans="1:73" hidden="1">
      <c r="A1240" s="48"/>
      <c r="B1240" s="48"/>
      <c r="C1240" s="70" t="s">
        <v>3414</v>
      </c>
      <c r="D1240" s="48"/>
      <c r="E1240" s="48"/>
      <c r="F1240" s="48"/>
      <c r="G1240" s="48"/>
      <c r="H1240" s="48"/>
      <c r="I1240" s="48"/>
      <c r="J1240" s="48"/>
      <c r="K1240" s="48"/>
      <c r="L1240" s="464">
        <f t="shared" si="82"/>
        <v>853</v>
      </c>
      <c r="M1240" s="464"/>
      <c r="N1240" s="152" t="s">
        <v>3415</v>
      </c>
      <c r="O1240" s="48"/>
      <c r="P1240" s="48"/>
      <c r="Q1240" s="48"/>
      <c r="R1240" s="48"/>
      <c r="S1240" s="48"/>
      <c r="T1240" s="48"/>
      <c r="U1240" s="436" t="str">
        <f t="shared" si="80"/>
        <v/>
      </c>
      <c r="V1240" s="436"/>
      <c r="W1240" s="436" t="str">
        <f t="shared" si="81"/>
        <v/>
      </c>
      <c r="X1240" s="436"/>
      <c r="Y1240" s="48"/>
      <c r="Z1240" s="48"/>
      <c r="AA1240" s="48"/>
      <c r="AB1240" s="48"/>
      <c r="AC1240" s="48"/>
      <c r="AD1240" s="48"/>
      <c r="AE1240" s="48"/>
      <c r="AF1240" s="70"/>
      <c r="AG1240" s="48"/>
      <c r="AH1240" s="70"/>
      <c r="AI1240" s="48"/>
      <c r="AJ1240" s="48"/>
      <c r="AK1240" s="48"/>
      <c r="AL1240" s="48"/>
      <c r="AM1240" s="48"/>
      <c r="AN1240" s="48"/>
      <c r="AO1240" s="48"/>
      <c r="AP1240" s="48"/>
      <c r="AQ1240" s="48"/>
      <c r="AR1240" s="48"/>
      <c r="AS1240" s="48"/>
      <c r="AT1240" s="48"/>
      <c r="AU1240" s="48"/>
      <c r="AV1240" s="48"/>
      <c r="AW1240" s="48"/>
      <c r="AX1240" s="48"/>
      <c r="AY1240" s="48"/>
      <c r="AZ1240" s="48"/>
      <c r="BA1240" s="48"/>
      <c r="BB1240" s="48"/>
      <c r="BC1240" s="48"/>
      <c r="BD1240" s="48"/>
      <c r="BE1240" s="48"/>
      <c r="BF1240" s="48"/>
      <c r="BG1240" s="48"/>
      <c r="BH1240" s="48"/>
      <c r="BI1240" s="48"/>
      <c r="BJ1240" s="48"/>
      <c r="BK1240" s="48"/>
      <c r="BL1240" s="48"/>
      <c r="BM1240" s="48"/>
      <c r="BN1240" s="48"/>
      <c r="BO1240" s="48"/>
      <c r="BP1240" s="48"/>
      <c r="BQ1240" s="48"/>
      <c r="BR1240" s="48"/>
      <c r="BS1240" s="48"/>
      <c r="BT1240" s="48"/>
      <c r="BU1240" s="48"/>
    </row>
    <row r="1241" spans="1:73" hidden="1">
      <c r="A1241" s="48"/>
      <c r="B1241" s="48"/>
      <c r="C1241" s="70" t="s">
        <v>3416</v>
      </c>
      <c r="D1241" s="48"/>
      <c r="E1241" s="48"/>
      <c r="F1241" s="48"/>
      <c r="G1241" s="48"/>
      <c r="H1241" s="48"/>
      <c r="I1241" s="48"/>
      <c r="J1241" s="48"/>
      <c r="K1241" s="48"/>
      <c r="L1241" s="464">
        <f t="shared" si="82"/>
        <v>854</v>
      </c>
      <c r="M1241" s="464"/>
      <c r="N1241" s="152" t="s">
        <v>3417</v>
      </c>
      <c r="O1241" s="48"/>
      <c r="P1241" s="48"/>
      <c r="Q1241" s="48"/>
      <c r="R1241" s="48"/>
      <c r="S1241" s="48"/>
      <c r="T1241" s="48"/>
      <c r="U1241" s="436" t="str">
        <f t="shared" si="80"/>
        <v/>
      </c>
      <c r="V1241" s="436"/>
      <c r="W1241" s="436" t="str">
        <f t="shared" si="81"/>
        <v/>
      </c>
      <c r="X1241" s="436"/>
      <c r="Y1241" s="48"/>
      <c r="Z1241" s="48"/>
      <c r="AA1241" s="48"/>
      <c r="AB1241" s="48"/>
      <c r="AC1241" s="48"/>
      <c r="AD1241" s="48"/>
      <c r="AE1241" s="48"/>
      <c r="AF1241" s="70"/>
      <c r="AG1241" s="48"/>
      <c r="AH1241" s="70"/>
      <c r="AI1241" s="48"/>
      <c r="AJ1241" s="48"/>
      <c r="AK1241" s="48"/>
      <c r="AL1241" s="48"/>
      <c r="AM1241" s="48"/>
      <c r="AN1241" s="48"/>
      <c r="AO1241" s="48"/>
      <c r="AP1241" s="48"/>
      <c r="AQ1241" s="48"/>
      <c r="AR1241" s="48"/>
      <c r="AS1241" s="48"/>
      <c r="AT1241" s="48"/>
      <c r="AU1241" s="48"/>
      <c r="AV1241" s="48"/>
      <c r="AW1241" s="48"/>
      <c r="AX1241" s="48"/>
      <c r="AY1241" s="48"/>
      <c r="AZ1241" s="48"/>
      <c r="BA1241" s="48"/>
      <c r="BB1241" s="48"/>
      <c r="BC1241" s="48"/>
      <c r="BD1241" s="48"/>
      <c r="BE1241" s="48"/>
      <c r="BF1241" s="48"/>
      <c r="BG1241" s="48"/>
      <c r="BH1241" s="48"/>
      <c r="BI1241" s="48"/>
      <c r="BJ1241" s="48"/>
      <c r="BK1241" s="48"/>
      <c r="BL1241" s="48"/>
      <c r="BM1241" s="48"/>
      <c r="BN1241" s="48"/>
      <c r="BO1241" s="48"/>
      <c r="BP1241" s="48"/>
      <c r="BQ1241" s="48"/>
      <c r="BR1241" s="48"/>
      <c r="BS1241" s="48"/>
      <c r="BT1241" s="48"/>
      <c r="BU1241" s="48"/>
    </row>
    <row r="1242" spans="1:73" hidden="1">
      <c r="A1242" s="48"/>
      <c r="B1242" s="48"/>
      <c r="C1242" s="70" t="s">
        <v>3418</v>
      </c>
      <c r="D1242" s="48"/>
      <c r="E1242" s="48"/>
      <c r="F1242" s="48"/>
      <c r="G1242" s="48"/>
      <c r="H1242" s="48"/>
      <c r="I1242" s="48"/>
      <c r="J1242" s="48"/>
      <c r="K1242" s="48"/>
      <c r="L1242" s="464">
        <f t="shared" si="82"/>
        <v>855</v>
      </c>
      <c r="M1242" s="464"/>
      <c r="N1242" s="152" t="s">
        <v>3419</v>
      </c>
      <c r="O1242" s="48"/>
      <c r="P1242" s="48"/>
      <c r="Q1242" s="48"/>
      <c r="R1242" s="48"/>
      <c r="S1242" s="48"/>
      <c r="T1242" s="48"/>
      <c r="U1242" s="436" t="str">
        <f t="shared" si="80"/>
        <v/>
      </c>
      <c r="V1242" s="436"/>
      <c r="W1242" s="436" t="str">
        <f t="shared" si="81"/>
        <v/>
      </c>
      <c r="X1242" s="436"/>
      <c r="Y1242" s="48"/>
      <c r="Z1242" s="48"/>
      <c r="AA1242" s="48"/>
      <c r="AB1242" s="48"/>
      <c r="AC1242" s="48"/>
      <c r="AD1242" s="48"/>
      <c r="AE1242" s="48"/>
      <c r="AF1242" s="70"/>
      <c r="AG1242" s="48"/>
      <c r="AH1242" s="70"/>
      <c r="AI1242" s="48"/>
      <c r="AJ1242" s="48"/>
      <c r="AK1242" s="48"/>
      <c r="AL1242" s="48"/>
      <c r="AM1242" s="48"/>
      <c r="AN1242" s="48"/>
      <c r="AO1242" s="48"/>
      <c r="AP1242" s="48"/>
      <c r="AQ1242" s="48"/>
      <c r="AR1242" s="48"/>
      <c r="AS1242" s="48"/>
      <c r="AT1242" s="48"/>
      <c r="AU1242" s="48"/>
      <c r="AV1242" s="48"/>
      <c r="AW1242" s="48"/>
      <c r="AX1242" s="48"/>
      <c r="AY1242" s="48"/>
      <c r="AZ1242" s="48"/>
      <c r="BA1242" s="48"/>
      <c r="BB1242" s="48"/>
      <c r="BC1242" s="48"/>
      <c r="BD1242" s="48"/>
      <c r="BE1242" s="48"/>
      <c r="BF1242" s="48"/>
      <c r="BG1242" s="48"/>
      <c r="BH1242" s="48"/>
      <c r="BI1242" s="48"/>
      <c r="BJ1242" s="48"/>
      <c r="BK1242" s="48"/>
      <c r="BL1242" s="48"/>
      <c r="BM1242" s="48"/>
      <c r="BN1242" s="48"/>
      <c r="BO1242" s="48"/>
      <c r="BP1242" s="48"/>
      <c r="BQ1242" s="48"/>
      <c r="BR1242" s="48"/>
      <c r="BS1242" s="48"/>
      <c r="BT1242" s="48"/>
      <c r="BU1242" s="48"/>
    </row>
    <row r="1243" spans="1:73" hidden="1">
      <c r="A1243" s="48"/>
      <c r="B1243" s="48"/>
      <c r="C1243" s="70" t="s">
        <v>3420</v>
      </c>
      <c r="D1243" s="48"/>
      <c r="E1243" s="48"/>
      <c r="F1243" s="48"/>
      <c r="G1243" s="48"/>
      <c r="H1243" s="48"/>
      <c r="I1243" s="48"/>
      <c r="J1243" s="48"/>
      <c r="K1243" s="48"/>
      <c r="L1243" s="464">
        <f t="shared" si="82"/>
        <v>856</v>
      </c>
      <c r="M1243" s="464"/>
      <c r="N1243" s="152" t="s">
        <v>3421</v>
      </c>
      <c r="O1243" s="48"/>
      <c r="P1243" s="48"/>
      <c r="Q1243" s="48"/>
      <c r="R1243" s="48"/>
      <c r="S1243" s="48"/>
      <c r="T1243" s="48"/>
      <c r="U1243" s="436" t="str">
        <f t="shared" si="80"/>
        <v/>
      </c>
      <c r="V1243" s="436"/>
      <c r="W1243" s="436" t="str">
        <f t="shared" si="81"/>
        <v/>
      </c>
      <c r="X1243" s="436"/>
      <c r="Y1243" s="48"/>
      <c r="Z1243" s="48"/>
      <c r="AA1243" s="48"/>
      <c r="AB1243" s="48"/>
      <c r="AC1243" s="48"/>
      <c r="AD1243" s="48"/>
      <c r="AE1243" s="48"/>
      <c r="AF1243" s="70"/>
      <c r="AG1243" s="48"/>
      <c r="AH1243" s="70"/>
      <c r="AI1243" s="48"/>
      <c r="AJ1243" s="48"/>
      <c r="AK1243" s="48"/>
      <c r="AL1243" s="48"/>
      <c r="AM1243" s="48"/>
      <c r="AN1243" s="48"/>
      <c r="AO1243" s="48"/>
      <c r="AP1243" s="48"/>
      <c r="AQ1243" s="48"/>
      <c r="AR1243" s="48"/>
      <c r="AS1243" s="48"/>
      <c r="AT1243" s="48"/>
      <c r="AU1243" s="48"/>
      <c r="AV1243" s="48"/>
      <c r="AW1243" s="48"/>
      <c r="AX1243" s="48"/>
      <c r="AY1243" s="48"/>
      <c r="AZ1243" s="48"/>
      <c r="BA1243" s="48"/>
      <c r="BB1243" s="48"/>
      <c r="BC1243" s="48"/>
      <c r="BD1243" s="48"/>
      <c r="BE1243" s="48"/>
      <c r="BF1243" s="48"/>
      <c r="BG1243" s="48"/>
      <c r="BH1243" s="48"/>
      <c r="BI1243" s="48"/>
      <c r="BJ1243" s="48"/>
      <c r="BK1243" s="48"/>
      <c r="BL1243" s="48"/>
      <c r="BM1243" s="48"/>
      <c r="BN1243" s="48"/>
      <c r="BO1243" s="48"/>
      <c r="BP1243" s="48"/>
      <c r="BQ1243" s="48"/>
      <c r="BR1243" s="48"/>
      <c r="BS1243" s="48"/>
      <c r="BT1243" s="48"/>
      <c r="BU1243" s="48"/>
    </row>
    <row r="1244" spans="1:73" hidden="1">
      <c r="A1244" s="48"/>
      <c r="B1244" s="48"/>
      <c r="C1244" s="70" t="s">
        <v>3422</v>
      </c>
      <c r="D1244" s="48"/>
      <c r="E1244" s="48"/>
      <c r="F1244" s="48"/>
      <c r="G1244" s="48"/>
      <c r="H1244" s="48"/>
      <c r="I1244" s="48"/>
      <c r="J1244" s="48"/>
      <c r="K1244" s="48"/>
      <c r="L1244" s="464">
        <f t="shared" si="82"/>
        <v>857</v>
      </c>
      <c r="M1244" s="464"/>
      <c r="N1244" s="152" t="s">
        <v>3423</v>
      </c>
      <c r="O1244" s="48"/>
      <c r="P1244" s="48"/>
      <c r="Q1244" s="48"/>
      <c r="R1244" s="48"/>
      <c r="S1244" s="48"/>
      <c r="T1244" s="48"/>
      <c r="U1244" s="436" t="str">
        <f t="shared" si="80"/>
        <v/>
      </c>
      <c r="V1244" s="436"/>
      <c r="W1244" s="436" t="str">
        <f t="shared" si="81"/>
        <v/>
      </c>
      <c r="X1244" s="436"/>
      <c r="Y1244" s="48"/>
      <c r="Z1244" s="48"/>
      <c r="AA1244" s="48"/>
      <c r="AB1244" s="48"/>
      <c r="AC1244" s="48"/>
      <c r="AD1244" s="48"/>
      <c r="AE1244" s="48"/>
      <c r="AF1244" s="70"/>
      <c r="AG1244" s="48"/>
      <c r="AH1244" s="70"/>
      <c r="AI1244" s="48"/>
      <c r="AJ1244" s="48"/>
      <c r="AK1244" s="48"/>
      <c r="AL1244" s="48"/>
      <c r="AM1244" s="48"/>
      <c r="AN1244" s="48"/>
      <c r="AO1244" s="48"/>
      <c r="AP1244" s="48"/>
      <c r="AQ1244" s="48"/>
      <c r="AR1244" s="48"/>
      <c r="AS1244" s="48"/>
      <c r="AT1244" s="48"/>
      <c r="AU1244" s="48"/>
      <c r="AV1244" s="48"/>
      <c r="AW1244" s="48"/>
      <c r="AX1244" s="48"/>
      <c r="AY1244" s="48"/>
      <c r="AZ1244" s="48"/>
      <c r="BA1244" s="48"/>
      <c r="BB1244" s="48"/>
      <c r="BC1244" s="48"/>
      <c r="BD1244" s="48"/>
      <c r="BE1244" s="48"/>
      <c r="BF1244" s="48"/>
      <c r="BG1244" s="48"/>
      <c r="BH1244" s="48"/>
      <c r="BI1244" s="48"/>
      <c r="BJ1244" s="48"/>
      <c r="BK1244" s="48"/>
      <c r="BL1244" s="48"/>
      <c r="BM1244" s="48"/>
      <c r="BN1244" s="48"/>
      <c r="BO1244" s="48"/>
      <c r="BP1244" s="48"/>
      <c r="BQ1244" s="48"/>
      <c r="BR1244" s="48"/>
      <c r="BS1244" s="48"/>
      <c r="BT1244" s="48"/>
      <c r="BU1244" s="48"/>
    </row>
    <row r="1245" spans="1:73" hidden="1">
      <c r="A1245" s="48"/>
      <c r="B1245" s="48"/>
      <c r="C1245" s="70" t="s">
        <v>3424</v>
      </c>
      <c r="D1245" s="48"/>
      <c r="E1245" s="48"/>
      <c r="F1245" s="48"/>
      <c r="G1245" s="48"/>
      <c r="H1245" s="48"/>
      <c r="I1245" s="48"/>
      <c r="J1245" s="48"/>
      <c r="K1245" s="48"/>
      <c r="L1245" s="464">
        <f t="shared" si="82"/>
        <v>858</v>
      </c>
      <c r="M1245" s="464"/>
      <c r="N1245" s="152" t="s">
        <v>3425</v>
      </c>
      <c r="O1245" s="48"/>
      <c r="P1245" s="48"/>
      <c r="Q1245" s="48"/>
      <c r="R1245" s="48"/>
      <c r="S1245" s="48"/>
      <c r="T1245" s="48"/>
      <c r="U1245" s="436" t="str">
        <f t="shared" si="80"/>
        <v/>
      </c>
      <c r="V1245" s="436"/>
      <c r="W1245" s="436" t="str">
        <f t="shared" si="81"/>
        <v/>
      </c>
      <c r="X1245" s="436"/>
      <c r="Y1245" s="48"/>
      <c r="Z1245" s="48"/>
      <c r="AA1245" s="48"/>
      <c r="AB1245" s="48"/>
      <c r="AC1245" s="48"/>
      <c r="AD1245" s="48"/>
      <c r="AE1245" s="48"/>
      <c r="AF1245" s="70"/>
      <c r="AG1245" s="48"/>
      <c r="AH1245" s="70"/>
      <c r="AI1245" s="48"/>
      <c r="AJ1245" s="48"/>
      <c r="AK1245" s="48"/>
      <c r="AL1245" s="48"/>
      <c r="AM1245" s="48"/>
      <c r="AN1245" s="48"/>
      <c r="AO1245" s="48"/>
      <c r="AP1245" s="48"/>
      <c r="AQ1245" s="48"/>
      <c r="AR1245" s="48"/>
      <c r="AS1245" s="48"/>
      <c r="AT1245" s="48"/>
      <c r="AU1245" s="48"/>
      <c r="AV1245" s="48"/>
      <c r="AW1245" s="48"/>
      <c r="AX1245" s="48"/>
      <c r="AY1245" s="48"/>
      <c r="AZ1245" s="48"/>
      <c r="BA1245" s="48"/>
      <c r="BB1245" s="48"/>
      <c r="BC1245" s="48"/>
      <c r="BD1245" s="48"/>
      <c r="BE1245" s="48"/>
      <c r="BF1245" s="48"/>
      <c r="BG1245" s="48"/>
      <c r="BH1245" s="48"/>
      <c r="BI1245" s="48"/>
      <c r="BJ1245" s="48"/>
      <c r="BK1245" s="48"/>
      <c r="BL1245" s="48"/>
      <c r="BM1245" s="48"/>
      <c r="BN1245" s="48"/>
      <c r="BO1245" s="48"/>
      <c r="BP1245" s="48"/>
      <c r="BQ1245" s="48"/>
      <c r="BR1245" s="48"/>
      <c r="BS1245" s="48"/>
      <c r="BT1245" s="48"/>
      <c r="BU1245" s="48"/>
    </row>
    <row r="1246" spans="1:73" hidden="1">
      <c r="A1246" s="48"/>
      <c r="B1246" s="48"/>
      <c r="C1246" s="70" t="s">
        <v>3426</v>
      </c>
      <c r="D1246" s="48"/>
      <c r="E1246" s="48"/>
      <c r="F1246" s="48"/>
      <c r="G1246" s="48"/>
      <c r="H1246" s="48"/>
      <c r="I1246" s="48"/>
      <c r="J1246" s="48"/>
      <c r="K1246" s="48"/>
      <c r="L1246" s="464">
        <f t="shared" si="82"/>
        <v>859</v>
      </c>
      <c r="M1246" s="464"/>
      <c r="N1246" s="152" t="s">
        <v>3427</v>
      </c>
      <c r="O1246" s="48"/>
      <c r="P1246" s="48"/>
      <c r="Q1246" s="48"/>
      <c r="R1246" s="48"/>
      <c r="S1246" s="48"/>
      <c r="T1246" s="48"/>
      <c r="U1246" s="436" t="str">
        <f t="shared" si="80"/>
        <v/>
      </c>
      <c r="V1246" s="436"/>
      <c r="W1246" s="436" t="str">
        <f t="shared" si="81"/>
        <v/>
      </c>
      <c r="X1246" s="436"/>
      <c r="Y1246" s="48"/>
      <c r="Z1246" s="48"/>
      <c r="AA1246" s="48"/>
      <c r="AB1246" s="48"/>
      <c r="AC1246" s="48"/>
      <c r="AD1246" s="48"/>
      <c r="AE1246" s="48"/>
      <c r="AF1246" s="70"/>
      <c r="AG1246" s="48"/>
      <c r="AH1246" s="70"/>
      <c r="AI1246" s="48"/>
      <c r="AJ1246" s="48"/>
      <c r="AK1246" s="48"/>
      <c r="AL1246" s="48"/>
      <c r="AM1246" s="48"/>
      <c r="AN1246" s="48"/>
      <c r="AO1246" s="48"/>
      <c r="AP1246" s="48"/>
      <c r="AQ1246" s="48"/>
      <c r="AR1246" s="48"/>
      <c r="AS1246" s="48"/>
      <c r="AT1246" s="48"/>
      <c r="AU1246" s="48"/>
      <c r="AV1246" s="48"/>
      <c r="AW1246" s="48"/>
      <c r="AX1246" s="48"/>
      <c r="AY1246" s="48"/>
      <c r="AZ1246" s="48"/>
      <c r="BA1246" s="48"/>
      <c r="BB1246" s="48"/>
      <c r="BC1246" s="48"/>
      <c r="BD1246" s="48"/>
      <c r="BE1246" s="48"/>
      <c r="BF1246" s="48"/>
      <c r="BG1246" s="48"/>
      <c r="BH1246" s="48"/>
      <c r="BI1246" s="48"/>
      <c r="BJ1246" s="48"/>
      <c r="BK1246" s="48"/>
      <c r="BL1246" s="48"/>
      <c r="BM1246" s="48"/>
      <c r="BN1246" s="48"/>
      <c r="BO1246" s="48"/>
      <c r="BP1246" s="48"/>
      <c r="BQ1246" s="48"/>
      <c r="BR1246" s="48"/>
      <c r="BS1246" s="48"/>
      <c r="BT1246" s="48"/>
      <c r="BU1246" s="48"/>
    </row>
    <row r="1247" spans="1:73" hidden="1">
      <c r="A1247" s="48"/>
      <c r="B1247" s="48"/>
      <c r="C1247" s="70" t="s">
        <v>3428</v>
      </c>
      <c r="D1247" s="48"/>
      <c r="E1247" s="48"/>
      <c r="F1247" s="48"/>
      <c r="G1247" s="48"/>
      <c r="H1247" s="48"/>
      <c r="I1247" s="48"/>
      <c r="J1247" s="48"/>
      <c r="K1247" s="48"/>
      <c r="L1247" s="464">
        <f t="shared" si="82"/>
        <v>860</v>
      </c>
      <c r="M1247" s="464"/>
      <c r="N1247" s="152" t="s">
        <v>3429</v>
      </c>
      <c r="O1247" s="48"/>
      <c r="P1247" s="48"/>
      <c r="Q1247" s="48"/>
      <c r="R1247" s="48"/>
      <c r="S1247" s="48"/>
      <c r="T1247" s="48"/>
      <c r="U1247" s="436" t="str">
        <f t="shared" si="80"/>
        <v/>
      </c>
      <c r="V1247" s="436"/>
      <c r="W1247" s="436" t="str">
        <f t="shared" si="81"/>
        <v/>
      </c>
      <c r="X1247" s="436"/>
      <c r="Y1247" s="48"/>
      <c r="Z1247" s="48"/>
      <c r="AA1247" s="48"/>
      <c r="AB1247" s="48"/>
      <c r="AC1247" s="48"/>
      <c r="AD1247" s="48"/>
      <c r="AE1247" s="48"/>
      <c r="AF1247" s="70"/>
      <c r="AG1247" s="48"/>
      <c r="AH1247" s="70"/>
      <c r="AI1247" s="48"/>
      <c r="AJ1247" s="48"/>
      <c r="AK1247" s="48"/>
      <c r="AL1247" s="48"/>
      <c r="AM1247" s="48"/>
      <c r="AN1247" s="48"/>
      <c r="AO1247" s="48"/>
      <c r="AP1247" s="48"/>
      <c r="AQ1247" s="48"/>
      <c r="AR1247" s="48"/>
      <c r="AS1247" s="48"/>
      <c r="AT1247" s="48"/>
      <c r="AU1247" s="48"/>
      <c r="AV1247" s="48"/>
      <c r="AW1247" s="48"/>
      <c r="AX1247" s="48"/>
      <c r="AY1247" s="48"/>
      <c r="AZ1247" s="48"/>
      <c r="BA1247" s="48"/>
      <c r="BB1247" s="48"/>
      <c r="BC1247" s="48"/>
      <c r="BD1247" s="48"/>
      <c r="BE1247" s="48"/>
      <c r="BF1247" s="48"/>
      <c r="BG1247" s="48"/>
      <c r="BH1247" s="48"/>
      <c r="BI1247" s="48"/>
      <c r="BJ1247" s="48"/>
      <c r="BK1247" s="48"/>
      <c r="BL1247" s="48"/>
      <c r="BM1247" s="48"/>
      <c r="BN1247" s="48"/>
      <c r="BO1247" s="48"/>
      <c r="BP1247" s="48"/>
      <c r="BQ1247" s="48"/>
      <c r="BR1247" s="48"/>
      <c r="BS1247" s="48"/>
      <c r="BT1247" s="48"/>
      <c r="BU1247" s="48"/>
    </row>
    <row r="1248" spans="1:73" hidden="1">
      <c r="A1248" s="48"/>
      <c r="B1248" s="48"/>
      <c r="C1248" s="70" t="s">
        <v>3430</v>
      </c>
      <c r="D1248" s="48"/>
      <c r="E1248" s="48"/>
      <c r="F1248" s="48"/>
      <c r="G1248" s="48"/>
      <c r="H1248" s="48"/>
      <c r="I1248" s="48"/>
      <c r="J1248" s="48"/>
      <c r="K1248" s="48"/>
      <c r="L1248" s="464">
        <f t="shared" si="82"/>
        <v>861</v>
      </c>
      <c r="M1248" s="464"/>
      <c r="N1248" s="152" t="s">
        <v>3431</v>
      </c>
      <c r="O1248" s="48"/>
      <c r="P1248" s="48"/>
      <c r="Q1248" s="48"/>
      <c r="R1248" s="48"/>
      <c r="S1248" s="48"/>
      <c r="T1248" s="48"/>
      <c r="U1248" s="436" t="str">
        <f t="shared" si="80"/>
        <v/>
      </c>
      <c r="V1248" s="436"/>
      <c r="W1248" s="436" t="str">
        <f t="shared" si="81"/>
        <v/>
      </c>
      <c r="X1248" s="436"/>
      <c r="Y1248" s="48"/>
      <c r="Z1248" s="48"/>
      <c r="AA1248" s="48"/>
      <c r="AB1248" s="48"/>
      <c r="AC1248" s="48"/>
      <c r="AD1248" s="48"/>
      <c r="AE1248" s="48"/>
      <c r="AF1248" s="70"/>
      <c r="AG1248" s="48"/>
      <c r="AH1248" s="70"/>
      <c r="AI1248" s="48"/>
      <c r="AJ1248" s="48"/>
      <c r="AK1248" s="48"/>
      <c r="AL1248" s="48"/>
      <c r="AM1248" s="48"/>
      <c r="AN1248" s="48"/>
      <c r="AO1248" s="48"/>
      <c r="AP1248" s="48"/>
      <c r="AQ1248" s="48"/>
      <c r="AR1248" s="48"/>
      <c r="AS1248" s="48"/>
      <c r="AT1248" s="48"/>
      <c r="AU1248" s="48"/>
      <c r="AV1248" s="48"/>
      <c r="AW1248" s="48"/>
      <c r="AX1248" s="48"/>
      <c r="AY1248" s="48"/>
      <c r="AZ1248" s="48"/>
      <c r="BA1248" s="48"/>
      <c r="BB1248" s="48"/>
      <c r="BC1248" s="48"/>
      <c r="BD1248" s="48"/>
      <c r="BE1248" s="48"/>
      <c r="BF1248" s="48"/>
      <c r="BG1248" s="48"/>
      <c r="BH1248" s="48"/>
      <c r="BI1248" s="48"/>
      <c r="BJ1248" s="48"/>
      <c r="BK1248" s="48"/>
      <c r="BL1248" s="48"/>
      <c r="BM1248" s="48"/>
      <c r="BN1248" s="48"/>
      <c r="BO1248" s="48"/>
      <c r="BP1248" s="48"/>
      <c r="BQ1248" s="48"/>
      <c r="BR1248" s="48"/>
      <c r="BS1248" s="48"/>
      <c r="BT1248" s="48"/>
      <c r="BU1248" s="48"/>
    </row>
    <row r="1249" spans="1:73" hidden="1">
      <c r="A1249" s="48"/>
      <c r="B1249" s="48"/>
      <c r="C1249" s="70" t="s">
        <v>3432</v>
      </c>
      <c r="D1249" s="48"/>
      <c r="E1249" s="48"/>
      <c r="F1249" s="48"/>
      <c r="G1249" s="48"/>
      <c r="H1249" s="48"/>
      <c r="I1249" s="48"/>
      <c r="J1249" s="48"/>
      <c r="K1249" s="48"/>
      <c r="L1249" s="464">
        <f t="shared" si="82"/>
        <v>862</v>
      </c>
      <c r="M1249" s="464"/>
      <c r="N1249" s="152" t="s">
        <v>3433</v>
      </c>
      <c r="O1249" s="48"/>
      <c r="P1249" s="48"/>
      <c r="Q1249" s="48"/>
      <c r="R1249" s="48"/>
      <c r="S1249" s="48"/>
      <c r="T1249" s="48"/>
      <c r="U1249" s="436" t="str">
        <f t="shared" si="80"/>
        <v/>
      </c>
      <c r="V1249" s="436"/>
      <c r="W1249" s="436" t="str">
        <f t="shared" si="81"/>
        <v/>
      </c>
      <c r="X1249" s="436"/>
      <c r="Y1249" s="48"/>
      <c r="Z1249" s="48"/>
      <c r="AA1249" s="48"/>
      <c r="AB1249" s="48"/>
      <c r="AC1249" s="48"/>
      <c r="AD1249" s="48"/>
      <c r="AE1249" s="48"/>
      <c r="AF1249" s="70"/>
      <c r="AG1249" s="48"/>
      <c r="AH1249" s="70"/>
      <c r="AI1249" s="48"/>
      <c r="AJ1249" s="48"/>
      <c r="AK1249" s="48"/>
      <c r="AL1249" s="48"/>
      <c r="AM1249" s="48"/>
      <c r="AN1249" s="48"/>
      <c r="AO1249" s="48"/>
      <c r="AP1249" s="48"/>
      <c r="AQ1249" s="48"/>
      <c r="AR1249" s="48"/>
      <c r="AS1249" s="48"/>
      <c r="AT1249" s="48"/>
      <c r="AU1249" s="48"/>
      <c r="AV1249" s="48"/>
      <c r="AW1249" s="48"/>
      <c r="AX1249" s="48"/>
      <c r="AY1249" s="48"/>
      <c r="AZ1249" s="48"/>
      <c r="BA1249" s="48"/>
      <c r="BB1249" s="48"/>
      <c r="BC1249" s="48"/>
      <c r="BD1249" s="48"/>
      <c r="BE1249" s="48"/>
      <c r="BF1249" s="48"/>
      <c r="BG1249" s="48"/>
      <c r="BH1249" s="48"/>
      <c r="BI1249" s="48"/>
      <c r="BJ1249" s="48"/>
      <c r="BK1249" s="48"/>
      <c r="BL1249" s="48"/>
      <c r="BM1249" s="48"/>
      <c r="BN1249" s="48"/>
      <c r="BO1249" s="48"/>
      <c r="BP1249" s="48"/>
      <c r="BQ1249" s="48"/>
      <c r="BR1249" s="48"/>
      <c r="BS1249" s="48"/>
      <c r="BT1249" s="48"/>
      <c r="BU1249" s="48"/>
    </row>
    <row r="1250" spans="1:73" hidden="1">
      <c r="A1250" s="48"/>
      <c r="B1250" s="48"/>
      <c r="C1250" s="70" t="s">
        <v>3434</v>
      </c>
      <c r="D1250" s="48"/>
      <c r="E1250" s="48"/>
      <c r="F1250" s="48"/>
      <c r="G1250" s="48"/>
      <c r="H1250" s="48"/>
      <c r="I1250" s="48"/>
      <c r="J1250" s="48"/>
      <c r="K1250" s="48"/>
      <c r="L1250" s="464">
        <f t="shared" si="82"/>
        <v>863</v>
      </c>
      <c r="M1250" s="464"/>
      <c r="N1250" s="152" t="s">
        <v>3435</v>
      </c>
      <c r="O1250" s="48"/>
      <c r="P1250" s="48"/>
      <c r="Q1250" s="48"/>
      <c r="R1250" s="48"/>
      <c r="S1250" s="48"/>
      <c r="T1250" s="48"/>
      <c r="U1250" s="436" t="str">
        <f t="shared" si="80"/>
        <v/>
      </c>
      <c r="V1250" s="436"/>
      <c r="W1250" s="436" t="str">
        <f t="shared" si="81"/>
        <v/>
      </c>
      <c r="X1250" s="436"/>
      <c r="Y1250" s="48"/>
      <c r="Z1250" s="48"/>
      <c r="AA1250" s="48"/>
      <c r="AB1250" s="48"/>
      <c r="AC1250" s="48"/>
      <c r="AD1250" s="48"/>
      <c r="AE1250" s="48"/>
      <c r="AF1250" s="70"/>
      <c r="AG1250" s="48"/>
      <c r="AH1250" s="70"/>
      <c r="AI1250" s="48"/>
      <c r="AJ1250" s="48"/>
      <c r="AK1250" s="48"/>
      <c r="AL1250" s="48"/>
      <c r="AM1250" s="48"/>
      <c r="AN1250" s="48"/>
      <c r="AO1250" s="48"/>
      <c r="AP1250" s="48"/>
      <c r="AQ1250" s="48"/>
      <c r="AR1250" s="48"/>
      <c r="AS1250" s="48"/>
      <c r="AT1250" s="48"/>
      <c r="AU1250" s="48"/>
      <c r="AV1250" s="48"/>
      <c r="AW1250" s="48"/>
      <c r="AX1250" s="48"/>
      <c r="AY1250" s="48"/>
      <c r="AZ1250" s="48"/>
      <c r="BA1250" s="48"/>
      <c r="BB1250" s="48"/>
      <c r="BC1250" s="48"/>
      <c r="BD1250" s="48"/>
      <c r="BE1250" s="48"/>
      <c r="BF1250" s="48"/>
      <c r="BG1250" s="48"/>
      <c r="BH1250" s="48"/>
      <c r="BI1250" s="48"/>
      <c r="BJ1250" s="48"/>
      <c r="BK1250" s="48"/>
      <c r="BL1250" s="48"/>
      <c r="BM1250" s="48"/>
      <c r="BN1250" s="48"/>
      <c r="BO1250" s="48"/>
      <c r="BP1250" s="48"/>
      <c r="BQ1250" s="48"/>
      <c r="BR1250" s="48"/>
      <c r="BS1250" s="48"/>
      <c r="BT1250" s="48"/>
      <c r="BU1250" s="48"/>
    </row>
    <row r="1251" spans="1:73" hidden="1">
      <c r="A1251" s="48"/>
      <c r="B1251" s="48"/>
      <c r="C1251" s="70" t="s">
        <v>3436</v>
      </c>
      <c r="D1251" s="48"/>
      <c r="E1251" s="48"/>
      <c r="F1251" s="48"/>
      <c r="G1251" s="48"/>
      <c r="H1251" s="48"/>
      <c r="I1251" s="48"/>
      <c r="J1251" s="48"/>
      <c r="K1251" s="48"/>
      <c r="L1251" s="464">
        <f t="shared" si="82"/>
        <v>864</v>
      </c>
      <c r="M1251" s="464"/>
      <c r="N1251" s="152" t="s">
        <v>3437</v>
      </c>
      <c r="O1251" s="48"/>
      <c r="P1251" s="48"/>
      <c r="Q1251" s="48"/>
      <c r="R1251" s="48"/>
      <c r="S1251" s="48"/>
      <c r="T1251" s="48"/>
      <c r="U1251" s="436" t="str">
        <f t="shared" si="80"/>
        <v/>
      </c>
      <c r="V1251" s="436"/>
      <c r="W1251" s="436" t="str">
        <f t="shared" si="81"/>
        <v/>
      </c>
      <c r="X1251" s="436"/>
      <c r="Y1251" s="48"/>
      <c r="Z1251" s="48"/>
      <c r="AA1251" s="48"/>
      <c r="AB1251" s="48"/>
      <c r="AC1251" s="48"/>
      <c r="AD1251" s="48"/>
      <c r="AE1251" s="48"/>
      <c r="AF1251" s="70"/>
      <c r="AG1251" s="48"/>
      <c r="AH1251" s="70"/>
      <c r="AI1251" s="48"/>
      <c r="AJ1251" s="48"/>
      <c r="AK1251" s="48"/>
      <c r="AL1251" s="48"/>
      <c r="AM1251" s="48"/>
      <c r="AN1251" s="48"/>
      <c r="AO1251" s="48"/>
      <c r="AP1251" s="48"/>
      <c r="AQ1251" s="48"/>
      <c r="AR1251" s="48"/>
      <c r="AS1251" s="48"/>
      <c r="AT1251" s="48"/>
      <c r="AU1251" s="48"/>
      <c r="AV1251" s="48"/>
      <c r="AW1251" s="48"/>
      <c r="AX1251" s="48"/>
      <c r="AY1251" s="48"/>
      <c r="AZ1251" s="48"/>
      <c r="BA1251" s="48"/>
      <c r="BB1251" s="48"/>
      <c r="BC1251" s="48"/>
      <c r="BD1251" s="48"/>
      <c r="BE1251" s="48"/>
      <c r="BF1251" s="48"/>
      <c r="BG1251" s="48"/>
      <c r="BH1251" s="48"/>
      <c r="BI1251" s="48"/>
      <c r="BJ1251" s="48"/>
      <c r="BK1251" s="48"/>
      <c r="BL1251" s="48"/>
      <c r="BM1251" s="48"/>
      <c r="BN1251" s="48"/>
      <c r="BO1251" s="48"/>
      <c r="BP1251" s="48"/>
      <c r="BQ1251" s="48"/>
      <c r="BR1251" s="48"/>
      <c r="BS1251" s="48"/>
      <c r="BT1251" s="48"/>
      <c r="BU1251" s="48"/>
    </row>
    <row r="1252" spans="1:73" hidden="1">
      <c r="A1252" s="48"/>
      <c r="B1252" s="48"/>
      <c r="C1252" s="70" t="s">
        <v>3438</v>
      </c>
      <c r="D1252" s="48"/>
      <c r="E1252" s="48"/>
      <c r="F1252" s="48"/>
      <c r="G1252" s="48"/>
      <c r="H1252" s="48"/>
      <c r="I1252" s="48"/>
      <c r="J1252" s="48"/>
      <c r="K1252" s="48"/>
      <c r="L1252" s="464">
        <f t="shared" si="82"/>
        <v>865</v>
      </c>
      <c r="M1252" s="464"/>
      <c r="N1252" s="152" t="s">
        <v>3439</v>
      </c>
      <c r="O1252" s="48"/>
      <c r="P1252" s="48"/>
      <c r="Q1252" s="48"/>
      <c r="R1252" s="48"/>
      <c r="S1252" s="48"/>
      <c r="T1252" s="48"/>
      <c r="U1252" s="436" t="str">
        <f t="shared" si="80"/>
        <v/>
      </c>
      <c r="V1252" s="436"/>
      <c r="W1252" s="436" t="str">
        <f t="shared" si="81"/>
        <v/>
      </c>
      <c r="X1252" s="436"/>
      <c r="Y1252" s="48"/>
      <c r="Z1252" s="48"/>
      <c r="AA1252" s="48"/>
      <c r="AB1252" s="48"/>
      <c r="AC1252" s="48"/>
      <c r="AD1252" s="48"/>
      <c r="AE1252" s="48"/>
      <c r="AF1252" s="70"/>
      <c r="AG1252" s="48"/>
      <c r="AH1252" s="70"/>
      <c r="AI1252" s="48"/>
      <c r="AJ1252" s="48"/>
      <c r="AK1252" s="48"/>
      <c r="AL1252" s="48"/>
      <c r="AM1252" s="48"/>
      <c r="AN1252" s="48"/>
      <c r="AO1252" s="48"/>
      <c r="AP1252" s="48"/>
      <c r="AQ1252" s="48"/>
      <c r="AR1252" s="48"/>
      <c r="AS1252" s="48"/>
      <c r="AT1252" s="48"/>
      <c r="AU1252" s="48"/>
      <c r="AV1252" s="48"/>
      <c r="AW1252" s="48"/>
      <c r="AX1252" s="48"/>
      <c r="AY1252" s="48"/>
      <c r="AZ1252" s="48"/>
      <c r="BA1252" s="48"/>
      <c r="BB1252" s="48"/>
      <c r="BC1252" s="48"/>
      <c r="BD1252" s="48"/>
      <c r="BE1252" s="48"/>
      <c r="BF1252" s="48"/>
      <c r="BG1252" s="48"/>
      <c r="BH1252" s="48"/>
      <c r="BI1252" s="48"/>
      <c r="BJ1252" s="48"/>
      <c r="BK1252" s="48"/>
      <c r="BL1252" s="48"/>
      <c r="BM1252" s="48"/>
      <c r="BN1252" s="48"/>
      <c r="BO1252" s="48"/>
      <c r="BP1252" s="48"/>
      <c r="BQ1252" s="48"/>
      <c r="BR1252" s="48"/>
      <c r="BS1252" s="48"/>
      <c r="BT1252" s="48"/>
      <c r="BU1252" s="48"/>
    </row>
    <row r="1253" spans="1:73" hidden="1">
      <c r="A1253" s="48"/>
      <c r="B1253" s="48"/>
      <c r="C1253" s="70" t="s">
        <v>3440</v>
      </c>
      <c r="D1253" s="48"/>
      <c r="E1253" s="48"/>
      <c r="F1253" s="48"/>
      <c r="G1253" s="48"/>
      <c r="H1253" s="48"/>
      <c r="I1253" s="48"/>
      <c r="J1253" s="48"/>
      <c r="K1253" s="48"/>
      <c r="L1253" s="464">
        <f t="shared" si="82"/>
        <v>866</v>
      </c>
      <c r="M1253" s="464"/>
      <c r="N1253" s="152" t="s">
        <v>3441</v>
      </c>
      <c r="O1253" s="48"/>
      <c r="P1253" s="48"/>
      <c r="Q1253" s="48"/>
      <c r="R1253" s="48"/>
      <c r="S1253" s="48"/>
      <c r="T1253" s="48"/>
      <c r="U1253" s="436" t="str">
        <f t="shared" si="80"/>
        <v/>
      </c>
      <c r="V1253" s="436"/>
      <c r="W1253" s="436" t="str">
        <f t="shared" si="81"/>
        <v/>
      </c>
      <c r="X1253" s="436"/>
      <c r="Y1253" s="48"/>
      <c r="Z1253" s="48"/>
      <c r="AA1253" s="48"/>
      <c r="AB1253" s="48"/>
      <c r="AC1253" s="48"/>
      <c r="AD1253" s="48"/>
      <c r="AE1253" s="48"/>
      <c r="AF1253" s="70"/>
      <c r="AG1253" s="48"/>
      <c r="AH1253" s="70"/>
      <c r="AI1253" s="48"/>
      <c r="AJ1253" s="48"/>
      <c r="AK1253" s="48"/>
      <c r="AL1253" s="48"/>
      <c r="AM1253" s="48"/>
      <c r="AN1253" s="48"/>
      <c r="AO1253" s="48"/>
      <c r="AP1253" s="48"/>
      <c r="AQ1253" s="48"/>
      <c r="AR1253" s="48"/>
      <c r="AS1253" s="48"/>
      <c r="AT1253" s="48"/>
      <c r="AU1253" s="48"/>
      <c r="AV1253" s="48"/>
      <c r="AW1253" s="48"/>
      <c r="AX1253" s="48"/>
      <c r="AY1253" s="48"/>
      <c r="AZ1253" s="48"/>
      <c r="BA1253" s="48"/>
      <c r="BB1253" s="48"/>
      <c r="BC1253" s="48"/>
      <c r="BD1253" s="48"/>
      <c r="BE1253" s="48"/>
      <c r="BF1253" s="48"/>
      <c r="BG1253" s="48"/>
      <c r="BH1253" s="48"/>
      <c r="BI1253" s="48"/>
      <c r="BJ1253" s="48"/>
      <c r="BK1253" s="48"/>
      <c r="BL1253" s="48"/>
      <c r="BM1253" s="48"/>
      <c r="BN1253" s="48"/>
      <c r="BO1253" s="48"/>
      <c r="BP1253" s="48"/>
      <c r="BQ1253" s="48"/>
      <c r="BR1253" s="48"/>
      <c r="BS1253" s="48"/>
      <c r="BT1253" s="48"/>
      <c r="BU1253" s="48"/>
    </row>
    <row r="1254" spans="1:73" hidden="1">
      <c r="A1254" s="48"/>
      <c r="B1254" s="48"/>
      <c r="C1254" s="70" t="s">
        <v>3442</v>
      </c>
      <c r="D1254" s="48"/>
      <c r="E1254" s="48"/>
      <c r="F1254" s="48"/>
      <c r="G1254" s="48"/>
      <c r="H1254" s="48"/>
      <c r="I1254" s="48"/>
      <c r="J1254" s="48"/>
      <c r="K1254" s="48"/>
      <c r="L1254" s="464">
        <f t="shared" si="82"/>
        <v>867</v>
      </c>
      <c r="M1254" s="464"/>
      <c r="N1254" s="152" t="s">
        <v>3443</v>
      </c>
      <c r="O1254" s="48"/>
      <c r="P1254" s="48"/>
      <c r="Q1254" s="48"/>
      <c r="R1254" s="48"/>
      <c r="S1254" s="48"/>
      <c r="T1254" s="48"/>
      <c r="U1254" s="436" t="str">
        <f t="shared" si="80"/>
        <v/>
      </c>
      <c r="V1254" s="436"/>
      <c r="W1254" s="436" t="str">
        <f t="shared" si="81"/>
        <v/>
      </c>
      <c r="X1254" s="436"/>
      <c r="Y1254" s="48"/>
      <c r="Z1254" s="48"/>
      <c r="AA1254" s="48"/>
      <c r="AB1254" s="48"/>
      <c r="AC1254" s="48"/>
      <c r="AD1254" s="48"/>
      <c r="AE1254" s="48"/>
      <c r="AF1254" s="70"/>
      <c r="AG1254" s="48"/>
      <c r="AH1254" s="70"/>
      <c r="AI1254" s="48"/>
      <c r="AJ1254" s="48"/>
      <c r="AK1254" s="48"/>
      <c r="AL1254" s="48"/>
      <c r="AM1254" s="48"/>
      <c r="AN1254" s="48"/>
      <c r="AO1254" s="48"/>
      <c r="AP1254" s="48"/>
      <c r="AQ1254" s="48"/>
      <c r="AR1254" s="48"/>
      <c r="AS1254" s="48"/>
      <c r="AT1254" s="48"/>
      <c r="AU1254" s="48"/>
      <c r="AV1254" s="48"/>
      <c r="AW1254" s="48"/>
      <c r="AX1254" s="48"/>
      <c r="AY1254" s="48"/>
      <c r="AZ1254" s="48"/>
      <c r="BA1254" s="48"/>
      <c r="BB1254" s="48"/>
      <c r="BC1254" s="48"/>
      <c r="BD1254" s="48"/>
      <c r="BE1254" s="48"/>
      <c r="BF1254" s="48"/>
      <c r="BG1254" s="48"/>
      <c r="BH1254" s="48"/>
      <c r="BI1254" s="48"/>
      <c r="BJ1254" s="48"/>
      <c r="BK1254" s="48"/>
      <c r="BL1254" s="48"/>
      <c r="BM1254" s="48"/>
      <c r="BN1254" s="48"/>
      <c r="BO1254" s="48"/>
      <c r="BP1254" s="48"/>
      <c r="BQ1254" s="48"/>
      <c r="BR1254" s="48"/>
      <c r="BS1254" s="48"/>
      <c r="BT1254" s="48"/>
      <c r="BU1254" s="48"/>
    </row>
    <row r="1255" spans="1:73" hidden="1">
      <c r="A1255" s="48"/>
      <c r="B1255" s="48"/>
      <c r="C1255" s="70" t="s">
        <v>3444</v>
      </c>
      <c r="D1255" s="48"/>
      <c r="E1255" s="48"/>
      <c r="F1255" s="48"/>
      <c r="G1255" s="48"/>
      <c r="H1255" s="48"/>
      <c r="I1255" s="48"/>
      <c r="J1255" s="48"/>
      <c r="K1255" s="48"/>
      <c r="L1255" s="464">
        <f t="shared" si="82"/>
        <v>868</v>
      </c>
      <c r="M1255" s="464"/>
      <c r="N1255" s="152" t="s">
        <v>3445</v>
      </c>
      <c r="O1255" s="48"/>
      <c r="P1255" s="48"/>
      <c r="Q1255" s="48"/>
      <c r="R1255" s="48"/>
      <c r="S1255" s="48"/>
      <c r="T1255" s="48"/>
      <c r="U1255" s="436" t="str">
        <f t="shared" si="80"/>
        <v/>
      </c>
      <c r="V1255" s="436"/>
      <c r="W1255" s="436" t="str">
        <f t="shared" si="81"/>
        <v/>
      </c>
      <c r="X1255" s="436"/>
      <c r="Y1255" s="48"/>
      <c r="Z1255" s="48"/>
      <c r="AA1255" s="48"/>
      <c r="AB1255" s="48"/>
      <c r="AC1255" s="48"/>
      <c r="AD1255" s="48"/>
      <c r="AE1255" s="48"/>
      <c r="AF1255" s="70"/>
      <c r="AG1255" s="48"/>
      <c r="AH1255" s="70"/>
      <c r="AI1255" s="48"/>
      <c r="AJ1255" s="48"/>
      <c r="AK1255" s="48"/>
      <c r="AL1255" s="48"/>
      <c r="AM1255" s="48"/>
      <c r="AN1255" s="48"/>
      <c r="AO1255" s="48"/>
      <c r="AP1255" s="48"/>
      <c r="AQ1255" s="48"/>
      <c r="AR1255" s="48"/>
      <c r="AS1255" s="48"/>
      <c r="AT1255" s="48"/>
      <c r="AU1255" s="48"/>
      <c r="AV1255" s="48"/>
      <c r="AW1255" s="48"/>
      <c r="AX1255" s="48"/>
      <c r="AY1255" s="48"/>
      <c r="AZ1255" s="48"/>
      <c r="BA1255" s="48"/>
      <c r="BB1255" s="48"/>
      <c r="BC1255" s="48"/>
      <c r="BD1255" s="48"/>
      <c r="BE1255" s="48"/>
      <c r="BF1255" s="48"/>
      <c r="BG1255" s="48"/>
      <c r="BH1255" s="48"/>
      <c r="BI1255" s="48"/>
      <c r="BJ1255" s="48"/>
      <c r="BK1255" s="48"/>
      <c r="BL1255" s="48"/>
      <c r="BM1255" s="48"/>
      <c r="BN1255" s="48"/>
      <c r="BO1255" s="48"/>
      <c r="BP1255" s="48"/>
      <c r="BQ1255" s="48"/>
      <c r="BR1255" s="48"/>
      <c r="BS1255" s="48"/>
      <c r="BT1255" s="48"/>
      <c r="BU1255" s="48"/>
    </row>
    <row r="1256" spans="1:73" hidden="1">
      <c r="A1256" s="48"/>
      <c r="B1256" s="48"/>
      <c r="C1256" s="70" t="s">
        <v>3446</v>
      </c>
      <c r="D1256" s="48"/>
      <c r="E1256" s="48"/>
      <c r="F1256" s="48"/>
      <c r="G1256" s="48"/>
      <c r="H1256" s="48"/>
      <c r="I1256" s="48"/>
      <c r="J1256" s="48"/>
      <c r="K1256" s="48"/>
      <c r="L1256" s="464">
        <f t="shared" si="82"/>
        <v>869</v>
      </c>
      <c r="M1256" s="464"/>
      <c r="N1256" s="152" t="s">
        <v>3447</v>
      </c>
      <c r="O1256" s="48"/>
      <c r="P1256" s="48"/>
      <c r="Q1256" s="48"/>
      <c r="R1256" s="48"/>
      <c r="S1256" s="48"/>
      <c r="T1256" s="48"/>
      <c r="U1256" s="436" t="str">
        <f t="shared" si="80"/>
        <v/>
      </c>
      <c r="V1256" s="436"/>
      <c r="W1256" s="436" t="str">
        <f t="shared" si="81"/>
        <v/>
      </c>
      <c r="X1256" s="436"/>
      <c r="Y1256" s="48"/>
      <c r="Z1256" s="48"/>
      <c r="AA1256" s="48"/>
      <c r="AB1256" s="48"/>
      <c r="AC1256" s="48"/>
      <c r="AD1256" s="48"/>
      <c r="AE1256" s="48"/>
      <c r="AF1256" s="70"/>
      <c r="AG1256" s="48"/>
      <c r="AH1256" s="70"/>
      <c r="AI1256" s="48"/>
      <c r="AJ1256" s="48"/>
      <c r="AK1256" s="48"/>
      <c r="AL1256" s="48"/>
      <c r="AM1256" s="48"/>
      <c r="AN1256" s="48"/>
      <c r="AO1256" s="48"/>
      <c r="AP1256" s="48"/>
      <c r="AQ1256" s="48"/>
      <c r="AR1256" s="48"/>
      <c r="AS1256" s="48"/>
      <c r="AT1256" s="48"/>
      <c r="AU1256" s="48"/>
      <c r="AV1256" s="48"/>
      <c r="AW1256" s="48"/>
      <c r="AX1256" s="48"/>
      <c r="AY1256" s="48"/>
      <c r="AZ1256" s="48"/>
      <c r="BA1256" s="48"/>
      <c r="BB1256" s="48"/>
      <c r="BC1256" s="48"/>
      <c r="BD1256" s="48"/>
      <c r="BE1256" s="48"/>
      <c r="BF1256" s="48"/>
      <c r="BG1256" s="48"/>
      <c r="BH1256" s="48"/>
      <c r="BI1256" s="48"/>
      <c r="BJ1256" s="48"/>
      <c r="BK1256" s="48"/>
      <c r="BL1256" s="48"/>
      <c r="BM1256" s="48"/>
      <c r="BN1256" s="48"/>
      <c r="BO1256" s="48"/>
      <c r="BP1256" s="48"/>
      <c r="BQ1256" s="48"/>
      <c r="BR1256" s="48"/>
      <c r="BS1256" s="48"/>
      <c r="BT1256" s="48"/>
      <c r="BU1256" s="48"/>
    </row>
    <row r="1257" spans="1:73" hidden="1">
      <c r="A1257" s="48"/>
      <c r="B1257" s="48"/>
      <c r="C1257" s="70" t="s">
        <v>3448</v>
      </c>
      <c r="D1257" s="48"/>
      <c r="E1257" s="48"/>
      <c r="F1257" s="48"/>
      <c r="G1257" s="48"/>
      <c r="H1257" s="48"/>
      <c r="I1257" s="48"/>
      <c r="J1257" s="48"/>
      <c r="K1257" s="48"/>
      <c r="L1257" s="464">
        <f t="shared" si="82"/>
        <v>870</v>
      </c>
      <c r="M1257" s="464"/>
      <c r="N1257" s="152" t="s">
        <v>3449</v>
      </c>
      <c r="O1257" s="48"/>
      <c r="P1257" s="48"/>
      <c r="Q1257" s="48"/>
      <c r="R1257" s="48"/>
      <c r="S1257" s="48"/>
      <c r="T1257" s="48"/>
      <c r="U1257" s="436" t="str">
        <f t="shared" si="80"/>
        <v/>
      </c>
      <c r="V1257" s="436"/>
      <c r="W1257" s="436" t="str">
        <f t="shared" si="81"/>
        <v/>
      </c>
      <c r="X1257" s="436"/>
      <c r="Y1257" s="48"/>
      <c r="Z1257" s="48"/>
      <c r="AA1257" s="48"/>
      <c r="AB1257" s="48"/>
      <c r="AC1257" s="48"/>
      <c r="AD1257" s="48"/>
      <c r="AE1257" s="48"/>
      <c r="AF1257" s="70"/>
      <c r="AG1257" s="48"/>
      <c r="AH1257" s="70"/>
      <c r="AI1257" s="48"/>
      <c r="AJ1257" s="48"/>
      <c r="AK1257" s="48"/>
      <c r="AL1257" s="48"/>
      <c r="AM1257" s="48"/>
      <c r="AN1257" s="48"/>
      <c r="AO1257" s="48"/>
      <c r="AP1257" s="48"/>
      <c r="AQ1257" s="48"/>
      <c r="AR1257" s="48"/>
      <c r="AS1257" s="48"/>
      <c r="AT1257" s="48"/>
      <c r="AU1257" s="48"/>
      <c r="AV1257" s="48"/>
      <c r="AW1257" s="48"/>
      <c r="AX1257" s="48"/>
      <c r="AY1257" s="48"/>
      <c r="AZ1257" s="48"/>
      <c r="BA1257" s="48"/>
      <c r="BB1257" s="48"/>
      <c r="BC1257" s="48"/>
      <c r="BD1257" s="48"/>
      <c r="BE1257" s="48"/>
      <c r="BF1257" s="48"/>
      <c r="BG1257" s="48"/>
      <c r="BH1257" s="48"/>
      <c r="BI1257" s="48"/>
      <c r="BJ1257" s="48"/>
      <c r="BK1257" s="48"/>
      <c r="BL1257" s="48"/>
      <c r="BM1257" s="48"/>
      <c r="BN1257" s="48"/>
      <c r="BO1257" s="48"/>
      <c r="BP1257" s="48"/>
      <c r="BQ1257" s="48"/>
      <c r="BR1257" s="48"/>
      <c r="BS1257" s="48"/>
      <c r="BT1257" s="48"/>
      <c r="BU1257" s="48"/>
    </row>
    <row r="1258" spans="1:73" hidden="1">
      <c r="A1258" s="48"/>
      <c r="B1258" s="48"/>
      <c r="C1258" s="70" t="s">
        <v>3450</v>
      </c>
      <c r="D1258" s="48"/>
      <c r="E1258" s="48"/>
      <c r="F1258" s="48"/>
      <c r="G1258" s="48"/>
      <c r="H1258" s="48"/>
      <c r="I1258" s="48"/>
      <c r="J1258" s="48"/>
      <c r="K1258" s="48"/>
      <c r="L1258" s="464">
        <f t="shared" si="82"/>
        <v>871</v>
      </c>
      <c r="M1258" s="464"/>
      <c r="N1258" s="152" t="s">
        <v>3451</v>
      </c>
      <c r="O1258" s="48"/>
      <c r="P1258" s="48"/>
      <c r="Q1258" s="48"/>
      <c r="R1258" s="48"/>
      <c r="S1258" s="48"/>
      <c r="T1258" s="48"/>
      <c r="U1258" s="436" t="str">
        <f t="shared" si="80"/>
        <v/>
      </c>
      <c r="V1258" s="436"/>
      <c r="W1258" s="436" t="str">
        <f t="shared" si="81"/>
        <v/>
      </c>
      <c r="X1258" s="436"/>
      <c r="Y1258" s="48"/>
      <c r="Z1258" s="48"/>
      <c r="AA1258" s="48"/>
      <c r="AB1258" s="48"/>
      <c r="AC1258" s="48"/>
      <c r="AD1258" s="48"/>
      <c r="AE1258" s="48"/>
      <c r="AF1258" s="70"/>
      <c r="AG1258" s="48"/>
      <c r="AH1258" s="70"/>
      <c r="AI1258" s="48"/>
      <c r="AJ1258" s="48"/>
      <c r="AK1258" s="48"/>
      <c r="AL1258" s="48"/>
      <c r="AM1258" s="48"/>
      <c r="AN1258" s="48"/>
      <c r="AO1258" s="48"/>
      <c r="AP1258" s="48"/>
      <c r="AQ1258" s="48"/>
      <c r="AR1258" s="48"/>
      <c r="AS1258" s="48"/>
      <c r="AT1258" s="48"/>
      <c r="AU1258" s="48"/>
      <c r="AV1258" s="48"/>
      <c r="AW1258" s="48"/>
      <c r="AX1258" s="48"/>
      <c r="AY1258" s="48"/>
      <c r="AZ1258" s="48"/>
      <c r="BA1258" s="48"/>
      <c r="BB1258" s="48"/>
      <c r="BC1258" s="48"/>
      <c r="BD1258" s="48"/>
      <c r="BE1258" s="48"/>
      <c r="BF1258" s="48"/>
      <c r="BG1258" s="48"/>
      <c r="BH1258" s="48"/>
      <c r="BI1258" s="48"/>
      <c r="BJ1258" s="48"/>
      <c r="BK1258" s="48"/>
      <c r="BL1258" s="48"/>
      <c r="BM1258" s="48"/>
      <c r="BN1258" s="48"/>
      <c r="BO1258" s="48"/>
      <c r="BP1258" s="48"/>
      <c r="BQ1258" s="48"/>
      <c r="BR1258" s="48"/>
      <c r="BS1258" s="48"/>
      <c r="BT1258" s="48"/>
      <c r="BU1258" s="48"/>
    </row>
    <row r="1259" spans="1:73" hidden="1">
      <c r="A1259" s="48"/>
      <c r="B1259" s="48"/>
      <c r="C1259" s="70" t="s">
        <v>3452</v>
      </c>
      <c r="D1259" s="48"/>
      <c r="E1259" s="48"/>
      <c r="F1259" s="48"/>
      <c r="G1259" s="48"/>
      <c r="H1259" s="48"/>
      <c r="I1259" s="48"/>
      <c r="J1259" s="48"/>
      <c r="K1259" s="48"/>
      <c r="L1259" s="464">
        <f t="shared" si="82"/>
        <v>872</v>
      </c>
      <c r="M1259" s="464"/>
      <c r="N1259" s="152" t="s">
        <v>3453</v>
      </c>
      <c r="O1259" s="48"/>
      <c r="P1259" s="48"/>
      <c r="Q1259" s="48"/>
      <c r="R1259" s="48"/>
      <c r="S1259" s="48"/>
      <c r="T1259" s="48"/>
      <c r="U1259" s="436" t="str">
        <f t="shared" si="80"/>
        <v/>
      </c>
      <c r="V1259" s="436"/>
      <c r="W1259" s="436" t="str">
        <f t="shared" si="81"/>
        <v/>
      </c>
      <c r="X1259" s="436"/>
      <c r="Y1259" s="48"/>
      <c r="Z1259" s="48"/>
      <c r="AA1259" s="48"/>
      <c r="AB1259" s="48"/>
      <c r="AC1259" s="48"/>
      <c r="AD1259" s="48"/>
      <c r="AE1259" s="48"/>
      <c r="AF1259" s="70"/>
      <c r="AG1259" s="48"/>
      <c r="AH1259" s="70"/>
      <c r="AI1259" s="48"/>
      <c r="AJ1259" s="48"/>
      <c r="AK1259" s="48"/>
      <c r="AL1259" s="48"/>
      <c r="AM1259" s="48"/>
      <c r="AN1259" s="48"/>
      <c r="AO1259" s="48"/>
      <c r="AP1259" s="48"/>
      <c r="AQ1259" s="48"/>
      <c r="AR1259" s="48"/>
      <c r="AS1259" s="48"/>
      <c r="AT1259" s="48"/>
      <c r="AU1259" s="48"/>
      <c r="AV1259" s="48"/>
      <c r="AW1259" s="48"/>
      <c r="AX1259" s="48"/>
      <c r="AY1259" s="48"/>
      <c r="AZ1259" s="48"/>
      <c r="BA1259" s="48"/>
      <c r="BB1259" s="48"/>
      <c r="BC1259" s="48"/>
      <c r="BD1259" s="48"/>
      <c r="BE1259" s="48"/>
      <c r="BF1259" s="48"/>
      <c r="BG1259" s="48"/>
      <c r="BH1259" s="48"/>
      <c r="BI1259" s="48"/>
      <c r="BJ1259" s="48"/>
      <c r="BK1259" s="48"/>
      <c r="BL1259" s="48"/>
      <c r="BM1259" s="48"/>
      <c r="BN1259" s="48"/>
      <c r="BO1259" s="48"/>
      <c r="BP1259" s="48"/>
      <c r="BQ1259" s="48"/>
      <c r="BR1259" s="48"/>
      <c r="BS1259" s="48"/>
      <c r="BT1259" s="48"/>
      <c r="BU1259" s="48"/>
    </row>
    <row r="1260" spans="1:73" hidden="1">
      <c r="A1260" s="48"/>
      <c r="B1260" s="48"/>
      <c r="C1260" s="70" t="s">
        <v>3454</v>
      </c>
      <c r="D1260" s="48"/>
      <c r="E1260" s="48"/>
      <c r="F1260" s="48"/>
      <c r="G1260" s="48"/>
      <c r="H1260" s="48"/>
      <c r="I1260" s="48"/>
      <c r="J1260" s="48"/>
      <c r="K1260" s="48"/>
      <c r="L1260" s="464">
        <f t="shared" si="82"/>
        <v>873</v>
      </c>
      <c r="M1260" s="464"/>
      <c r="N1260" s="152" t="s">
        <v>3455</v>
      </c>
      <c r="O1260" s="48"/>
      <c r="P1260" s="48"/>
      <c r="Q1260" s="48"/>
      <c r="R1260" s="48"/>
      <c r="S1260" s="48"/>
      <c r="T1260" s="48"/>
      <c r="U1260" s="436" t="str">
        <f t="shared" si="80"/>
        <v/>
      </c>
      <c r="V1260" s="436"/>
      <c r="W1260" s="436" t="str">
        <f t="shared" si="81"/>
        <v/>
      </c>
      <c r="X1260" s="436"/>
      <c r="Y1260" s="48"/>
      <c r="Z1260" s="48"/>
      <c r="AA1260" s="48"/>
      <c r="AB1260" s="48"/>
      <c r="AC1260" s="48"/>
      <c r="AD1260" s="48"/>
      <c r="AE1260" s="48"/>
      <c r="AF1260" s="70"/>
      <c r="AG1260" s="48"/>
      <c r="AH1260" s="70"/>
      <c r="AI1260" s="48"/>
      <c r="AJ1260" s="48"/>
      <c r="AK1260" s="48"/>
      <c r="AL1260" s="48"/>
      <c r="AM1260" s="48"/>
      <c r="AN1260" s="48"/>
      <c r="AO1260" s="48"/>
      <c r="AP1260" s="48"/>
      <c r="AQ1260" s="48"/>
      <c r="AR1260" s="48"/>
      <c r="AS1260" s="48"/>
      <c r="AT1260" s="48"/>
      <c r="AU1260" s="48"/>
      <c r="AV1260" s="48"/>
      <c r="AW1260" s="48"/>
      <c r="AX1260" s="48"/>
      <c r="AY1260" s="48"/>
      <c r="AZ1260" s="48"/>
      <c r="BA1260" s="48"/>
      <c r="BB1260" s="48"/>
      <c r="BC1260" s="48"/>
      <c r="BD1260" s="48"/>
      <c r="BE1260" s="48"/>
      <c r="BF1260" s="48"/>
      <c r="BG1260" s="48"/>
      <c r="BH1260" s="48"/>
      <c r="BI1260" s="48"/>
      <c r="BJ1260" s="48"/>
      <c r="BK1260" s="48"/>
      <c r="BL1260" s="48"/>
      <c r="BM1260" s="48"/>
      <c r="BN1260" s="48"/>
      <c r="BO1260" s="48"/>
      <c r="BP1260" s="48"/>
      <c r="BQ1260" s="48"/>
      <c r="BR1260" s="48"/>
      <c r="BS1260" s="48"/>
      <c r="BT1260" s="48"/>
      <c r="BU1260" s="48"/>
    </row>
    <row r="1261" spans="1:73" hidden="1">
      <c r="A1261" s="48"/>
      <c r="B1261" s="48"/>
      <c r="C1261" s="70" t="s">
        <v>3456</v>
      </c>
      <c r="D1261" s="48"/>
      <c r="E1261" s="48"/>
      <c r="F1261" s="48"/>
      <c r="G1261" s="48"/>
      <c r="H1261" s="48"/>
      <c r="I1261" s="48"/>
      <c r="J1261" s="48"/>
      <c r="K1261" s="48"/>
      <c r="L1261" s="464">
        <f t="shared" si="82"/>
        <v>874</v>
      </c>
      <c r="M1261" s="464"/>
      <c r="N1261" s="152" t="s">
        <v>3457</v>
      </c>
      <c r="O1261" s="48"/>
      <c r="P1261" s="48"/>
      <c r="Q1261" s="48"/>
      <c r="R1261" s="48"/>
      <c r="S1261" s="48"/>
      <c r="T1261" s="48"/>
      <c r="U1261" s="436" t="str">
        <f t="shared" si="80"/>
        <v/>
      </c>
      <c r="V1261" s="436"/>
      <c r="W1261" s="436" t="str">
        <f t="shared" si="81"/>
        <v/>
      </c>
      <c r="X1261" s="436"/>
      <c r="Y1261" s="48"/>
      <c r="Z1261" s="48"/>
      <c r="AA1261" s="48"/>
      <c r="AB1261" s="48"/>
      <c r="AC1261" s="48"/>
      <c r="AD1261" s="48"/>
      <c r="AE1261" s="48"/>
      <c r="AF1261" s="48"/>
      <c r="AG1261" s="48"/>
      <c r="AH1261" s="48"/>
      <c r="AI1261" s="48"/>
      <c r="AJ1261" s="48"/>
      <c r="AK1261" s="48"/>
      <c r="AL1261" s="48"/>
      <c r="AM1261" s="48"/>
      <c r="AN1261" s="48"/>
      <c r="AO1261" s="48"/>
      <c r="AP1261" s="48"/>
      <c r="AQ1261" s="48"/>
      <c r="AR1261" s="48"/>
      <c r="AS1261" s="48"/>
      <c r="AT1261" s="48"/>
      <c r="AU1261" s="48"/>
      <c r="AV1261" s="48"/>
      <c r="AW1261" s="48"/>
      <c r="AX1261" s="48"/>
      <c r="AY1261" s="48"/>
      <c r="AZ1261" s="48"/>
      <c r="BA1261" s="48"/>
      <c r="BB1261" s="48"/>
      <c r="BC1261" s="48"/>
      <c r="BD1261" s="48"/>
      <c r="BE1261" s="48"/>
      <c r="BF1261" s="48"/>
      <c r="BG1261" s="48"/>
      <c r="BH1261" s="48"/>
      <c r="BI1261" s="48"/>
      <c r="BJ1261" s="48"/>
      <c r="BK1261" s="48"/>
      <c r="BL1261" s="48"/>
      <c r="BM1261" s="48"/>
      <c r="BN1261" s="48"/>
      <c r="BO1261" s="48"/>
      <c r="BP1261" s="48"/>
      <c r="BQ1261" s="48"/>
      <c r="BR1261" s="48"/>
      <c r="BS1261" s="48"/>
      <c r="BT1261" s="48"/>
      <c r="BU1261" s="48"/>
    </row>
    <row r="1262" spans="1:73" hidden="1">
      <c r="A1262" s="48"/>
      <c r="B1262" s="48"/>
      <c r="C1262" s="70" t="s">
        <v>3458</v>
      </c>
      <c r="D1262" s="48"/>
      <c r="E1262" s="48"/>
      <c r="F1262" s="48"/>
      <c r="G1262" s="48"/>
      <c r="H1262" s="48"/>
      <c r="I1262" s="48"/>
      <c r="J1262" s="48"/>
      <c r="K1262" s="48"/>
      <c r="L1262" s="464">
        <f t="shared" si="82"/>
        <v>875</v>
      </c>
      <c r="M1262" s="464"/>
      <c r="N1262" s="152" t="s">
        <v>3459</v>
      </c>
      <c r="O1262" s="48"/>
      <c r="P1262" s="48"/>
      <c r="Q1262" s="48"/>
      <c r="R1262" s="48"/>
      <c r="S1262" s="48"/>
      <c r="T1262" s="48"/>
      <c r="U1262" s="436" t="str">
        <f t="shared" si="80"/>
        <v/>
      </c>
      <c r="V1262" s="436"/>
      <c r="W1262" s="436" t="str">
        <f t="shared" si="81"/>
        <v/>
      </c>
      <c r="X1262" s="436"/>
      <c r="Y1262" s="48"/>
      <c r="Z1262" s="48"/>
      <c r="AA1262" s="48"/>
      <c r="AB1262" s="48"/>
      <c r="AC1262" s="48"/>
      <c r="AD1262" s="48"/>
      <c r="AE1262" s="48"/>
      <c r="AF1262" s="48"/>
      <c r="AG1262" s="48"/>
      <c r="AH1262" s="48"/>
      <c r="AI1262" s="48"/>
      <c r="AJ1262" s="48"/>
      <c r="AK1262" s="48"/>
      <c r="AL1262" s="48"/>
      <c r="AM1262" s="48"/>
      <c r="AN1262" s="48"/>
      <c r="AO1262" s="48"/>
      <c r="AP1262" s="48"/>
      <c r="AQ1262" s="48"/>
      <c r="AR1262" s="48"/>
      <c r="AS1262" s="48"/>
      <c r="AT1262" s="48"/>
      <c r="AU1262" s="48"/>
      <c r="AV1262" s="48"/>
      <c r="AW1262" s="48"/>
      <c r="AX1262" s="48"/>
      <c r="AY1262" s="48"/>
      <c r="AZ1262" s="48"/>
      <c r="BA1262" s="48"/>
      <c r="BB1262" s="48"/>
      <c r="BC1262" s="48"/>
      <c r="BD1262" s="48"/>
      <c r="BE1262" s="48"/>
      <c r="BF1262" s="48"/>
      <c r="BG1262" s="48"/>
      <c r="BH1262" s="48"/>
      <c r="BI1262" s="48"/>
      <c r="BJ1262" s="48"/>
      <c r="BK1262" s="48"/>
      <c r="BL1262" s="48"/>
      <c r="BM1262" s="48"/>
      <c r="BN1262" s="48"/>
      <c r="BO1262" s="48"/>
      <c r="BP1262" s="48"/>
      <c r="BQ1262" s="48"/>
      <c r="BR1262" s="48"/>
      <c r="BS1262" s="48"/>
      <c r="BT1262" s="48"/>
      <c r="BU1262" s="48"/>
    </row>
    <row r="1263" spans="1:73" hidden="1">
      <c r="A1263" s="48"/>
      <c r="B1263" s="48"/>
      <c r="C1263" s="70" t="s">
        <v>3460</v>
      </c>
      <c r="D1263" s="48"/>
      <c r="E1263" s="48"/>
      <c r="F1263" s="48"/>
      <c r="G1263" s="48"/>
      <c r="H1263" s="48"/>
      <c r="I1263" s="48"/>
      <c r="J1263" s="48"/>
      <c r="K1263" s="48"/>
      <c r="L1263" s="464">
        <f t="shared" si="82"/>
        <v>876</v>
      </c>
      <c r="M1263" s="464"/>
      <c r="N1263" s="152" t="s">
        <v>3461</v>
      </c>
      <c r="O1263" s="48"/>
      <c r="P1263" s="48"/>
      <c r="Q1263" s="48"/>
      <c r="R1263" s="48"/>
      <c r="S1263" s="48"/>
      <c r="T1263" s="48"/>
      <c r="U1263" s="436" t="str">
        <f t="shared" si="80"/>
        <v/>
      </c>
      <c r="V1263" s="436"/>
      <c r="W1263" s="436" t="str">
        <f t="shared" si="81"/>
        <v/>
      </c>
      <c r="X1263" s="436"/>
      <c r="Y1263" s="48"/>
      <c r="Z1263" s="48"/>
      <c r="AA1263" s="48"/>
      <c r="AB1263" s="48"/>
      <c r="AC1263" s="48"/>
      <c r="AD1263" s="48"/>
      <c r="AE1263" s="48"/>
      <c r="AF1263" s="48"/>
      <c r="AG1263" s="48"/>
      <c r="AH1263" s="48"/>
      <c r="AI1263" s="48"/>
      <c r="AJ1263" s="48"/>
      <c r="AK1263" s="48"/>
      <c r="AL1263" s="48"/>
      <c r="AM1263" s="48"/>
      <c r="AN1263" s="48"/>
      <c r="AO1263" s="48"/>
      <c r="AP1263" s="48"/>
      <c r="AQ1263" s="48"/>
      <c r="AR1263" s="48"/>
      <c r="AS1263" s="48"/>
      <c r="AT1263" s="48"/>
      <c r="AU1263" s="48"/>
      <c r="AV1263" s="48"/>
      <c r="AW1263" s="48"/>
      <c r="AX1263" s="48"/>
      <c r="AY1263" s="48"/>
      <c r="AZ1263" s="48"/>
      <c r="BA1263" s="48"/>
      <c r="BB1263" s="48"/>
      <c r="BC1263" s="48"/>
      <c r="BD1263" s="48"/>
      <c r="BE1263" s="48"/>
      <c r="BF1263" s="48"/>
      <c r="BG1263" s="48"/>
      <c r="BH1263" s="48"/>
      <c r="BI1263" s="48"/>
      <c r="BJ1263" s="48"/>
      <c r="BK1263" s="48"/>
      <c r="BL1263" s="48"/>
      <c r="BM1263" s="48"/>
      <c r="BN1263" s="48"/>
      <c r="BO1263" s="48"/>
      <c r="BP1263" s="48"/>
      <c r="BQ1263" s="48"/>
      <c r="BR1263" s="48"/>
      <c r="BS1263" s="48"/>
      <c r="BT1263" s="48"/>
      <c r="BU1263" s="48"/>
    </row>
    <row r="1264" spans="1:73" hidden="1">
      <c r="A1264" s="48"/>
      <c r="B1264" s="48"/>
      <c r="C1264" s="70" t="s">
        <v>3462</v>
      </c>
      <c r="D1264" s="48"/>
      <c r="E1264" s="48"/>
      <c r="F1264" s="48"/>
      <c r="G1264" s="48"/>
      <c r="H1264" s="48"/>
      <c r="I1264" s="48"/>
      <c r="J1264" s="48"/>
      <c r="K1264" s="48"/>
      <c r="L1264" s="464">
        <f t="shared" si="82"/>
        <v>877</v>
      </c>
      <c r="M1264" s="464"/>
      <c r="N1264" s="152" t="s">
        <v>3463</v>
      </c>
      <c r="O1264" s="48"/>
      <c r="P1264" s="48"/>
      <c r="Q1264" s="48"/>
      <c r="R1264" s="48"/>
      <c r="S1264" s="48"/>
      <c r="T1264" s="48"/>
      <c r="U1264" s="436" t="str">
        <f t="shared" si="80"/>
        <v/>
      </c>
      <c r="V1264" s="436"/>
      <c r="W1264" s="436" t="str">
        <f t="shared" si="81"/>
        <v/>
      </c>
      <c r="X1264" s="436"/>
      <c r="Y1264" s="48"/>
      <c r="Z1264" s="48"/>
      <c r="AA1264" s="48"/>
      <c r="AB1264" s="48"/>
      <c r="AC1264" s="48"/>
      <c r="AD1264" s="48"/>
      <c r="AE1264" s="48"/>
      <c r="AF1264" s="48"/>
      <c r="AG1264" s="48"/>
      <c r="AH1264" s="70"/>
      <c r="AI1264" s="48"/>
      <c r="AJ1264" s="48"/>
      <c r="AK1264" s="48"/>
      <c r="AL1264" s="48"/>
      <c r="AM1264" s="48"/>
      <c r="AN1264" s="48"/>
      <c r="AO1264" s="48"/>
      <c r="AP1264" s="48"/>
      <c r="AQ1264" s="48"/>
      <c r="AR1264" s="48"/>
      <c r="AS1264" s="48"/>
      <c r="AT1264" s="48"/>
      <c r="AU1264" s="48"/>
      <c r="AV1264" s="48"/>
      <c r="AW1264" s="48"/>
      <c r="AX1264" s="48"/>
      <c r="AY1264" s="48"/>
      <c r="AZ1264" s="48"/>
      <c r="BA1264" s="48"/>
      <c r="BB1264" s="48"/>
      <c r="BC1264" s="48"/>
      <c r="BD1264" s="48"/>
      <c r="BE1264" s="48"/>
      <c r="BF1264" s="48"/>
      <c r="BG1264" s="48"/>
      <c r="BH1264" s="48"/>
      <c r="BI1264" s="48"/>
      <c r="BJ1264" s="48"/>
      <c r="BK1264" s="48"/>
      <c r="BL1264" s="48"/>
      <c r="BM1264" s="48"/>
      <c r="BN1264" s="48"/>
      <c r="BO1264" s="48"/>
      <c r="BP1264" s="48"/>
      <c r="BQ1264" s="48"/>
      <c r="BR1264" s="48"/>
      <c r="BS1264" s="48"/>
      <c r="BT1264" s="48"/>
      <c r="BU1264" s="48"/>
    </row>
    <row r="1265" spans="1:73" hidden="1">
      <c r="A1265" s="48"/>
      <c r="B1265" s="48"/>
      <c r="C1265" s="70" t="s">
        <v>3464</v>
      </c>
      <c r="D1265" s="48"/>
      <c r="E1265" s="48"/>
      <c r="F1265" s="48"/>
      <c r="G1265" s="48"/>
      <c r="H1265" s="48"/>
      <c r="I1265" s="48"/>
      <c r="J1265" s="48"/>
      <c r="K1265" s="48"/>
      <c r="L1265" s="464">
        <f t="shared" si="82"/>
        <v>878</v>
      </c>
      <c r="M1265" s="464"/>
      <c r="N1265" s="152" t="s">
        <v>3465</v>
      </c>
      <c r="O1265" s="48"/>
      <c r="P1265" s="48"/>
      <c r="Q1265" s="48"/>
      <c r="R1265" s="48"/>
      <c r="S1265" s="48"/>
      <c r="T1265" s="48"/>
      <c r="U1265" s="436" t="str">
        <f t="shared" si="80"/>
        <v/>
      </c>
      <c r="V1265" s="436"/>
      <c r="W1265" s="436" t="str">
        <f t="shared" si="81"/>
        <v/>
      </c>
      <c r="X1265" s="436"/>
      <c r="Y1265" s="48"/>
      <c r="Z1265" s="48"/>
      <c r="AA1265" s="48"/>
      <c r="AB1265" s="48"/>
      <c r="AC1265" s="48"/>
      <c r="AD1265" s="48"/>
      <c r="AE1265" s="48"/>
      <c r="AF1265" s="48"/>
      <c r="AG1265" s="48"/>
      <c r="AH1265" s="48"/>
      <c r="AI1265" s="48"/>
      <c r="AJ1265" s="48"/>
      <c r="AK1265" s="48"/>
      <c r="AL1265" s="48"/>
      <c r="AM1265" s="48"/>
      <c r="AN1265" s="48"/>
      <c r="AO1265" s="48"/>
      <c r="AP1265" s="48"/>
      <c r="AQ1265" s="48"/>
      <c r="AR1265" s="48"/>
      <c r="AS1265" s="48"/>
      <c r="AT1265" s="48"/>
      <c r="AU1265" s="48"/>
      <c r="AV1265" s="48"/>
      <c r="AW1265" s="48"/>
      <c r="AX1265" s="48"/>
      <c r="AY1265" s="48"/>
      <c r="AZ1265" s="48"/>
      <c r="BA1265" s="48"/>
      <c r="BB1265" s="48"/>
      <c r="BC1265" s="48"/>
      <c r="BD1265" s="48"/>
      <c r="BE1265" s="48"/>
      <c r="BF1265" s="48"/>
      <c r="BG1265" s="48"/>
      <c r="BH1265" s="48"/>
      <c r="BI1265" s="48"/>
      <c r="BJ1265" s="48"/>
      <c r="BK1265" s="48"/>
      <c r="BL1265" s="48"/>
      <c r="BM1265" s="48"/>
      <c r="BN1265" s="48"/>
      <c r="BO1265" s="48"/>
      <c r="BP1265" s="48"/>
      <c r="BQ1265" s="48"/>
      <c r="BR1265" s="48"/>
      <c r="BS1265" s="48"/>
      <c r="BT1265" s="48"/>
      <c r="BU1265" s="48"/>
    </row>
    <row r="1266" spans="1:73" hidden="1">
      <c r="A1266" s="48"/>
      <c r="B1266" s="48"/>
      <c r="C1266" s="70" t="s">
        <v>3466</v>
      </c>
      <c r="D1266" s="48"/>
      <c r="E1266" s="48"/>
      <c r="F1266" s="48"/>
      <c r="G1266" s="48"/>
      <c r="H1266" s="48"/>
      <c r="I1266" s="48"/>
      <c r="J1266" s="48"/>
      <c r="K1266" s="48"/>
      <c r="L1266" s="464">
        <f t="shared" si="82"/>
        <v>879</v>
      </c>
      <c r="M1266" s="464"/>
      <c r="N1266" s="152" t="s">
        <v>3467</v>
      </c>
      <c r="O1266" s="48"/>
      <c r="P1266" s="48"/>
      <c r="Q1266" s="48"/>
      <c r="R1266" s="48"/>
      <c r="S1266" s="48"/>
      <c r="T1266" s="48"/>
      <c r="U1266" s="436" t="str">
        <f t="shared" si="80"/>
        <v/>
      </c>
      <c r="V1266" s="436"/>
      <c r="W1266" s="436" t="str">
        <f t="shared" si="81"/>
        <v/>
      </c>
      <c r="X1266" s="436"/>
      <c r="Y1266" s="48"/>
      <c r="Z1266" s="48"/>
      <c r="AA1266" s="48"/>
      <c r="AB1266" s="48"/>
      <c r="AC1266" s="48"/>
      <c r="AD1266" s="48"/>
      <c r="AE1266" s="48"/>
      <c r="AF1266" s="48"/>
      <c r="AG1266" s="48"/>
      <c r="AH1266" s="48"/>
      <c r="AI1266" s="48"/>
      <c r="AJ1266" s="48"/>
      <c r="AK1266" s="48"/>
      <c r="AL1266" s="48"/>
      <c r="AM1266" s="48"/>
      <c r="AN1266" s="48"/>
      <c r="AO1266" s="48"/>
      <c r="AP1266" s="48"/>
      <c r="AQ1266" s="48"/>
      <c r="AR1266" s="48"/>
      <c r="AS1266" s="48"/>
      <c r="AT1266" s="48"/>
      <c r="AU1266" s="48"/>
      <c r="AV1266" s="48"/>
      <c r="AW1266" s="48"/>
      <c r="AX1266" s="48"/>
      <c r="AY1266" s="48"/>
      <c r="AZ1266" s="48"/>
      <c r="BA1266" s="48"/>
      <c r="BB1266" s="48"/>
      <c r="BC1266" s="48"/>
      <c r="BD1266" s="48"/>
      <c r="BE1266" s="48"/>
      <c r="BF1266" s="48"/>
      <c r="BG1266" s="48"/>
      <c r="BH1266" s="48"/>
      <c r="BI1266" s="48"/>
      <c r="BJ1266" s="48"/>
      <c r="BK1266" s="48"/>
      <c r="BL1266" s="48"/>
      <c r="BM1266" s="48"/>
      <c r="BN1266" s="48"/>
      <c r="BO1266" s="48"/>
      <c r="BP1266" s="48"/>
      <c r="BQ1266" s="48"/>
      <c r="BR1266" s="48"/>
      <c r="BS1266" s="48"/>
      <c r="BT1266" s="48"/>
      <c r="BU1266" s="48"/>
    </row>
    <row r="1267" spans="1:73" hidden="1">
      <c r="A1267" s="48"/>
      <c r="B1267" s="48"/>
      <c r="C1267" s="70" t="s">
        <v>3468</v>
      </c>
      <c r="D1267" s="48"/>
      <c r="E1267" s="48"/>
      <c r="F1267" s="48"/>
      <c r="G1267" s="48"/>
      <c r="H1267" s="48"/>
      <c r="I1267" s="48"/>
      <c r="J1267" s="48"/>
      <c r="K1267" s="48"/>
      <c r="L1267" s="464">
        <f t="shared" si="82"/>
        <v>880</v>
      </c>
      <c r="M1267" s="464"/>
      <c r="N1267" s="152" t="s">
        <v>3469</v>
      </c>
      <c r="O1267" s="48"/>
      <c r="P1267" s="48"/>
      <c r="Q1267" s="48"/>
      <c r="R1267" s="48"/>
      <c r="S1267" s="48"/>
      <c r="T1267" s="48"/>
      <c r="U1267" s="436" t="str">
        <f t="shared" si="80"/>
        <v/>
      </c>
      <c r="V1267" s="436"/>
      <c r="W1267" s="436" t="str">
        <f t="shared" si="81"/>
        <v/>
      </c>
      <c r="X1267" s="436"/>
      <c r="Y1267" s="48"/>
      <c r="Z1267" s="48"/>
      <c r="AA1267" s="48"/>
      <c r="AB1267" s="48"/>
      <c r="AC1267" s="48"/>
      <c r="AD1267" s="48"/>
      <c r="AE1267" s="48"/>
      <c r="AF1267" s="48"/>
      <c r="AG1267" s="48"/>
      <c r="AH1267" s="48"/>
      <c r="AI1267" s="48"/>
      <c r="AJ1267" s="48"/>
      <c r="AK1267" s="48"/>
      <c r="AL1267" s="48"/>
      <c r="AM1267" s="48"/>
      <c r="AN1267" s="48"/>
      <c r="AO1267" s="48"/>
      <c r="AP1267" s="48"/>
      <c r="AQ1267" s="48"/>
      <c r="AR1267" s="48"/>
      <c r="AS1267" s="48"/>
      <c r="AT1267" s="48"/>
      <c r="AU1267" s="48"/>
      <c r="AV1267" s="48"/>
      <c r="AW1267" s="48"/>
      <c r="AX1267" s="48"/>
      <c r="AY1267" s="48"/>
      <c r="AZ1267" s="48"/>
      <c r="BA1267" s="48"/>
      <c r="BB1267" s="48"/>
      <c r="BC1267" s="48"/>
      <c r="BD1267" s="48"/>
      <c r="BE1267" s="48"/>
      <c r="BF1267" s="48"/>
      <c r="BG1267" s="48"/>
      <c r="BH1267" s="48"/>
      <c r="BI1267" s="48"/>
      <c r="BJ1267" s="48"/>
      <c r="BK1267" s="48"/>
      <c r="BL1267" s="48"/>
      <c r="BM1267" s="48"/>
      <c r="BN1267" s="48"/>
      <c r="BO1267" s="48"/>
      <c r="BP1267" s="48"/>
      <c r="BQ1267" s="48"/>
      <c r="BR1267" s="48"/>
      <c r="BS1267" s="48"/>
      <c r="BT1267" s="48"/>
      <c r="BU1267" s="48"/>
    </row>
    <row r="1268" spans="1:73" hidden="1">
      <c r="A1268" s="48"/>
      <c r="B1268" s="48"/>
      <c r="C1268" s="70" t="s">
        <v>3470</v>
      </c>
      <c r="D1268" s="48"/>
      <c r="E1268" s="48"/>
      <c r="F1268" s="48"/>
      <c r="G1268" s="48"/>
      <c r="H1268" s="48"/>
      <c r="I1268" s="48"/>
      <c r="J1268" s="48"/>
      <c r="K1268" s="48"/>
      <c r="L1268" s="464">
        <f t="shared" si="82"/>
        <v>881</v>
      </c>
      <c r="M1268" s="464"/>
      <c r="N1268" s="152" t="s">
        <v>3471</v>
      </c>
      <c r="O1268" s="48"/>
      <c r="P1268" s="48"/>
      <c r="Q1268" s="48"/>
      <c r="R1268" s="48"/>
      <c r="S1268" s="48"/>
      <c r="T1268" s="48"/>
      <c r="U1268" s="436" t="str">
        <f t="shared" si="80"/>
        <v/>
      </c>
      <c r="V1268" s="436"/>
      <c r="W1268" s="436" t="str">
        <f t="shared" si="81"/>
        <v/>
      </c>
      <c r="X1268" s="436"/>
      <c r="Y1268" s="48"/>
      <c r="Z1268" s="48"/>
      <c r="AA1268" s="48"/>
      <c r="AB1268" s="48"/>
      <c r="AC1268" s="48"/>
      <c r="AD1268" s="48"/>
      <c r="AE1268" s="48"/>
      <c r="AF1268" s="48"/>
      <c r="AG1268" s="48"/>
      <c r="AH1268" s="48"/>
      <c r="AI1268" s="48"/>
      <c r="AJ1268" s="48"/>
      <c r="AK1268" s="48"/>
      <c r="AL1268" s="48"/>
      <c r="AM1268" s="48"/>
      <c r="AN1268" s="48"/>
      <c r="AO1268" s="48"/>
      <c r="AP1268" s="48"/>
      <c r="AQ1268" s="48"/>
      <c r="AR1268" s="48"/>
      <c r="AS1268" s="48"/>
      <c r="AT1268" s="48"/>
      <c r="AU1268" s="48"/>
      <c r="AV1268" s="48"/>
      <c r="AW1268" s="48"/>
      <c r="AX1268" s="48"/>
      <c r="AY1268" s="48"/>
      <c r="AZ1268" s="48"/>
      <c r="BA1268" s="48"/>
      <c r="BB1268" s="48"/>
      <c r="BC1268" s="48"/>
      <c r="BD1268" s="48"/>
      <c r="BE1268" s="48"/>
      <c r="BF1268" s="48"/>
      <c r="BG1268" s="48"/>
      <c r="BH1268" s="48"/>
      <c r="BI1268" s="48"/>
      <c r="BJ1268" s="48"/>
      <c r="BK1268" s="48"/>
      <c r="BL1268" s="48"/>
      <c r="BM1268" s="48"/>
      <c r="BN1268" s="48"/>
      <c r="BO1268" s="48"/>
      <c r="BP1268" s="48"/>
      <c r="BQ1268" s="48"/>
      <c r="BR1268" s="48"/>
      <c r="BS1268" s="48"/>
      <c r="BT1268" s="48"/>
      <c r="BU1268" s="48"/>
    </row>
    <row r="1269" spans="1:73" hidden="1">
      <c r="A1269" s="48"/>
      <c r="B1269" s="48"/>
      <c r="C1269" s="70" t="s">
        <v>3472</v>
      </c>
      <c r="D1269" s="48"/>
      <c r="E1269" s="48"/>
      <c r="F1269" s="48"/>
      <c r="G1269" s="48"/>
      <c r="H1269" s="48"/>
      <c r="I1269" s="48"/>
      <c r="J1269" s="48"/>
      <c r="K1269" s="48"/>
      <c r="L1269" s="464">
        <f t="shared" si="82"/>
        <v>882</v>
      </c>
      <c r="M1269" s="464"/>
      <c r="N1269" s="152" t="s">
        <v>3473</v>
      </c>
      <c r="O1269" s="48"/>
      <c r="P1269" s="48"/>
      <c r="Q1269" s="48"/>
      <c r="R1269" s="48"/>
      <c r="S1269" s="48"/>
      <c r="T1269" s="48"/>
      <c r="U1269" s="436" t="str">
        <f t="shared" si="80"/>
        <v/>
      </c>
      <c r="V1269" s="436"/>
      <c r="W1269" s="436" t="str">
        <f t="shared" si="81"/>
        <v/>
      </c>
      <c r="X1269" s="436"/>
      <c r="Y1269" s="48"/>
      <c r="Z1269" s="48"/>
      <c r="AA1269" s="48"/>
      <c r="AB1269" s="48"/>
      <c r="AC1269" s="48"/>
      <c r="AD1269" s="48"/>
      <c r="AE1269" s="48"/>
      <c r="AF1269" s="48"/>
      <c r="AG1269" s="48"/>
      <c r="AH1269" s="48"/>
      <c r="AI1269" s="48"/>
      <c r="AJ1269" s="48"/>
      <c r="AK1269" s="48"/>
      <c r="AL1269" s="48"/>
      <c r="AM1269" s="48"/>
      <c r="AN1269" s="48"/>
      <c r="AO1269" s="48"/>
      <c r="AP1269" s="48"/>
      <c r="AQ1269" s="48"/>
      <c r="AR1269" s="48"/>
      <c r="AS1269" s="48"/>
      <c r="AT1269" s="48"/>
      <c r="AU1269" s="48"/>
      <c r="AV1269" s="48"/>
      <c r="AW1269" s="48"/>
      <c r="AX1269" s="48"/>
      <c r="AY1269" s="48"/>
      <c r="AZ1269" s="48"/>
      <c r="BA1269" s="48"/>
      <c r="BB1269" s="48"/>
      <c r="BC1269" s="48"/>
      <c r="BD1269" s="48"/>
      <c r="BE1269" s="48"/>
      <c r="BF1269" s="48"/>
      <c r="BG1269" s="48"/>
      <c r="BH1269" s="48"/>
      <c r="BI1269" s="48"/>
      <c r="BJ1269" s="48"/>
      <c r="BK1269" s="48"/>
      <c r="BL1269" s="48"/>
      <c r="BM1269" s="48"/>
      <c r="BN1269" s="48"/>
      <c r="BO1269" s="48"/>
      <c r="BP1269" s="48"/>
      <c r="BQ1269" s="48"/>
      <c r="BR1269" s="48"/>
      <c r="BS1269" s="48"/>
      <c r="BT1269" s="48"/>
      <c r="BU1269" s="48"/>
    </row>
    <row r="1270" spans="1:73" hidden="1">
      <c r="A1270" s="48"/>
      <c r="B1270" s="48"/>
      <c r="C1270" s="70" t="s">
        <v>3474</v>
      </c>
      <c r="D1270" s="48"/>
      <c r="E1270" s="48"/>
      <c r="F1270" s="48"/>
      <c r="G1270" s="48"/>
      <c r="H1270" s="48"/>
      <c r="I1270" s="48"/>
      <c r="J1270" s="48"/>
      <c r="K1270" s="48"/>
      <c r="L1270" s="464">
        <f t="shared" si="82"/>
        <v>883</v>
      </c>
      <c r="M1270" s="464"/>
      <c r="N1270" s="152" t="s">
        <v>3475</v>
      </c>
      <c r="O1270" s="48"/>
      <c r="P1270" s="48"/>
      <c r="Q1270" s="48"/>
      <c r="R1270" s="48"/>
      <c r="S1270" s="48"/>
      <c r="T1270" s="48"/>
      <c r="U1270" s="436" t="str">
        <f t="shared" si="80"/>
        <v/>
      </c>
      <c r="V1270" s="436"/>
      <c r="W1270" s="436" t="str">
        <f t="shared" si="81"/>
        <v/>
      </c>
      <c r="X1270" s="436"/>
      <c r="Y1270" s="48"/>
      <c r="Z1270" s="48"/>
      <c r="AA1270" s="48"/>
      <c r="AB1270" s="48"/>
      <c r="AC1270" s="48"/>
      <c r="AD1270" s="48"/>
      <c r="AE1270" s="48"/>
      <c r="AF1270" s="48"/>
      <c r="AG1270" s="48"/>
      <c r="AH1270" s="48"/>
      <c r="AI1270" s="48"/>
      <c r="AJ1270" s="48"/>
      <c r="AK1270" s="48"/>
      <c r="AL1270" s="48"/>
      <c r="AM1270" s="48"/>
      <c r="AN1270" s="48"/>
      <c r="AO1270" s="48"/>
      <c r="AP1270" s="48"/>
      <c r="AQ1270" s="48"/>
      <c r="AR1270" s="48"/>
      <c r="AS1270" s="48"/>
      <c r="AT1270" s="48"/>
      <c r="AU1270" s="48"/>
      <c r="AV1270" s="48"/>
      <c r="AW1270" s="48"/>
      <c r="AX1270" s="48"/>
      <c r="AY1270" s="48"/>
      <c r="AZ1270" s="48"/>
      <c r="BA1270" s="48"/>
      <c r="BB1270" s="48"/>
      <c r="BC1270" s="48"/>
      <c r="BD1270" s="48"/>
      <c r="BE1270" s="48"/>
      <c r="BF1270" s="48"/>
      <c r="BG1270" s="48"/>
      <c r="BH1270" s="48"/>
      <c r="BI1270" s="48"/>
      <c r="BJ1270" s="48"/>
      <c r="BK1270" s="48"/>
      <c r="BL1270" s="48"/>
      <c r="BM1270" s="48"/>
      <c r="BN1270" s="48"/>
      <c r="BO1270" s="48"/>
      <c r="BP1270" s="48"/>
      <c r="BQ1270" s="48"/>
      <c r="BR1270" s="48"/>
      <c r="BS1270" s="48"/>
      <c r="BT1270" s="48"/>
      <c r="BU1270" s="48"/>
    </row>
    <row r="1271" spans="1:73" hidden="1">
      <c r="A1271" s="48"/>
      <c r="B1271" s="48"/>
      <c r="C1271" s="70" t="s">
        <v>3476</v>
      </c>
      <c r="D1271" s="48"/>
      <c r="E1271" s="48"/>
      <c r="F1271" s="48"/>
      <c r="G1271" s="48"/>
      <c r="H1271" s="48"/>
      <c r="I1271" s="48"/>
      <c r="J1271" s="48"/>
      <c r="K1271" s="48"/>
      <c r="L1271" s="464">
        <f t="shared" si="82"/>
        <v>884</v>
      </c>
      <c r="M1271" s="464"/>
      <c r="N1271" s="152" t="s">
        <v>3477</v>
      </c>
      <c r="O1271" s="48"/>
      <c r="P1271" s="48"/>
      <c r="Q1271" s="48"/>
      <c r="R1271" s="48"/>
      <c r="S1271" s="48"/>
      <c r="T1271" s="48"/>
      <c r="U1271" s="436" t="str">
        <f t="shared" si="80"/>
        <v/>
      </c>
      <c r="V1271" s="436"/>
      <c r="W1271" s="436" t="str">
        <f t="shared" si="81"/>
        <v/>
      </c>
      <c r="X1271" s="436"/>
      <c r="Y1271" s="48"/>
      <c r="Z1271" s="48"/>
      <c r="AA1271" s="48"/>
      <c r="AB1271" s="48"/>
      <c r="AC1271" s="48"/>
      <c r="AD1271" s="48"/>
      <c r="AE1271" s="48"/>
      <c r="AF1271" s="48"/>
      <c r="AG1271" s="48"/>
      <c r="AH1271" s="48"/>
      <c r="AI1271" s="48"/>
      <c r="AJ1271" s="48"/>
      <c r="AK1271" s="48"/>
      <c r="AL1271" s="48"/>
      <c r="AM1271" s="48"/>
      <c r="AN1271" s="48"/>
      <c r="AO1271" s="48"/>
      <c r="AP1271" s="48"/>
      <c r="AQ1271" s="48"/>
      <c r="AR1271" s="48"/>
      <c r="AS1271" s="48"/>
      <c r="AT1271" s="48"/>
      <c r="AU1271" s="48"/>
      <c r="AV1271" s="48"/>
      <c r="AW1271" s="48"/>
      <c r="AX1271" s="48"/>
      <c r="AY1271" s="48"/>
      <c r="AZ1271" s="48"/>
      <c r="BA1271" s="48"/>
      <c r="BB1271" s="48"/>
      <c r="BC1271" s="48"/>
      <c r="BD1271" s="48"/>
      <c r="BE1271" s="48"/>
      <c r="BF1271" s="48"/>
      <c r="BG1271" s="48"/>
      <c r="BH1271" s="48"/>
      <c r="BI1271" s="48"/>
      <c r="BJ1271" s="48"/>
      <c r="BK1271" s="48"/>
      <c r="BL1271" s="48"/>
      <c r="BM1271" s="48"/>
      <c r="BN1271" s="48"/>
      <c r="BO1271" s="48"/>
      <c r="BP1271" s="48"/>
      <c r="BQ1271" s="48"/>
      <c r="BR1271" s="48"/>
      <c r="BS1271" s="48"/>
      <c r="BT1271" s="48"/>
      <c r="BU1271" s="48"/>
    </row>
    <row r="1272" spans="1:73" hidden="1">
      <c r="A1272" s="48"/>
      <c r="B1272" s="48"/>
      <c r="C1272" s="70" t="s">
        <v>3478</v>
      </c>
      <c r="D1272" s="48"/>
      <c r="E1272" s="48"/>
      <c r="F1272" s="48"/>
      <c r="G1272" s="48"/>
      <c r="H1272" s="48"/>
      <c r="I1272" s="48"/>
      <c r="J1272" s="48"/>
      <c r="K1272" s="48"/>
      <c r="L1272" s="464">
        <f t="shared" si="82"/>
        <v>885</v>
      </c>
      <c r="M1272" s="464"/>
      <c r="N1272" s="152" t="s">
        <v>3479</v>
      </c>
      <c r="O1272" s="48"/>
      <c r="P1272" s="48"/>
      <c r="Q1272" s="48"/>
      <c r="R1272" s="48"/>
      <c r="S1272" s="48"/>
      <c r="T1272" s="48"/>
      <c r="U1272" s="436" t="str">
        <f t="shared" si="80"/>
        <v/>
      </c>
      <c r="V1272" s="436"/>
      <c r="W1272" s="436" t="str">
        <f t="shared" si="81"/>
        <v/>
      </c>
      <c r="X1272" s="436"/>
      <c r="Y1272" s="48"/>
      <c r="Z1272" s="48"/>
      <c r="AA1272" s="48"/>
      <c r="AB1272" s="48"/>
      <c r="AC1272" s="48"/>
      <c r="AD1272" s="48"/>
      <c r="AE1272" s="48"/>
      <c r="AF1272" s="48"/>
      <c r="AG1272" s="48"/>
      <c r="AH1272" s="48"/>
      <c r="AI1272" s="48"/>
      <c r="AJ1272" s="48"/>
      <c r="AK1272" s="48"/>
      <c r="AL1272" s="48"/>
      <c r="AM1272" s="48"/>
      <c r="AN1272" s="48"/>
      <c r="AO1272" s="48"/>
      <c r="AP1272" s="48"/>
      <c r="AQ1272" s="48"/>
      <c r="AR1272" s="48"/>
      <c r="AS1272" s="48"/>
      <c r="AT1272" s="48"/>
      <c r="AU1272" s="48"/>
      <c r="AV1272" s="48"/>
      <c r="AW1272" s="48"/>
      <c r="AX1272" s="48"/>
      <c r="AY1272" s="48"/>
      <c r="AZ1272" s="48"/>
      <c r="BA1272" s="48"/>
      <c r="BB1272" s="48"/>
      <c r="BC1272" s="48"/>
      <c r="BD1272" s="48"/>
      <c r="BE1272" s="48"/>
      <c r="BF1272" s="48"/>
      <c r="BG1272" s="48"/>
      <c r="BH1272" s="48"/>
      <c r="BI1272" s="48"/>
      <c r="BJ1272" s="48"/>
      <c r="BK1272" s="48"/>
      <c r="BL1272" s="48"/>
      <c r="BM1272" s="48"/>
      <c r="BN1272" s="48"/>
      <c r="BO1272" s="48"/>
      <c r="BP1272" s="48"/>
      <c r="BQ1272" s="48"/>
      <c r="BR1272" s="48"/>
      <c r="BS1272" s="48"/>
      <c r="BT1272" s="48"/>
      <c r="BU1272" s="48"/>
    </row>
    <row r="1273" spans="1:73" hidden="1">
      <c r="A1273" s="48"/>
      <c r="B1273" s="48"/>
      <c r="C1273" s="70" t="s">
        <v>3480</v>
      </c>
      <c r="D1273" s="48"/>
      <c r="E1273" s="48"/>
      <c r="F1273" s="48"/>
      <c r="G1273" s="48"/>
      <c r="H1273" s="48"/>
      <c r="I1273" s="48"/>
      <c r="J1273" s="48"/>
      <c r="K1273" s="48"/>
      <c r="L1273" s="464">
        <f t="shared" si="82"/>
        <v>886</v>
      </c>
      <c r="M1273" s="464"/>
      <c r="N1273" s="152" t="s">
        <v>3481</v>
      </c>
      <c r="O1273" s="48"/>
      <c r="P1273" s="48"/>
      <c r="Q1273" s="48"/>
      <c r="R1273" s="48"/>
      <c r="S1273" s="48"/>
      <c r="T1273" s="48"/>
      <c r="U1273" s="436" t="str">
        <f t="shared" si="80"/>
        <v/>
      </c>
      <c r="V1273" s="436"/>
      <c r="W1273" s="436" t="str">
        <f t="shared" si="81"/>
        <v/>
      </c>
      <c r="X1273" s="436"/>
      <c r="Y1273" s="48"/>
      <c r="Z1273" s="48"/>
      <c r="AA1273" s="48"/>
      <c r="AB1273" s="48"/>
      <c r="AC1273" s="48"/>
      <c r="AD1273" s="48"/>
      <c r="AE1273" s="48"/>
      <c r="AF1273" s="48"/>
      <c r="AG1273" s="48"/>
      <c r="AH1273" s="48"/>
      <c r="AI1273" s="48"/>
      <c r="AJ1273" s="48"/>
      <c r="AK1273" s="48"/>
      <c r="AL1273" s="48"/>
      <c r="AM1273" s="48"/>
      <c r="AN1273" s="48"/>
      <c r="AO1273" s="48"/>
      <c r="AP1273" s="48"/>
      <c r="AQ1273" s="48"/>
      <c r="AR1273" s="48"/>
      <c r="AS1273" s="48"/>
      <c r="AT1273" s="48"/>
      <c r="AU1273" s="48"/>
      <c r="AV1273" s="48"/>
      <c r="AW1273" s="48"/>
      <c r="AX1273" s="48"/>
      <c r="AY1273" s="48"/>
      <c r="AZ1273" s="48"/>
      <c r="BA1273" s="48"/>
      <c r="BB1273" s="48"/>
      <c r="BC1273" s="48"/>
      <c r="BD1273" s="48"/>
      <c r="BE1273" s="48"/>
      <c r="BF1273" s="48"/>
      <c r="BG1273" s="48"/>
      <c r="BH1273" s="48"/>
      <c r="BI1273" s="48"/>
      <c r="BJ1273" s="48"/>
      <c r="BK1273" s="48"/>
      <c r="BL1273" s="48"/>
      <c r="BM1273" s="48"/>
      <c r="BN1273" s="48"/>
      <c r="BO1273" s="48"/>
      <c r="BP1273" s="48"/>
      <c r="BQ1273" s="48"/>
      <c r="BR1273" s="48"/>
      <c r="BS1273" s="48"/>
      <c r="BT1273" s="48"/>
      <c r="BU1273" s="48"/>
    </row>
    <row r="1274" spans="1:73" hidden="1">
      <c r="A1274" s="48"/>
      <c r="B1274" s="48"/>
      <c r="C1274" s="70" t="s">
        <v>3482</v>
      </c>
      <c r="D1274" s="48"/>
      <c r="E1274" s="48"/>
      <c r="F1274" s="48"/>
      <c r="G1274" s="48"/>
      <c r="H1274" s="48"/>
      <c r="I1274" s="48"/>
      <c r="J1274" s="48"/>
      <c r="K1274" s="48"/>
      <c r="L1274" s="464">
        <f t="shared" si="82"/>
        <v>887</v>
      </c>
      <c r="M1274" s="464"/>
      <c r="N1274" s="152" t="s">
        <v>3483</v>
      </c>
      <c r="O1274" s="48"/>
      <c r="P1274" s="48"/>
      <c r="Q1274" s="48"/>
      <c r="R1274" s="48"/>
      <c r="S1274" s="48"/>
      <c r="T1274" s="48"/>
      <c r="U1274" s="436" t="str">
        <f t="shared" si="80"/>
        <v/>
      </c>
      <c r="V1274" s="436"/>
      <c r="W1274" s="436" t="str">
        <f t="shared" si="81"/>
        <v/>
      </c>
      <c r="X1274" s="436"/>
      <c r="Y1274" s="48"/>
      <c r="Z1274" s="48"/>
      <c r="AA1274" s="48"/>
      <c r="AB1274" s="48"/>
      <c r="AC1274" s="48"/>
      <c r="AD1274" s="48"/>
      <c r="AE1274" s="48"/>
      <c r="AF1274" s="48"/>
      <c r="AG1274" s="48"/>
      <c r="AH1274" s="48"/>
      <c r="AI1274" s="48"/>
      <c r="AJ1274" s="48"/>
      <c r="AK1274" s="48"/>
      <c r="AL1274" s="48"/>
      <c r="AM1274" s="48"/>
      <c r="AN1274" s="48"/>
      <c r="AO1274" s="48"/>
      <c r="AP1274" s="48"/>
      <c r="AQ1274" s="48"/>
      <c r="AR1274" s="48"/>
      <c r="AS1274" s="48"/>
      <c r="AT1274" s="48"/>
      <c r="AU1274" s="48"/>
      <c r="AV1274" s="48"/>
      <c r="AW1274" s="48"/>
      <c r="AX1274" s="48"/>
      <c r="AY1274" s="48"/>
      <c r="AZ1274" s="48"/>
      <c r="BA1274" s="48"/>
      <c r="BB1274" s="48"/>
      <c r="BC1274" s="48"/>
      <c r="BD1274" s="48"/>
      <c r="BE1274" s="48"/>
      <c r="BF1274" s="48"/>
      <c r="BG1274" s="48"/>
      <c r="BH1274" s="48"/>
      <c r="BI1274" s="48"/>
      <c r="BJ1274" s="48"/>
      <c r="BK1274" s="48"/>
      <c r="BL1274" s="48"/>
      <c r="BM1274" s="48"/>
      <c r="BN1274" s="48"/>
      <c r="BO1274" s="48"/>
      <c r="BP1274" s="48"/>
      <c r="BQ1274" s="48"/>
      <c r="BR1274" s="48"/>
      <c r="BS1274" s="48"/>
      <c r="BT1274" s="48"/>
      <c r="BU1274" s="48"/>
    </row>
    <row r="1275" spans="1:73" hidden="1">
      <c r="A1275" s="48"/>
      <c r="B1275" s="48"/>
      <c r="C1275" s="70" t="s">
        <v>3484</v>
      </c>
      <c r="D1275" s="48"/>
      <c r="E1275" s="48"/>
      <c r="F1275" s="48"/>
      <c r="G1275" s="48"/>
      <c r="H1275" s="48"/>
      <c r="I1275" s="48"/>
      <c r="J1275" s="48"/>
      <c r="K1275" s="48"/>
      <c r="L1275" s="464">
        <f t="shared" si="82"/>
        <v>888</v>
      </c>
      <c r="M1275" s="464"/>
      <c r="N1275" s="152" t="s">
        <v>3485</v>
      </c>
      <c r="O1275" s="48"/>
      <c r="P1275" s="48"/>
      <c r="Q1275" s="48"/>
      <c r="R1275" s="48"/>
      <c r="S1275" s="48"/>
      <c r="T1275" s="48"/>
      <c r="U1275" s="436" t="str">
        <f t="shared" si="80"/>
        <v/>
      </c>
      <c r="V1275" s="436"/>
      <c r="W1275" s="436" t="str">
        <f t="shared" si="81"/>
        <v/>
      </c>
      <c r="X1275" s="436"/>
      <c r="Y1275" s="48"/>
      <c r="Z1275" s="48"/>
      <c r="AA1275" s="48"/>
      <c r="AB1275" s="48"/>
      <c r="AC1275" s="48"/>
      <c r="AD1275" s="48"/>
      <c r="AE1275" s="48"/>
      <c r="AF1275" s="48"/>
      <c r="AG1275" s="48"/>
      <c r="AH1275" s="48"/>
      <c r="AI1275" s="48"/>
      <c r="AJ1275" s="48"/>
      <c r="AK1275" s="48"/>
      <c r="AL1275" s="48"/>
      <c r="AM1275" s="48"/>
      <c r="AN1275" s="48"/>
      <c r="AO1275" s="48"/>
      <c r="AP1275" s="48"/>
      <c r="AQ1275" s="48"/>
      <c r="AR1275" s="48"/>
      <c r="AS1275" s="48"/>
      <c r="AT1275" s="48"/>
      <c r="AU1275" s="48"/>
      <c r="AV1275" s="48"/>
      <c r="AW1275" s="48"/>
      <c r="AX1275" s="48"/>
      <c r="AY1275" s="48"/>
      <c r="AZ1275" s="48"/>
      <c r="BA1275" s="48"/>
      <c r="BB1275" s="48"/>
      <c r="BC1275" s="48"/>
      <c r="BD1275" s="48"/>
      <c r="BE1275" s="48"/>
      <c r="BF1275" s="48"/>
      <c r="BG1275" s="48"/>
      <c r="BH1275" s="48"/>
      <c r="BI1275" s="48"/>
      <c r="BJ1275" s="48"/>
      <c r="BK1275" s="48"/>
      <c r="BL1275" s="48"/>
      <c r="BM1275" s="48"/>
      <c r="BN1275" s="48"/>
      <c r="BO1275" s="48"/>
      <c r="BP1275" s="48"/>
      <c r="BQ1275" s="48"/>
      <c r="BR1275" s="48"/>
      <c r="BS1275" s="48"/>
      <c r="BT1275" s="48"/>
      <c r="BU1275" s="48"/>
    </row>
    <row r="1276" spans="1:73" hidden="1">
      <c r="A1276" s="48"/>
      <c r="B1276" s="48"/>
      <c r="C1276" s="70" t="s">
        <v>3486</v>
      </c>
      <c r="D1276" s="48"/>
      <c r="E1276" s="48"/>
      <c r="F1276" s="48"/>
      <c r="G1276" s="48"/>
      <c r="H1276" s="48"/>
      <c r="I1276" s="48"/>
      <c r="J1276" s="48"/>
      <c r="K1276" s="48"/>
      <c r="L1276" s="464">
        <f t="shared" si="82"/>
        <v>889</v>
      </c>
      <c r="M1276" s="464"/>
      <c r="N1276" s="152" t="s">
        <v>3487</v>
      </c>
      <c r="O1276" s="48"/>
      <c r="P1276" s="48"/>
      <c r="Q1276" s="48"/>
      <c r="R1276" s="48"/>
      <c r="S1276" s="48"/>
      <c r="T1276" s="48"/>
      <c r="U1276" s="436" t="str">
        <f t="shared" si="80"/>
        <v/>
      </c>
      <c r="V1276" s="436"/>
      <c r="W1276" s="436" t="str">
        <f t="shared" si="81"/>
        <v/>
      </c>
      <c r="X1276" s="436"/>
      <c r="Y1276" s="48"/>
      <c r="Z1276" s="48"/>
      <c r="AA1276" s="48"/>
      <c r="AB1276" s="48"/>
      <c r="AC1276" s="48"/>
      <c r="AD1276" s="48"/>
      <c r="AE1276" s="48"/>
      <c r="AF1276" s="48"/>
      <c r="AG1276" s="48"/>
      <c r="AH1276" s="48"/>
      <c r="AI1276" s="48"/>
      <c r="AJ1276" s="48"/>
      <c r="AK1276" s="48"/>
      <c r="AL1276" s="48"/>
      <c r="AM1276" s="48"/>
      <c r="AN1276" s="48"/>
      <c r="AO1276" s="48"/>
      <c r="AP1276" s="48"/>
      <c r="AQ1276" s="48"/>
      <c r="AR1276" s="48"/>
      <c r="AS1276" s="48"/>
      <c r="AT1276" s="48"/>
      <c r="AU1276" s="48"/>
      <c r="AV1276" s="48"/>
      <c r="AW1276" s="48"/>
      <c r="AX1276" s="48"/>
      <c r="AY1276" s="48"/>
      <c r="AZ1276" s="48"/>
      <c r="BA1276" s="48"/>
      <c r="BB1276" s="48"/>
      <c r="BC1276" s="48"/>
      <c r="BD1276" s="48"/>
      <c r="BE1276" s="48"/>
      <c r="BF1276" s="48"/>
      <c r="BG1276" s="48"/>
      <c r="BH1276" s="48"/>
      <c r="BI1276" s="48"/>
      <c r="BJ1276" s="48"/>
      <c r="BK1276" s="48"/>
      <c r="BL1276" s="48"/>
      <c r="BM1276" s="48"/>
      <c r="BN1276" s="48"/>
      <c r="BO1276" s="48"/>
      <c r="BP1276" s="48"/>
      <c r="BQ1276" s="48"/>
      <c r="BR1276" s="48"/>
      <c r="BS1276" s="48"/>
      <c r="BT1276" s="48"/>
      <c r="BU1276" s="48"/>
    </row>
    <row r="1277" spans="1:73" hidden="1">
      <c r="A1277" s="48"/>
      <c r="B1277" s="48"/>
      <c r="C1277" s="70" t="s">
        <v>3488</v>
      </c>
      <c r="D1277" s="48"/>
      <c r="E1277" s="48"/>
      <c r="F1277" s="48"/>
      <c r="G1277" s="48"/>
      <c r="H1277" s="48"/>
      <c r="I1277" s="48"/>
      <c r="J1277" s="48"/>
      <c r="K1277" s="48"/>
      <c r="L1277" s="464">
        <f t="shared" si="82"/>
        <v>890</v>
      </c>
      <c r="M1277" s="464"/>
      <c r="N1277" s="152" t="s">
        <v>979</v>
      </c>
      <c r="O1277" s="48"/>
      <c r="P1277" s="48"/>
      <c r="Q1277" s="48"/>
      <c r="R1277" s="48"/>
      <c r="S1277" s="48"/>
      <c r="T1277" s="48"/>
      <c r="U1277" s="436" t="str">
        <f t="shared" si="80"/>
        <v/>
      </c>
      <c r="V1277" s="436"/>
      <c r="W1277" s="436" t="str">
        <f t="shared" si="81"/>
        <v/>
      </c>
      <c r="X1277" s="436"/>
      <c r="Y1277" s="48"/>
      <c r="Z1277" s="48"/>
      <c r="AA1277" s="48"/>
      <c r="AB1277" s="48"/>
      <c r="AC1277" s="48"/>
      <c r="AD1277" s="48"/>
      <c r="AE1277" s="48"/>
      <c r="AF1277" s="48"/>
      <c r="AG1277" s="48"/>
      <c r="AH1277" s="48"/>
      <c r="AI1277" s="48"/>
      <c r="AJ1277" s="48"/>
      <c r="AK1277" s="48"/>
      <c r="AL1277" s="48"/>
      <c r="AM1277" s="48"/>
      <c r="AN1277" s="48"/>
      <c r="AO1277" s="48"/>
      <c r="AP1277" s="48"/>
      <c r="AQ1277" s="48"/>
      <c r="AR1277" s="48"/>
      <c r="AS1277" s="48"/>
      <c r="AT1277" s="48"/>
      <c r="AU1277" s="48"/>
      <c r="AV1277" s="48"/>
      <c r="AW1277" s="48"/>
      <c r="AX1277" s="48"/>
      <c r="AY1277" s="48"/>
      <c r="AZ1277" s="48"/>
      <c r="BA1277" s="48"/>
      <c r="BB1277" s="48"/>
      <c r="BC1277" s="48"/>
      <c r="BD1277" s="48"/>
      <c r="BE1277" s="48"/>
      <c r="BF1277" s="48"/>
      <c r="BG1277" s="48"/>
      <c r="BH1277" s="48"/>
      <c r="BI1277" s="48"/>
      <c r="BJ1277" s="48"/>
      <c r="BK1277" s="48"/>
      <c r="BL1277" s="48"/>
      <c r="BM1277" s="48"/>
      <c r="BN1277" s="48"/>
      <c r="BO1277" s="48"/>
      <c r="BP1277" s="48"/>
      <c r="BQ1277" s="48"/>
      <c r="BR1277" s="48"/>
      <c r="BS1277" s="48"/>
      <c r="BT1277" s="48"/>
      <c r="BU1277" s="48"/>
    </row>
    <row r="1278" spans="1:73" hidden="1">
      <c r="A1278" s="48"/>
      <c r="B1278" s="48"/>
      <c r="C1278" s="70" t="s">
        <v>3489</v>
      </c>
      <c r="D1278" s="48"/>
      <c r="E1278" s="48"/>
      <c r="F1278" s="48"/>
      <c r="G1278" s="48"/>
      <c r="H1278" s="48"/>
      <c r="I1278" s="48"/>
      <c r="J1278" s="48"/>
      <c r="K1278" s="48"/>
      <c r="L1278" s="464">
        <f t="shared" si="82"/>
        <v>891</v>
      </c>
      <c r="M1278" s="464"/>
      <c r="N1278" s="152" t="s">
        <v>3490</v>
      </c>
      <c r="O1278" s="48"/>
      <c r="P1278" s="48"/>
      <c r="Q1278" s="48"/>
      <c r="R1278" s="48"/>
      <c r="S1278" s="48"/>
      <c r="T1278" s="48"/>
      <c r="U1278" s="436" t="str">
        <f t="shared" si="80"/>
        <v/>
      </c>
      <c r="V1278" s="436"/>
      <c r="W1278" s="436" t="str">
        <f t="shared" si="81"/>
        <v/>
      </c>
      <c r="X1278" s="436"/>
      <c r="Y1278" s="48"/>
      <c r="Z1278" s="48"/>
      <c r="AA1278" s="48"/>
      <c r="AB1278" s="48"/>
      <c r="AC1278" s="48"/>
      <c r="AD1278" s="48"/>
      <c r="AE1278" s="48"/>
      <c r="AF1278" s="48"/>
      <c r="AG1278" s="48"/>
      <c r="AH1278" s="48"/>
      <c r="AI1278" s="48"/>
      <c r="AJ1278" s="48"/>
      <c r="AK1278" s="48"/>
      <c r="AL1278" s="48"/>
      <c r="AM1278" s="48"/>
      <c r="AN1278" s="48"/>
      <c r="AO1278" s="48"/>
      <c r="AP1278" s="48"/>
      <c r="AQ1278" s="48"/>
      <c r="AR1278" s="48"/>
      <c r="AS1278" s="48"/>
      <c r="AT1278" s="48"/>
      <c r="AU1278" s="48"/>
      <c r="AV1278" s="48"/>
      <c r="AW1278" s="48"/>
      <c r="AX1278" s="48"/>
      <c r="AY1278" s="48"/>
      <c r="AZ1278" s="48"/>
      <c r="BA1278" s="48"/>
      <c r="BB1278" s="48"/>
      <c r="BC1278" s="48"/>
      <c r="BD1278" s="48"/>
      <c r="BE1278" s="48"/>
      <c r="BF1278" s="48"/>
      <c r="BG1278" s="48"/>
      <c r="BH1278" s="48"/>
      <c r="BI1278" s="48"/>
      <c r="BJ1278" s="48"/>
      <c r="BK1278" s="48"/>
      <c r="BL1278" s="48"/>
      <c r="BM1278" s="48"/>
      <c r="BN1278" s="48"/>
      <c r="BO1278" s="48"/>
      <c r="BP1278" s="48"/>
      <c r="BQ1278" s="48"/>
      <c r="BR1278" s="48"/>
      <c r="BS1278" s="48"/>
      <c r="BT1278" s="48"/>
      <c r="BU1278" s="48"/>
    </row>
    <row r="1279" spans="1:73" hidden="1">
      <c r="A1279" s="48"/>
      <c r="B1279" s="48"/>
      <c r="C1279" s="70" t="s">
        <v>3491</v>
      </c>
      <c r="D1279" s="48"/>
      <c r="E1279" s="48"/>
      <c r="F1279" s="48"/>
      <c r="G1279" s="48"/>
      <c r="H1279" s="48"/>
      <c r="I1279" s="48"/>
      <c r="J1279" s="48"/>
      <c r="K1279" s="48"/>
      <c r="L1279" s="464">
        <f t="shared" si="82"/>
        <v>892</v>
      </c>
      <c r="M1279" s="464"/>
      <c r="N1279" s="152" t="s">
        <v>3492</v>
      </c>
      <c r="O1279" s="48"/>
      <c r="P1279" s="48"/>
      <c r="Q1279" s="48"/>
      <c r="R1279" s="48"/>
      <c r="S1279" s="48"/>
      <c r="T1279" s="48"/>
      <c r="U1279" s="436" t="str">
        <f t="shared" si="80"/>
        <v/>
      </c>
      <c r="V1279" s="436"/>
      <c r="W1279" s="436" t="str">
        <f t="shared" si="81"/>
        <v/>
      </c>
      <c r="X1279" s="436"/>
      <c r="Y1279" s="48"/>
      <c r="Z1279" s="48"/>
      <c r="AA1279" s="48"/>
      <c r="AB1279" s="48"/>
      <c r="AC1279" s="48"/>
      <c r="AD1279" s="48"/>
      <c r="AE1279" s="48"/>
      <c r="AF1279" s="48"/>
      <c r="AG1279" s="48"/>
      <c r="AH1279" s="48"/>
      <c r="AI1279" s="48"/>
      <c r="AJ1279" s="48"/>
      <c r="AK1279" s="48"/>
      <c r="AL1279" s="48"/>
      <c r="AM1279" s="48"/>
      <c r="AN1279" s="48"/>
      <c r="AO1279" s="48"/>
      <c r="AP1279" s="48"/>
      <c r="AQ1279" s="48"/>
      <c r="AR1279" s="48"/>
      <c r="AS1279" s="48"/>
      <c r="AT1279" s="48"/>
      <c r="AU1279" s="48"/>
      <c r="AV1279" s="48"/>
      <c r="AW1279" s="48"/>
      <c r="AX1279" s="48"/>
      <c r="AY1279" s="48"/>
      <c r="AZ1279" s="48"/>
      <c r="BA1279" s="48"/>
      <c r="BB1279" s="48"/>
      <c r="BC1279" s="48"/>
      <c r="BD1279" s="48"/>
      <c r="BE1279" s="48"/>
      <c r="BF1279" s="48"/>
      <c r="BG1279" s="48"/>
      <c r="BH1279" s="48"/>
      <c r="BI1279" s="48"/>
      <c r="BJ1279" s="48"/>
      <c r="BK1279" s="48"/>
      <c r="BL1279" s="48"/>
      <c r="BM1279" s="48"/>
      <c r="BN1279" s="48"/>
      <c r="BO1279" s="48"/>
      <c r="BP1279" s="48"/>
      <c r="BQ1279" s="48"/>
      <c r="BR1279" s="48"/>
      <c r="BS1279" s="48"/>
      <c r="BT1279" s="48"/>
      <c r="BU1279" s="48"/>
    </row>
    <row r="1280" spans="1:73" hidden="1">
      <c r="A1280" s="48"/>
      <c r="B1280" s="48"/>
      <c r="C1280" s="70" t="s">
        <v>3493</v>
      </c>
      <c r="D1280" s="48"/>
      <c r="E1280" s="48"/>
      <c r="F1280" s="48"/>
      <c r="G1280" s="48"/>
      <c r="H1280" s="48"/>
      <c r="I1280" s="48"/>
      <c r="J1280" s="48"/>
      <c r="K1280" s="48"/>
      <c r="L1280" s="464">
        <f t="shared" si="82"/>
        <v>893</v>
      </c>
      <c r="M1280" s="464"/>
      <c r="N1280" s="152" t="s">
        <v>3494</v>
      </c>
      <c r="O1280" s="48"/>
      <c r="P1280" s="48"/>
      <c r="Q1280" s="48"/>
      <c r="R1280" s="48"/>
      <c r="S1280" s="48"/>
      <c r="T1280" s="48"/>
      <c r="U1280" s="436" t="str">
        <f t="shared" si="80"/>
        <v/>
      </c>
      <c r="V1280" s="436"/>
      <c r="W1280" s="436" t="str">
        <f t="shared" si="81"/>
        <v/>
      </c>
      <c r="X1280" s="436"/>
      <c r="Y1280" s="48"/>
      <c r="Z1280" s="48"/>
      <c r="AA1280" s="48"/>
      <c r="AB1280" s="48"/>
      <c r="AC1280" s="48"/>
      <c r="AD1280" s="48"/>
      <c r="AE1280" s="48"/>
      <c r="AF1280" s="48"/>
      <c r="AG1280" s="48"/>
      <c r="AH1280" s="48"/>
      <c r="AI1280" s="48"/>
      <c r="AJ1280" s="48"/>
      <c r="AK1280" s="48"/>
      <c r="AL1280" s="48"/>
      <c r="AM1280" s="48"/>
      <c r="AN1280" s="48"/>
      <c r="AO1280" s="48"/>
      <c r="AP1280" s="48"/>
      <c r="AQ1280" s="48"/>
      <c r="AR1280" s="48"/>
      <c r="AS1280" s="48"/>
      <c r="AT1280" s="48"/>
      <c r="AU1280" s="48"/>
      <c r="AV1280" s="48"/>
      <c r="AW1280" s="48"/>
      <c r="AX1280" s="48"/>
      <c r="AY1280" s="48"/>
      <c r="AZ1280" s="48"/>
      <c r="BA1280" s="48"/>
      <c r="BB1280" s="48"/>
      <c r="BC1280" s="48"/>
      <c r="BD1280" s="48"/>
      <c r="BE1280" s="48"/>
      <c r="BF1280" s="48"/>
      <c r="BG1280" s="48"/>
      <c r="BH1280" s="48"/>
      <c r="BI1280" s="48"/>
      <c r="BJ1280" s="48"/>
      <c r="BK1280" s="48"/>
      <c r="BL1280" s="48"/>
      <c r="BM1280" s="48"/>
      <c r="BN1280" s="48"/>
      <c r="BO1280" s="48"/>
      <c r="BP1280" s="48"/>
      <c r="BQ1280" s="48"/>
      <c r="BR1280" s="48"/>
      <c r="BS1280" s="48"/>
      <c r="BT1280" s="48"/>
      <c r="BU1280" s="48"/>
    </row>
    <row r="1281" spans="1:73" hidden="1">
      <c r="A1281" s="48"/>
      <c r="B1281" s="48"/>
      <c r="C1281" s="70" t="s">
        <v>3495</v>
      </c>
      <c r="D1281" s="48"/>
      <c r="E1281" s="48"/>
      <c r="F1281" s="48"/>
      <c r="G1281" s="48"/>
      <c r="H1281" s="48"/>
      <c r="I1281" s="48"/>
      <c r="J1281" s="48"/>
      <c r="K1281" s="48"/>
      <c r="L1281" s="464">
        <f t="shared" si="82"/>
        <v>894</v>
      </c>
      <c r="M1281" s="464"/>
      <c r="N1281" s="152" t="s">
        <v>3496</v>
      </c>
      <c r="O1281" s="48"/>
      <c r="P1281" s="48"/>
      <c r="Q1281" s="48"/>
      <c r="R1281" s="48"/>
      <c r="S1281" s="48"/>
      <c r="T1281" s="48"/>
      <c r="U1281" s="436" t="str">
        <f t="shared" si="80"/>
        <v/>
      </c>
      <c r="V1281" s="436"/>
      <c r="W1281" s="436" t="str">
        <f t="shared" si="81"/>
        <v/>
      </c>
      <c r="X1281" s="436"/>
      <c r="Y1281" s="48"/>
      <c r="Z1281" s="48"/>
      <c r="AA1281" s="48"/>
      <c r="AB1281" s="48"/>
      <c r="AC1281" s="48"/>
      <c r="AD1281" s="48"/>
      <c r="AE1281" s="48"/>
      <c r="AF1281" s="48"/>
      <c r="AG1281" s="48"/>
      <c r="AH1281" s="48"/>
      <c r="AI1281" s="48"/>
      <c r="AJ1281" s="48"/>
      <c r="AK1281" s="48"/>
      <c r="AL1281" s="48"/>
      <c r="AM1281" s="48"/>
      <c r="AN1281" s="48"/>
      <c r="AO1281" s="48"/>
      <c r="AP1281" s="48"/>
      <c r="AQ1281" s="48"/>
      <c r="AR1281" s="48"/>
      <c r="AS1281" s="48"/>
      <c r="AT1281" s="48"/>
      <c r="AU1281" s="48"/>
      <c r="AV1281" s="48"/>
      <c r="AW1281" s="48"/>
      <c r="AX1281" s="48"/>
      <c r="AY1281" s="48"/>
      <c r="AZ1281" s="48"/>
      <c r="BA1281" s="48"/>
      <c r="BB1281" s="48"/>
      <c r="BC1281" s="48"/>
      <c r="BD1281" s="48"/>
      <c r="BE1281" s="48"/>
      <c r="BF1281" s="48"/>
      <c r="BG1281" s="48"/>
      <c r="BH1281" s="48"/>
      <c r="BI1281" s="48"/>
      <c r="BJ1281" s="48"/>
      <c r="BK1281" s="48"/>
      <c r="BL1281" s="48"/>
      <c r="BM1281" s="48"/>
      <c r="BN1281" s="48"/>
      <c r="BO1281" s="48"/>
      <c r="BP1281" s="48"/>
      <c r="BQ1281" s="48"/>
      <c r="BR1281" s="48"/>
      <c r="BS1281" s="48"/>
      <c r="BT1281" s="48"/>
      <c r="BU1281" s="48"/>
    </row>
    <row r="1282" spans="1:73" hidden="1">
      <c r="A1282" s="48"/>
      <c r="B1282" s="48"/>
      <c r="C1282" s="70" t="s">
        <v>3497</v>
      </c>
      <c r="D1282" s="48"/>
      <c r="E1282" s="48"/>
      <c r="F1282" s="48"/>
      <c r="G1282" s="48"/>
      <c r="H1282" s="48"/>
      <c r="I1282" s="48"/>
      <c r="J1282" s="48"/>
      <c r="K1282" s="48"/>
      <c r="L1282" s="464">
        <f t="shared" si="82"/>
        <v>895</v>
      </c>
      <c r="M1282" s="464"/>
      <c r="N1282" s="152" t="s">
        <v>3498</v>
      </c>
      <c r="O1282" s="48"/>
      <c r="P1282" s="48"/>
      <c r="Q1282" s="48"/>
      <c r="R1282" s="48"/>
      <c r="S1282" s="48"/>
      <c r="T1282" s="48"/>
      <c r="U1282" s="436" t="str">
        <f t="shared" si="80"/>
        <v/>
      </c>
      <c r="V1282" s="436"/>
      <c r="W1282" s="436" t="str">
        <f t="shared" si="81"/>
        <v/>
      </c>
      <c r="X1282" s="436"/>
      <c r="Y1282" s="48"/>
      <c r="Z1282" s="48"/>
      <c r="AA1282" s="48"/>
      <c r="AB1282" s="48"/>
      <c r="AC1282" s="48"/>
      <c r="AD1282" s="48"/>
      <c r="AE1282" s="48"/>
      <c r="AF1282" s="48"/>
      <c r="AG1282" s="48"/>
      <c r="AH1282" s="48"/>
      <c r="AI1282" s="48"/>
      <c r="AJ1282" s="48"/>
      <c r="AK1282" s="48"/>
      <c r="AL1282" s="48"/>
      <c r="AM1282" s="48"/>
      <c r="AN1282" s="48"/>
      <c r="AO1282" s="48"/>
      <c r="AP1282" s="48"/>
      <c r="AQ1282" s="48"/>
      <c r="AR1282" s="48"/>
      <c r="AS1282" s="48"/>
      <c r="AT1282" s="48"/>
      <c r="AU1282" s="48"/>
      <c r="AV1282" s="48"/>
      <c r="AW1282" s="48"/>
      <c r="AX1282" s="48"/>
      <c r="AY1282" s="48"/>
      <c r="AZ1282" s="48"/>
      <c r="BA1282" s="48"/>
      <c r="BB1282" s="48"/>
      <c r="BC1282" s="48"/>
      <c r="BD1282" s="48"/>
      <c r="BE1282" s="48"/>
      <c r="BF1282" s="48"/>
      <c r="BG1282" s="48"/>
      <c r="BH1282" s="48"/>
      <c r="BI1282" s="48"/>
      <c r="BJ1282" s="48"/>
      <c r="BK1282" s="48"/>
      <c r="BL1282" s="48"/>
      <c r="BM1282" s="48"/>
      <c r="BN1282" s="48"/>
      <c r="BO1282" s="48"/>
      <c r="BP1282" s="48"/>
      <c r="BQ1282" s="48"/>
      <c r="BR1282" s="48"/>
      <c r="BS1282" s="48"/>
      <c r="BT1282" s="48"/>
      <c r="BU1282" s="48"/>
    </row>
    <row r="1283" spans="1:73" hidden="1">
      <c r="A1283" s="48"/>
      <c r="B1283" s="48"/>
      <c r="C1283" s="70" t="s">
        <v>3499</v>
      </c>
      <c r="D1283" s="48"/>
      <c r="E1283" s="48"/>
      <c r="F1283" s="48"/>
      <c r="G1283" s="48"/>
      <c r="H1283" s="48"/>
      <c r="I1283" s="48"/>
      <c r="J1283" s="48"/>
      <c r="K1283" s="48"/>
      <c r="L1283" s="464">
        <f t="shared" si="82"/>
        <v>896</v>
      </c>
      <c r="M1283" s="464"/>
      <c r="N1283" s="152" t="s">
        <v>3500</v>
      </c>
      <c r="O1283" s="48"/>
      <c r="P1283" s="48"/>
      <c r="Q1283" s="48"/>
      <c r="R1283" s="48"/>
      <c r="S1283" s="48"/>
      <c r="T1283" s="48"/>
      <c r="U1283" s="436" t="str">
        <f t="shared" si="80"/>
        <v/>
      </c>
      <c r="V1283" s="436"/>
      <c r="W1283" s="436" t="str">
        <f t="shared" si="81"/>
        <v/>
      </c>
      <c r="X1283" s="436"/>
      <c r="Y1283" s="48"/>
      <c r="Z1283" s="48"/>
      <c r="AA1283" s="48"/>
      <c r="AB1283" s="48"/>
      <c r="AC1283" s="48"/>
      <c r="AD1283" s="48"/>
      <c r="AE1283" s="48"/>
      <c r="AF1283" s="48"/>
      <c r="AG1283" s="48"/>
      <c r="AH1283" s="48"/>
      <c r="AI1283" s="48"/>
      <c r="AJ1283" s="48"/>
      <c r="AK1283" s="48"/>
      <c r="AL1283" s="48"/>
      <c r="AM1283" s="48"/>
      <c r="AN1283" s="48"/>
      <c r="AO1283" s="48"/>
      <c r="AP1283" s="48"/>
      <c r="AQ1283" s="48"/>
      <c r="AR1283" s="48"/>
      <c r="AS1283" s="48"/>
      <c r="AT1283" s="48"/>
      <c r="AU1283" s="48"/>
      <c r="AV1283" s="48"/>
      <c r="AW1283" s="48"/>
      <c r="AX1283" s="48"/>
      <c r="AY1283" s="48"/>
      <c r="AZ1283" s="48"/>
      <c r="BA1283" s="48"/>
      <c r="BB1283" s="48"/>
      <c r="BC1283" s="48"/>
      <c r="BD1283" s="48"/>
      <c r="BE1283" s="48"/>
      <c r="BF1283" s="48"/>
      <c r="BG1283" s="48"/>
      <c r="BH1283" s="48"/>
      <c r="BI1283" s="48"/>
      <c r="BJ1283" s="48"/>
      <c r="BK1283" s="48"/>
      <c r="BL1283" s="48"/>
      <c r="BM1283" s="48"/>
      <c r="BN1283" s="48"/>
      <c r="BO1283" s="48"/>
      <c r="BP1283" s="48"/>
      <c r="BQ1283" s="48"/>
      <c r="BR1283" s="48"/>
      <c r="BS1283" s="48"/>
      <c r="BT1283" s="48"/>
      <c r="BU1283" s="48"/>
    </row>
    <row r="1284" spans="1:73" hidden="1">
      <c r="A1284" s="48"/>
      <c r="B1284" s="48"/>
      <c r="C1284" s="70" t="s">
        <v>3501</v>
      </c>
      <c r="D1284" s="48"/>
      <c r="E1284" s="48"/>
      <c r="F1284" s="48"/>
      <c r="G1284" s="48"/>
      <c r="H1284" s="48"/>
      <c r="I1284" s="48"/>
      <c r="J1284" s="48"/>
      <c r="K1284" s="48"/>
      <c r="L1284" s="464">
        <f t="shared" si="82"/>
        <v>897</v>
      </c>
      <c r="M1284" s="464"/>
      <c r="N1284" s="152" t="s">
        <v>3502</v>
      </c>
      <c r="O1284" s="48"/>
      <c r="P1284" s="48"/>
      <c r="Q1284" s="48"/>
      <c r="R1284" s="48"/>
      <c r="S1284" s="48"/>
      <c r="T1284" s="48"/>
      <c r="U1284" s="436" t="str">
        <f t="shared" si="80"/>
        <v/>
      </c>
      <c r="V1284" s="436"/>
      <c r="W1284" s="436" t="str">
        <f t="shared" si="81"/>
        <v/>
      </c>
      <c r="X1284" s="436"/>
      <c r="Y1284" s="48"/>
      <c r="Z1284" s="48"/>
      <c r="AA1284" s="48"/>
      <c r="AB1284" s="48"/>
      <c r="AC1284" s="48"/>
      <c r="AD1284" s="48"/>
      <c r="AE1284" s="48"/>
      <c r="AF1284" s="48"/>
      <c r="AG1284" s="48"/>
      <c r="AH1284" s="48"/>
      <c r="AI1284" s="48"/>
      <c r="AJ1284" s="48"/>
      <c r="AK1284" s="48"/>
      <c r="AL1284" s="48"/>
      <c r="AM1284" s="48"/>
      <c r="AN1284" s="48"/>
      <c r="AO1284" s="48"/>
      <c r="AP1284" s="48"/>
      <c r="AQ1284" s="48"/>
      <c r="AR1284" s="48"/>
      <c r="AS1284" s="48"/>
      <c r="AT1284" s="48"/>
      <c r="AU1284" s="48"/>
      <c r="AV1284" s="48"/>
      <c r="AW1284" s="48"/>
      <c r="AX1284" s="48"/>
      <c r="AY1284" s="48"/>
      <c r="AZ1284" s="48"/>
      <c r="BA1284" s="48"/>
      <c r="BB1284" s="48"/>
      <c r="BC1284" s="48"/>
      <c r="BD1284" s="48"/>
      <c r="BE1284" s="48"/>
      <c r="BF1284" s="48"/>
      <c r="BG1284" s="48"/>
      <c r="BH1284" s="48"/>
      <c r="BI1284" s="48"/>
      <c r="BJ1284" s="48"/>
      <c r="BK1284" s="48"/>
      <c r="BL1284" s="48"/>
      <c r="BM1284" s="48"/>
      <c r="BN1284" s="48"/>
      <c r="BO1284" s="48"/>
      <c r="BP1284" s="48"/>
      <c r="BQ1284" s="48"/>
      <c r="BR1284" s="48"/>
      <c r="BS1284" s="48"/>
      <c r="BT1284" s="48"/>
      <c r="BU1284" s="48"/>
    </row>
    <row r="1285" spans="1:73" hidden="1">
      <c r="A1285" s="48"/>
      <c r="B1285" s="48"/>
      <c r="C1285" s="154" t="s">
        <v>3503</v>
      </c>
      <c r="D1285" s="48"/>
      <c r="E1285" s="48"/>
      <c r="F1285" s="48"/>
      <c r="G1285" s="48"/>
      <c r="H1285" s="48"/>
      <c r="I1285" s="48"/>
      <c r="J1285" s="48"/>
      <c r="K1285" s="48"/>
      <c r="L1285" s="464">
        <f t="shared" si="82"/>
        <v>898</v>
      </c>
      <c r="M1285" s="464"/>
      <c r="N1285" s="152" t="s">
        <v>3504</v>
      </c>
      <c r="O1285" s="48"/>
      <c r="P1285" s="48"/>
      <c r="Q1285" s="48"/>
      <c r="R1285" s="48"/>
      <c r="S1285" s="48"/>
      <c r="T1285" s="48"/>
      <c r="U1285" s="436" t="str">
        <f t="shared" ref="U1285:U1348" si="83">IF(N1285=Q$380,"Yes","")</f>
        <v/>
      </c>
      <c r="V1285" s="436"/>
      <c r="W1285" s="436" t="str">
        <f t="shared" ref="W1285:W1348" si="84">IF(N1285=Q$382,"Yes","")</f>
        <v/>
      </c>
      <c r="X1285" s="436"/>
      <c r="Y1285" s="48"/>
      <c r="Z1285" s="48"/>
      <c r="AA1285" s="48"/>
      <c r="AB1285" s="48"/>
      <c r="AC1285" s="48"/>
      <c r="AD1285" s="48"/>
      <c r="AE1285" s="48"/>
      <c r="AF1285" s="48"/>
      <c r="AG1285" s="48"/>
      <c r="AH1285" s="48"/>
      <c r="AI1285" s="48"/>
      <c r="AJ1285" s="48"/>
      <c r="AK1285" s="48"/>
      <c r="AL1285" s="48"/>
      <c r="AM1285" s="48"/>
      <c r="AN1285" s="48"/>
      <c r="AO1285" s="48"/>
      <c r="AP1285" s="48"/>
      <c r="AQ1285" s="48"/>
      <c r="AR1285" s="48"/>
      <c r="AS1285" s="48"/>
      <c r="AT1285" s="48"/>
      <c r="AU1285" s="48"/>
      <c r="AV1285" s="48"/>
      <c r="AW1285" s="48"/>
      <c r="AX1285" s="48"/>
      <c r="AY1285" s="48"/>
      <c r="AZ1285" s="48"/>
      <c r="BA1285" s="48"/>
      <c r="BB1285" s="48"/>
      <c r="BC1285" s="48"/>
      <c r="BD1285" s="48"/>
      <c r="BE1285" s="48"/>
      <c r="BF1285" s="48"/>
      <c r="BG1285" s="48"/>
      <c r="BH1285" s="48"/>
      <c r="BI1285" s="48"/>
      <c r="BJ1285" s="48"/>
      <c r="BK1285" s="48"/>
      <c r="BL1285" s="48"/>
      <c r="BM1285" s="48"/>
      <c r="BN1285" s="48"/>
      <c r="BO1285" s="48"/>
      <c r="BP1285" s="48"/>
      <c r="BQ1285" s="48"/>
      <c r="BR1285" s="48"/>
      <c r="BS1285" s="48"/>
      <c r="BT1285" s="48"/>
      <c r="BU1285" s="48"/>
    </row>
    <row r="1286" spans="1:73" hidden="1">
      <c r="A1286" s="48"/>
      <c r="B1286" s="48"/>
      <c r="C1286" s="70" t="s">
        <v>3505</v>
      </c>
      <c r="D1286" s="48"/>
      <c r="E1286" s="48"/>
      <c r="F1286" s="48"/>
      <c r="G1286" s="48"/>
      <c r="H1286" s="48"/>
      <c r="I1286" s="48"/>
      <c r="J1286" s="48"/>
      <c r="K1286" s="48"/>
      <c r="L1286" s="464">
        <f t="shared" ref="L1286:L1349" si="85">L1285+1</f>
        <v>899</v>
      </c>
      <c r="M1286" s="464"/>
      <c r="N1286" s="152" t="s">
        <v>3506</v>
      </c>
      <c r="O1286" s="48"/>
      <c r="P1286" s="48"/>
      <c r="Q1286" s="48"/>
      <c r="R1286" s="48"/>
      <c r="S1286" s="48"/>
      <c r="T1286" s="48"/>
      <c r="U1286" s="436" t="str">
        <f t="shared" si="83"/>
        <v/>
      </c>
      <c r="V1286" s="436"/>
      <c r="W1286" s="436" t="str">
        <f t="shared" si="84"/>
        <v/>
      </c>
      <c r="X1286" s="436"/>
      <c r="Y1286" s="48"/>
      <c r="Z1286" s="48"/>
      <c r="AA1286" s="48"/>
      <c r="AB1286" s="48"/>
      <c r="AC1286" s="48"/>
      <c r="AD1286" s="48"/>
      <c r="AE1286" s="48"/>
      <c r="AF1286" s="48"/>
      <c r="AG1286" s="48"/>
      <c r="AH1286" s="48"/>
      <c r="AI1286" s="48"/>
      <c r="AJ1286" s="48"/>
      <c r="AK1286" s="48"/>
      <c r="AL1286" s="48"/>
      <c r="AM1286" s="48"/>
      <c r="AN1286" s="48"/>
      <c r="AO1286" s="48"/>
      <c r="AP1286" s="48"/>
      <c r="AQ1286" s="48"/>
      <c r="AR1286" s="48"/>
      <c r="AS1286" s="48"/>
      <c r="AT1286" s="48"/>
      <c r="AU1286" s="48"/>
      <c r="AV1286" s="48"/>
      <c r="AW1286" s="48"/>
      <c r="AX1286" s="48"/>
      <c r="AY1286" s="48"/>
      <c r="AZ1286" s="48"/>
      <c r="BA1286" s="48"/>
      <c r="BB1286" s="48"/>
      <c r="BC1286" s="48"/>
      <c r="BD1286" s="48"/>
      <c r="BE1286" s="48"/>
      <c r="BF1286" s="48"/>
      <c r="BG1286" s="48"/>
      <c r="BH1286" s="48"/>
      <c r="BI1286" s="48"/>
      <c r="BJ1286" s="48"/>
      <c r="BK1286" s="48"/>
      <c r="BL1286" s="48"/>
      <c r="BM1286" s="48"/>
      <c r="BN1286" s="48"/>
      <c r="BO1286" s="48"/>
      <c r="BP1286" s="48"/>
      <c r="BQ1286" s="48"/>
      <c r="BR1286" s="48"/>
      <c r="BS1286" s="48"/>
      <c r="BT1286" s="48"/>
      <c r="BU1286" s="48"/>
    </row>
    <row r="1287" spans="1:73" hidden="1">
      <c r="A1287" s="48"/>
      <c r="B1287" s="48"/>
      <c r="C1287" s="70" t="s">
        <v>3507</v>
      </c>
      <c r="D1287" s="48"/>
      <c r="E1287" s="48"/>
      <c r="F1287" s="48"/>
      <c r="G1287" s="48"/>
      <c r="H1287" s="48"/>
      <c r="I1287" s="48"/>
      <c r="J1287" s="48"/>
      <c r="K1287" s="48"/>
      <c r="L1287" s="464">
        <f t="shared" si="85"/>
        <v>900</v>
      </c>
      <c r="M1287" s="464"/>
      <c r="N1287" s="152" t="s">
        <v>3508</v>
      </c>
      <c r="O1287" s="48"/>
      <c r="P1287" s="48"/>
      <c r="Q1287" s="48"/>
      <c r="R1287" s="48"/>
      <c r="S1287" s="48"/>
      <c r="T1287" s="48"/>
      <c r="U1287" s="436" t="str">
        <f t="shared" si="83"/>
        <v/>
      </c>
      <c r="V1287" s="436"/>
      <c r="W1287" s="436" t="str">
        <f t="shared" si="84"/>
        <v/>
      </c>
      <c r="X1287" s="436"/>
      <c r="Y1287" s="48"/>
      <c r="Z1287" s="48"/>
      <c r="AA1287" s="48"/>
      <c r="AB1287" s="48"/>
      <c r="AC1287" s="48"/>
      <c r="AD1287" s="48"/>
      <c r="AE1287" s="48"/>
      <c r="AF1287" s="48"/>
      <c r="AG1287" s="48"/>
      <c r="AH1287" s="48"/>
      <c r="AI1287" s="48"/>
      <c r="AJ1287" s="48"/>
      <c r="AK1287" s="48"/>
      <c r="AL1287" s="48"/>
      <c r="AM1287" s="48"/>
      <c r="AN1287" s="48"/>
      <c r="AO1287" s="48"/>
      <c r="AP1287" s="48"/>
      <c r="AQ1287" s="48"/>
      <c r="AR1287" s="48"/>
      <c r="AS1287" s="48"/>
      <c r="AT1287" s="48"/>
      <c r="AU1287" s="48"/>
      <c r="AV1287" s="48"/>
      <c r="AW1287" s="48"/>
      <c r="AX1287" s="48"/>
      <c r="AY1287" s="48"/>
      <c r="AZ1287" s="48"/>
      <c r="BA1287" s="48"/>
      <c r="BB1287" s="48"/>
      <c r="BC1287" s="48"/>
      <c r="BD1287" s="48"/>
      <c r="BE1287" s="48"/>
      <c r="BF1287" s="48"/>
      <c r="BG1287" s="48"/>
      <c r="BH1287" s="48"/>
      <c r="BI1287" s="48"/>
      <c r="BJ1287" s="48"/>
      <c r="BK1287" s="48"/>
      <c r="BL1287" s="48"/>
      <c r="BM1287" s="48"/>
      <c r="BN1287" s="48"/>
      <c r="BO1287" s="48"/>
      <c r="BP1287" s="48"/>
      <c r="BQ1287" s="48"/>
      <c r="BR1287" s="48"/>
      <c r="BS1287" s="48"/>
      <c r="BT1287" s="48"/>
      <c r="BU1287" s="48"/>
    </row>
    <row r="1288" spans="1:73" hidden="1">
      <c r="A1288" s="48"/>
      <c r="B1288" s="48"/>
      <c r="C1288" s="70" t="s">
        <v>3509</v>
      </c>
      <c r="D1288" s="48"/>
      <c r="E1288" s="48"/>
      <c r="F1288" s="48"/>
      <c r="G1288" s="48"/>
      <c r="H1288" s="48"/>
      <c r="I1288" s="48"/>
      <c r="J1288" s="48"/>
      <c r="K1288" s="48"/>
      <c r="L1288" s="464">
        <f t="shared" si="85"/>
        <v>901</v>
      </c>
      <c r="M1288" s="464"/>
      <c r="N1288" s="152" t="s">
        <v>3510</v>
      </c>
      <c r="O1288" s="48"/>
      <c r="P1288" s="48"/>
      <c r="Q1288" s="48"/>
      <c r="R1288" s="48"/>
      <c r="S1288" s="48"/>
      <c r="T1288" s="48"/>
      <c r="U1288" s="436" t="str">
        <f t="shared" si="83"/>
        <v/>
      </c>
      <c r="V1288" s="436"/>
      <c r="W1288" s="436" t="str">
        <f t="shared" si="84"/>
        <v/>
      </c>
      <c r="X1288" s="436"/>
      <c r="Y1288" s="48"/>
      <c r="Z1288" s="48"/>
      <c r="AA1288" s="48"/>
      <c r="AB1288" s="48"/>
      <c r="AC1288" s="48"/>
      <c r="AD1288" s="48"/>
      <c r="AE1288" s="48"/>
      <c r="AF1288" s="48"/>
      <c r="AG1288" s="48"/>
      <c r="AH1288" s="48"/>
      <c r="AI1288" s="48"/>
      <c r="AJ1288" s="48"/>
      <c r="AK1288" s="48"/>
      <c r="AL1288" s="48"/>
      <c r="AM1288" s="48"/>
      <c r="AN1288" s="48"/>
      <c r="AO1288" s="48"/>
      <c r="AP1288" s="48"/>
      <c r="AQ1288" s="48"/>
      <c r="AR1288" s="48"/>
      <c r="AS1288" s="48"/>
      <c r="AT1288" s="48"/>
      <c r="AU1288" s="48"/>
      <c r="AV1288" s="48"/>
      <c r="AW1288" s="48"/>
      <c r="AX1288" s="48"/>
      <c r="AY1288" s="48"/>
      <c r="AZ1288" s="48"/>
      <c r="BA1288" s="48"/>
      <c r="BB1288" s="48"/>
      <c r="BC1288" s="48"/>
      <c r="BD1288" s="48"/>
      <c r="BE1288" s="48"/>
      <c r="BF1288" s="48"/>
      <c r="BG1288" s="48"/>
      <c r="BH1288" s="48"/>
      <c r="BI1288" s="48"/>
      <c r="BJ1288" s="48"/>
      <c r="BK1288" s="48"/>
      <c r="BL1288" s="48"/>
      <c r="BM1288" s="48"/>
      <c r="BN1288" s="48"/>
      <c r="BO1288" s="48"/>
      <c r="BP1288" s="48"/>
      <c r="BQ1288" s="48"/>
      <c r="BR1288" s="48"/>
      <c r="BS1288" s="48"/>
      <c r="BT1288" s="48"/>
      <c r="BU1288" s="48"/>
    </row>
    <row r="1289" spans="1:73" hidden="1">
      <c r="A1289" s="48"/>
      <c r="B1289" s="48"/>
      <c r="C1289" s="70" t="s">
        <v>3511</v>
      </c>
      <c r="D1289" s="48"/>
      <c r="E1289" s="48"/>
      <c r="F1289" s="48"/>
      <c r="G1289" s="48"/>
      <c r="H1289" s="48"/>
      <c r="I1289" s="48"/>
      <c r="J1289" s="48"/>
      <c r="K1289" s="48"/>
      <c r="L1289" s="464">
        <f t="shared" si="85"/>
        <v>902</v>
      </c>
      <c r="M1289" s="464"/>
      <c r="N1289" s="152" t="s">
        <v>3512</v>
      </c>
      <c r="O1289" s="48"/>
      <c r="P1289" s="48"/>
      <c r="Q1289" s="48"/>
      <c r="R1289" s="48"/>
      <c r="S1289" s="48"/>
      <c r="T1289" s="48"/>
      <c r="U1289" s="436" t="str">
        <f t="shared" si="83"/>
        <v/>
      </c>
      <c r="V1289" s="436"/>
      <c r="W1289" s="436" t="str">
        <f t="shared" si="84"/>
        <v/>
      </c>
      <c r="X1289" s="436"/>
      <c r="Y1289" s="48"/>
      <c r="Z1289" s="48"/>
      <c r="AA1289" s="48"/>
      <c r="AB1289" s="48"/>
      <c r="AC1289" s="48"/>
      <c r="AD1289" s="48"/>
      <c r="AE1289" s="48"/>
      <c r="AF1289" s="48"/>
      <c r="AG1289" s="48"/>
      <c r="AH1289" s="48"/>
      <c r="AI1289" s="48"/>
      <c r="AJ1289" s="48"/>
      <c r="AK1289" s="48"/>
      <c r="AL1289" s="48"/>
      <c r="AM1289" s="48"/>
      <c r="AN1289" s="48"/>
      <c r="AO1289" s="48"/>
      <c r="AP1289" s="48"/>
      <c r="AQ1289" s="48"/>
      <c r="AR1289" s="48"/>
      <c r="AS1289" s="48"/>
      <c r="AT1289" s="48"/>
      <c r="AU1289" s="48"/>
      <c r="AV1289" s="48"/>
      <c r="AW1289" s="48"/>
      <c r="AX1289" s="48"/>
      <c r="AY1289" s="48"/>
      <c r="AZ1289" s="48"/>
      <c r="BA1289" s="48"/>
      <c r="BB1289" s="48"/>
      <c r="BC1289" s="48"/>
      <c r="BD1289" s="48"/>
      <c r="BE1289" s="48"/>
      <c r="BF1289" s="48"/>
      <c r="BG1289" s="48"/>
      <c r="BH1289" s="48"/>
      <c r="BI1289" s="48"/>
      <c r="BJ1289" s="48"/>
      <c r="BK1289" s="48"/>
      <c r="BL1289" s="48"/>
      <c r="BM1289" s="48"/>
      <c r="BN1289" s="48"/>
      <c r="BO1289" s="48"/>
      <c r="BP1289" s="48"/>
      <c r="BQ1289" s="48"/>
      <c r="BR1289" s="48"/>
      <c r="BS1289" s="48"/>
      <c r="BT1289" s="48"/>
      <c r="BU1289" s="48"/>
    </row>
    <row r="1290" spans="1:73" hidden="1">
      <c r="A1290" s="48"/>
      <c r="B1290" s="48"/>
      <c r="C1290" s="70" t="s">
        <v>3513</v>
      </c>
      <c r="D1290" s="48"/>
      <c r="E1290" s="48"/>
      <c r="F1290" s="48"/>
      <c r="G1290" s="48"/>
      <c r="H1290" s="48"/>
      <c r="I1290" s="48"/>
      <c r="J1290" s="48"/>
      <c r="K1290" s="48"/>
      <c r="L1290" s="464">
        <f t="shared" si="85"/>
        <v>903</v>
      </c>
      <c r="M1290" s="464"/>
      <c r="N1290" s="152" t="s">
        <v>3514</v>
      </c>
      <c r="O1290" s="48"/>
      <c r="P1290" s="48"/>
      <c r="Q1290" s="48"/>
      <c r="R1290" s="48"/>
      <c r="S1290" s="48"/>
      <c r="T1290" s="48"/>
      <c r="U1290" s="436" t="str">
        <f t="shared" si="83"/>
        <v/>
      </c>
      <c r="V1290" s="436"/>
      <c r="W1290" s="436" t="str">
        <f t="shared" si="84"/>
        <v/>
      </c>
      <c r="X1290" s="436"/>
      <c r="Y1290" s="48"/>
      <c r="Z1290" s="48"/>
      <c r="AA1290" s="48"/>
      <c r="AB1290" s="48"/>
      <c r="AC1290" s="48"/>
      <c r="AD1290" s="48"/>
      <c r="AE1290" s="48"/>
      <c r="AF1290" s="48"/>
      <c r="AG1290" s="48"/>
      <c r="AH1290" s="48"/>
      <c r="AI1290" s="48"/>
      <c r="AJ1290" s="48"/>
      <c r="AK1290" s="48"/>
      <c r="AL1290" s="48"/>
      <c r="AM1290" s="48"/>
      <c r="AN1290" s="48"/>
      <c r="AO1290" s="48"/>
      <c r="AP1290" s="48"/>
      <c r="AQ1290" s="48"/>
      <c r="AR1290" s="48"/>
      <c r="AS1290" s="48"/>
      <c r="AT1290" s="48"/>
      <c r="AU1290" s="48"/>
      <c r="AV1290" s="48"/>
      <c r="AW1290" s="48"/>
      <c r="AX1290" s="48"/>
      <c r="AY1290" s="48"/>
      <c r="AZ1290" s="48"/>
      <c r="BA1290" s="48"/>
      <c r="BB1290" s="48"/>
      <c r="BC1290" s="48"/>
      <c r="BD1290" s="48"/>
      <c r="BE1290" s="48"/>
      <c r="BF1290" s="48"/>
      <c r="BG1290" s="48"/>
      <c r="BH1290" s="48"/>
      <c r="BI1290" s="48"/>
      <c r="BJ1290" s="48"/>
      <c r="BK1290" s="48"/>
      <c r="BL1290" s="48"/>
      <c r="BM1290" s="48"/>
      <c r="BN1290" s="48"/>
      <c r="BO1290" s="48"/>
      <c r="BP1290" s="48"/>
      <c r="BQ1290" s="48"/>
      <c r="BR1290" s="48"/>
      <c r="BS1290" s="48"/>
      <c r="BT1290" s="48"/>
      <c r="BU1290" s="48"/>
    </row>
    <row r="1291" spans="1:73" hidden="1">
      <c r="A1291" s="48"/>
      <c r="B1291" s="48"/>
      <c r="C1291" s="70" t="s">
        <v>3515</v>
      </c>
      <c r="D1291" s="48"/>
      <c r="E1291" s="48"/>
      <c r="F1291" s="48"/>
      <c r="G1291" s="48"/>
      <c r="H1291" s="48"/>
      <c r="I1291" s="48"/>
      <c r="J1291" s="48"/>
      <c r="K1291" s="48"/>
      <c r="L1291" s="464">
        <f t="shared" si="85"/>
        <v>904</v>
      </c>
      <c r="M1291" s="464"/>
      <c r="N1291" s="152" t="s">
        <v>3516</v>
      </c>
      <c r="O1291" s="48"/>
      <c r="P1291" s="48"/>
      <c r="Q1291" s="48"/>
      <c r="R1291" s="48"/>
      <c r="S1291" s="48"/>
      <c r="T1291" s="48"/>
      <c r="U1291" s="436" t="str">
        <f t="shared" si="83"/>
        <v/>
      </c>
      <c r="V1291" s="436"/>
      <c r="W1291" s="436" t="str">
        <f t="shared" si="84"/>
        <v/>
      </c>
      <c r="X1291" s="436"/>
      <c r="Y1291" s="48"/>
      <c r="Z1291" s="48"/>
      <c r="AA1291" s="48"/>
      <c r="AB1291" s="48"/>
      <c r="AC1291" s="48"/>
      <c r="AD1291" s="48"/>
      <c r="AE1291" s="48"/>
      <c r="AF1291" s="48"/>
      <c r="AG1291" s="48"/>
      <c r="AH1291" s="48"/>
      <c r="AI1291" s="48"/>
      <c r="AJ1291" s="48"/>
      <c r="AK1291" s="48"/>
      <c r="AL1291" s="48"/>
      <c r="AM1291" s="48"/>
      <c r="AN1291" s="48"/>
      <c r="AO1291" s="48"/>
      <c r="AP1291" s="48"/>
      <c r="AQ1291" s="48"/>
      <c r="AR1291" s="48"/>
      <c r="AS1291" s="48"/>
      <c r="AT1291" s="48"/>
      <c r="AU1291" s="48"/>
      <c r="AV1291" s="48"/>
      <c r="AW1291" s="48"/>
      <c r="AX1291" s="48"/>
      <c r="AY1291" s="48"/>
      <c r="AZ1291" s="48"/>
      <c r="BA1291" s="48"/>
      <c r="BB1291" s="48"/>
      <c r="BC1291" s="48"/>
      <c r="BD1291" s="48"/>
      <c r="BE1291" s="48"/>
      <c r="BF1291" s="48"/>
      <c r="BG1291" s="48"/>
      <c r="BH1291" s="48"/>
      <c r="BI1291" s="48"/>
      <c r="BJ1291" s="48"/>
      <c r="BK1291" s="48"/>
      <c r="BL1291" s="48"/>
      <c r="BM1291" s="48"/>
      <c r="BN1291" s="48"/>
      <c r="BO1291" s="48"/>
      <c r="BP1291" s="48"/>
      <c r="BQ1291" s="48"/>
      <c r="BR1291" s="48"/>
      <c r="BS1291" s="48"/>
      <c r="BT1291" s="48"/>
      <c r="BU1291" s="48"/>
    </row>
    <row r="1292" spans="1:73" hidden="1">
      <c r="A1292" s="48"/>
      <c r="B1292" s="48"/>
      <c r="C1292" s="70" t="s">
        <v>3517</v>
      </c>
      <c r="D1292" s="48"/>
      <c r="E1292" s="48"/>
      <c r="F1292" s="48"/>
      <c r="G1292" s="48"/>
      <c r="H1292" s="48"/>
      <c r="I1292" s="48"/>
      <c r="J1292" s="48"/>
      <c r="K1292" s="48"/>
      <c r="L1292" s="464">
        <f t="shared" si="85"/>
        <v>905</v>
      </c>
      <c r="M1292" s="464"/>
      <c r="N1292" s="152" t="s">
        <v>3518</v>
      </c>
      <c r="O1292" s="48"/>
      <c r="P1292" s="48"/>
      <c r="Q1292" s="48"/>
      <c r="R1292" s="48"/>
      <c r="S1292" s="48"/>
      <c r="T1292" s="48"/>
      <c r="U1292" s="436" t="str">
        <f t="shared" si="83"/>
        <v/>
      </c>
      <c r="V1292" s="436"/>
      <c r="W1292" s="436" t="str">
        <f t="shared" si="84"/>
        <v/>
      </c>
      <c r="X1292" s="436"/>
      <c r="Y1292" s="48"/>
      <c r="Z1292" s="48"/>
      <c r="AA1292" s="48"/>
      <c r="AB1292" s="48"/>
      <c r="AC1292" s="48"/>
      <c r="AD1292" s="48"/>
      <c r="AE1292" s="48"/>
      <c r="AF1292" s="48"/>
      <c r="AG1292" s="48"/>
      <c r="AH1292" s="48"/>
      <c r="AI1292" s="48"/>
      <c r="AJ1292" s="48"/>
      <c r="AK1292" s="48"/>
      <c r="AL1292" s="48"/>
      <c r="AM1292" s="48"/>
      <c r="AN1292" s="48"/>
      <c r="AO1292" s="48"/>
      <c r="AP1292" s="48"/>
      <c r="AQ1292" s="48"/>
      <c r="AR1292" s="48"/>
      <c r="AS1292" s="48"/>
      <c r="AT1292" s="48"/>
      <c r="AU1292" s="48"/>
      <c r="AV1292" s="48"/>
      <c r="AW1292" s="48"/>
      <c r="AX1292" s="48"/>
      <c r="AY1292" s="48"/>
      <c r="AZ1292" s="48"/>
      <c r="BA1292" s="48"/>
      <c r="BB1292" s="48"/>
      <c r="BC1292" s="48"/>
      <c r="BD1292" s="48"/>
      <c r="BE1292" s="48"/>
      <c r="BF1292" s="48"/>
      <c r="BG1292" s="48"/>
      <c r="BH1292" s="48"/>
      <c r="BI1292" s="48"/>
      <c r="BJ1292" s="48"/>
      <c r="BK1292" s="48"/>
      <c r="BL1292" s="48"/>
      <c r="BM1292" s="48"/>
      <c r="BN1292" s="48"/>
      <c r="BO1292" s="48"/>
      <c r="BP1292" s="48"/>
      <c r="BQ1292" s="48"/>
      <c r="BR1292" s="48"/>
      <c r="BS1292" s="48"/>
      <c r="BT1292" s="48"/>
      <c r="BU1292" s="48"/>
    </row>
    <row r="1293" spans="1:73" hidden="1">
      <c r="A1293" s="48"/>
      <c r="B1293" s="48"/>
      <c r="C1293" s="70" t="s">
        <v>3519</v>
      </c>
      <c r="D1293" s="48"/>
      <c r="E1293" s="48"/>
      <c r="F1293" s="48"/>
      <c r="G1293" s="48"/>
      <c r="H1293" s="48"/>
      <c r="I1293" s="48"/>
      <c r="J1293" s="48"/>
      <c r="K1293" s="48"/>
      <c r="L1293" s="464">
        <f t="shared" si="85"/>
        <v>906</v>
      </c>
      <c r="M1293" s="464"/>
      <c r="N1293" s="152" t="s">
        <v>3520</v>
      </c>
      <c r="O1293" s="48"/>
      <c r="P1293" s="48"/>
      <c r="Q1293" s="48"/>
      <c r="R1293" s="48"/>
      <c r="S1293" s="48"/>
      <c r="T1293" s="48"/>
      <c r="U1293" s="436" t="str">
        <f t="shared" si="83"/>
        <v/>
      </c>
      <c r="V1293" s="436"/>
      <c r="W1293" s="436" t="str">
        <f t="shared" si="84"/>
        <v/>
      </c>
      <c r="X1293" s="436"/>
      <c r="Y1293" s="48"/>
      <c r="Z1293" s="48"/>
      <c r="AA1293" s="48"/>
      <c r="AB1293" s="48"/>
      <c r="AC1293" s="48"/>
      <c r="AD1293" s="48"/>
      <c r="AE1293" s="48"/>
      <c r="AF1293" s="48"/>
      <c r="AG1293" s="48"/>
      <c r="AH1293" s="48"/>
      <c r="AI1293" s="48"/>
      <c r="AJ1293" s="48"/>
      <c r="AK1293" s="48"/>
      <c r="AL1293" s="48"/>
      <c r="AM1293" s="48"/>
      <c r="AN1293" s="48"/>
      <c r="AO1293" s="48"/>
      <c r="AP1293" s="48"/>
      <c r="AQ1293" s="48"/>
      <c r="AR1293" s="48"/>
      <c r="AS1293" s="48"/>
      <c r="AT1293" s="48"/>
      <c r="AU1293" s="48"/>
      <c r="AV1293" s="48"/>
      <c r="AW1293" s="48"/>
      <c r="AX1293" s="48"/>
      <c r="AY1293" s="48"/>
      <c r="AZ1293" s="48"/>
      <c r="BA1293" s="48"/>
      <c r="BB1293" s="48"/>
      <c r="BC1293" s="48"/>
      <c r="BD1293" s="48"/>
      <c r="BE1293" s="48"/>
      <c r="BF1293" s="48"/>
      <c r="BG1293" s="48"/>
      <c r="BH1293" s="48"/>
      <c r="BI1293" s="48"/>
      <c r="BJ1293" s="48"/>
      <c r="BK1293" s="48"/>
      <c r="BL1293" s="48"/>
      <c r="BM1293" s="48"/>
      <c r="BN1293" s="48"/>
      <c r="BO1293" s="48"/>
      <c r="BP1293" s="48"/>
      <c r="BQ1293" s="48"/>
      <c r="BR1293" s="48"/>
      <c r="BS1293" s="48"/>
      <c r="BT1293" s="48"/>
      <c r="BU1293" s="48"/>
    </row>
    <row r="1294" spans="1:73" hidden="1">
      <c r="A1294" s="48"/>
      <c r="B1294" s="48"/>
      <c r="C1294" s="70" t="s">
        <v>3521</v>
      </c>
      <c r="D1294" s="48"/>
      <c r="E1294" s="48"/>
      <c r="F1294" s="48"/>
      <c r="G1294" s="48"/>
      <c r="H1294" s="48"/>
      <c r="I1294" s="48"/>
      <c r="J1294" s="48"/>
      <c r="K1294" s="48"/>
      <c r="L1294" s="464">
        <f t="shared" si="85"/>
        <v>907</v>
      </c>
      <c r="M1294" s="464"/>
      <c r="N1294" s="152" t="s">
        <v>3522</v>
      </c>
      <c r="O1294" s="48"/>
      <c r="P1294" s="48"/>
      <c r="Q1294" s="48"/>
      <c r="R1294" s="48"/>
      <c r="S1294" s="48"/>
      <c r="T1294" s="48"/>
      <c r="U1294" s="436" t="str">
        <f t="shared" si="83"/>
        <v/>
      </c>
      <c r="V1294" s="436"/>
      <c r="W1294" s="436" t="str">
        <f t="shared" si="84"/>
        <v/>
      </c>
      <c r="X1294" s="436"/>
      <c r="Y1294" s="48"/>
      <c r="Z1294" s="48"/>
      <c r="AA1294" s="48"/>
      <c r="AB1294" s="48"/>
      <c r="AC1294" s="48"/>
      <c r="AD1294" s="48"/>
      <c r="AE1294" s="48"/>
      <c r="AF1294" s="48"/>
      <c r="AG1294" s="48"/>
      <c r="AH1294" s="48"/>
      <c r="AI1294" s="48"/>
      <c r="AJ1294" s="48"/>
      <c r="AK1294" s="48"/>
      <c r="AL1294" s="48"/>
      <c r="AM1294" s="48"/>
      <c r="AN1294" s="48"/>
      <c r="AO1294" s="48"/>
      <c r="AP1294" s="48"/>
      <c r="AQ1294" s="48"/>
      <c r="AR1294" s="48"/>
      <c r="AS1294" s="48"/>
      <c r="AT1294" s="48"/>
      <c r="AU1294" s="48"/>
      <c r="AV1294" s="48"/>
      <c r="AW1294" s="48"/>
      <c r="AX1294" s="48"/>
      <c r="AY1294" s="48"/>
      <c r="AZ1294" s="48"/>
      <c r="BA1294" s="48"/>
      <c r="BB1294" s="48"/>
      <c r="BC1294" s="48"/>
      <c r="BD1294" s="48"/>
      <c r="BE1294" s="48"/>
      <c r="BF1294" s="48"/>
      <c r="BG1294" s="48"/>
      <c r="BH1294" s="48"/>
      <c r="BI1294" s="48"/>
      <c r="BJ1294" s="48"/>
      <c r="BK1294" s="48"/>
      <c r="BL1294" s="48"/>
      <c r="BM1294" s="48"/>
      <c r="BN1294" s="48"/>
      <c r="BO1294" s="48"/>
      <c r="BP1294" s="48"/>
      <c r="BQ1294" s="48"/>
      <c r="BR1294" s="48"/>
      <c r="BS1294" s="48"/>
      <c r="BT1294" s="48"/>
      <c r="BU1294" s="48"/>
    </row>
    <row r="1295" spans="1:73" hidden="1">
      <c r="A1295" s="48"/>
      <c r="B1295" s="48"/>
      <c r="C1295" s="70" t="s">
        <v>3523</v>
      </c>
      <c r="D1295" s="48"/>
      <c r="E1295" s="48"/>
      <c r="F1295" s="48"/>
      <c r="G1295" s="48"/>
      <c r="H1295" s="48"/>
      <c r="I1295" s="48"/>
      <c r="J1295" s="48"/>
      <c r="K1295" s="48"/>
      <c r="L1295" s="464">
        <f t="shared" si="85"/>
        <v>908</v>
      </c>
      <c r="M1295" s="464"/>
      <c r="N1295" s="152" t="s">
        <v>3524</v>
      </c>
      <c r="O1295" s="48"/>
      <c r="P1295" s="48"/>
      <c r="Q1295" s="48"/>
      <c r="R1295" s="48"/>
      <c r="S1295" s="48"/>
      <c r="T1295" s="48"/>
      <c r="U1295" s="436" t="str">
        <f t="shared" si="83"/>
        <v/>
      </c>
      <c r="V1295" s="436"/>
      <c r="W1295" s="436" t="str">
        <f t="shared" si="84"/>
        <v/>
      </c>
      <c r="X1295" s="436"/>
      <c r="Y1295" s="48"/>
      <c r="Z1295" s="48"/>
      <c r="AA1295" s="48"/>
      <c r="AB1295" s="48"/>
      <c r="AC1295" s="48"/>
      <c r="AD1295" s="48"/>
      <c r="AE1295" s="48"/>
      <c r="AF1295" s="48"/>
      <c r="AG1295" s="48"/>
      <c r="AH1295" s="48"/>
      <c r="AI1295" s="48"/>
      <c r="AJ1295" s="48"/>
      <c r="AK1295" s="48"/>
      <c r="AL1295" s="48"/>
      <c r="AM1295" s="48"/>
      <c r="AN1295" s="48"/>
      <c r="AO1295" s="48"/>
      <c r="AP1295" s="48"/>
      <c r="AQ1295" s="48"/>
      <c r="AR1295" s="48"/>
      <c r="AS1295" s="48"/>
      <c r="AT1295" s="48"/>
      <c r="AU1295" s="48"/>
      <c r="AV1295" s="48"/>
      <c r="AW1295" s="48"/>
      <c r="AX1295" s="48"/>
      <c r="AY1295" s="48"/>
      <c r="AZ1295" s="48"/>
      <c r="BA1295" s="48"/>
      <c r="BB1295" s="48"/>
      <c r="BC1295" s="48"/>
      <c r="BD1295" s="48"/>
      <c r="BE1295" s="48"/>
      <c r="BF1295" s="48"/>
      <c r="BG1295" s="48"/>
      <c r="BH1295" s="48"/>
      <c r="BI1295" s="48"/>
      <c r="BJ1295" s="48"/>
      <c r="BK1295" s="48"/>
      <c r="BL1295" s="48"/>
      <c r="BM1295" s="48"/>
      <c r="BN1295" s="48"/>
      <c r="BO1295" s="48"/>
      <c r="BP1295" s="48"/>
      <c r="BQ1295" s="48"/>
      <c r="BR1295" s="48"/>
      <c r="BS1295" s="48"/>
      <c r="BT1295" s="48"/>
      <c r="BU1295" s="48"/>
    </row>
    <row r="1296" spans="1:73" hidden="1">
      <c r="A1296" s="48"/>
      <c r="B1296" s="48"/>
      <c r="C1296" s="70" t="s">
        <v>3525</v>
      </c>
      <c r="D1296" s="48"/>
      <c r="E1296" s="48"/>
      <c r="F1296" s="48"/>
      <c r="G1296" s="48"/>
      <c r="H1296" s="48"/>
      <c r="I1296" s="48"/>
      <c r="J1296" s="48"/>
      <c r="K1296" s="48"/>
      <c r="L1296" s="464">
        <f t="shared" si="85"/>
        <v>909</v>
      </c>
      <c r="M1296" s="464"/>
      <c r="N1296" s="152" t="s">
        <v>3526</v>
      </c>
      <c r="O1296" s="48"/>
      <c r="P1296" s="48"/>
      <c r="Q1296" s="48"/>
      <c r="R1296" s="48"/>
      <c r="S1296" s="48"/>
      <c r="T1296" s="48"/>
      <c r="U1296" s="436" t="str">
        <f t="shared" si="83"/>
        <v/>
      </c>
      <c r="V1296" s="436"/>
      <c r="W1296" s="436" t="str">
        <f t="shared" si="84"/>
        <v/>
      </c>
      <c r="X1296" s="436"/>
      <c r="Y1296" s="48"/>
      <c r="Z1296" s="48"/>
      <c r="AA1296" s="48"/>
      <c r="AB1296" s="48"/>
      <c r="AC1296" s="48"/>
      <c r="AD1296" s="48"/>
      <c r="AE1296" s="48"/>
      <c r="AF1296" s="48"/>
      <c r="AG1296" s="48"/>
      <c r="AH1296" s="48"/>
      <c r="AI1296" s="48"/>
      <c r="AJ1296" s="48"/>
      <c r="AK1296" s="48"/>
      <c r="AL1296" s="48"/>
      <c r="AM1296" s="48"/>
      <c r="AN1296" s="48"/>
      <c r="AO1296" s="48"/>
      <c r="AP1296" s="48"/>
      <c r="AQ1296" s="48"/>
      <c r="AR1296" s="48"/>
      <c r="AS1296" s="48"/>
      <c r="AT1296" s="48"/>
      <c r="AU1296" s="48"/>
      <c r="AV1296" s="48"/>
      <c r="AW1296" s="48"/>
      <c r="AX1296" s="48"/>
      <c r="AY1296" s="48"/>
      <c r="AZ1296" s="48"/>
      <c r="BA1296" s="48"/>
      <c r="BB1296" s="48"/>
      <c r="BC1296" s="48"/>
      <c r="BD1296" s="48"/>
      <c r="BE1296" s="48"/>
      <c r="BF1296" s="48"/>
      <c r="BG1296" s="48"/>
      <c r="BH1296" s="48"/>
      <c r="BI1296" s="48"/>
      <c r="BJ1296" s="48"/>
      <c r="BK1296" s="48"/>
      <c r="BL1296" s="48"/>
      <c r="BM1296" s="48"/>
      <c r="BN1296" s="48"/>
      <c r="BO1296" s="48"/>
      <c r="BP1296" s="48"/>
      <c r="BQ1296" s="48"/>
      <c r="BR1296" s="48"/>
      <c r="BS1296" s="48"/>
      <c r="BT1296" s="48"/>
      <c r="BU1296" s="48"/>
    </row>
    <row r="1297" spans="1:73" hidden="1">
      <c r="A1297" s="48"/>
      <c r="B1297" s="48"/>
      <c r="C1297" s="70" t="s">
        <v>3527</v>
      </c>
      <c r="D1297" s="48"/>
      <c r="E1297" s="48"/>
      <c r="F1297" s="48"/>
      <c r="G1297" s="48"/>
      <c r="H1297" s="48"/>
      <c r="I1297" s="48"/>
      <c r="J1297" s="48"/>
      <c r="K1297" s="48"/>
      <c r="L1297" s="464">
        <f t="shared" si="85"/>
        <v>910</v>
      </c>
      <c r="M1297" s="464"/>
      <c r="N1297" s="152" t="s">
        <v>3528</v>
      </c>
      <c r="O1297" s="48"/>
      <c r="P1297" s="48"/>
      <c r="Q1297" s="48"/>
      <c r="R1297" s="48"/>
      <c r="S1297" s="48"/>
      <c r="T1297" s="48"/>
      <c r="U1297" s="436" t="str">
        <f t="shared" si="83"/>
        <v/>
      </c>
      <c r="V1297" s="436"/>
      <c r="W1297" s="436" t="str">
        <f t="shared" si="84"/>
        <v/>
      </c>
      <c r="X1297" s="436"/>
      <c r="Y1297" s="48"/>
      <c r="Z1297" s="48"/>
      <c r="AA1297" s="48"/>
      <c r="AB1297" s="48"/>
      <c r="AC1297" s="48"/>
      <c r="AD1297" s="48"/>
      <c r="AE1297" s="48"/>
      <c r="AF1297" s="48"/>
      <c r="AG1297" s="48"/>
      <c r="AH1297" s="48"/>
      <c r="AI1297" s="48"/>
      <c r="AJ1297" s="48"/>
      <c r="AK1297" s="48"/>
      <c r="AL1297" s="48"/>
      <c r="AM1297" s="48"/>
      <c r="AN1297" s="48"/>
      <c r="AO1297" s="48"/>
      <c r="AP1297" s="48"/>
      <c r="AQ1297" s="48"/>
      <c r="AR1297" s="48"/>
      <c r="AS1297" s="48"/>
      <c r="AT1297" s="48"/>
      <c r="AU1297" s="48"/>
      <c r="AV1297" s="48"/>
      <c r="AW1297" s="48"/>
      <c r="AX1297" s="48"/>
      <c r="AY1297" s="48"/>
      <c r="AZ1297" s="48"/>
      <c r="BA1297" s="48"/>
      <c r="BB1297" s="48"/>
      <c r="BC1297" s="48"/>
      <c r="BD1297" s="48"/>
      <c r="BE1297" s="48"/>
      <c r="BF1297" s="48"/>
      <c r="BG1297" s="48"/>
      <c r="BH1297" s="48"/>
      <c r="BI1297" s="48"/>
      <c r="BJ1297" s="48"/>
      <c r="BK1297" s="48"/>
      <c r="BL1297" s="48"/>
      <c r="BM1297" s="48"/>
      <c r="BN1297" s="48"/>
      <c r="BO1297" s="48"/>
      <c r="BP1297" s="48"/>
      <c r="BQ1297" s="48"/>
      <c r="BR1297" s="48"/>
      <c r="BS1297" s="48"/>
      <c r="BT1297" s="48"/>
      <c r="BU1297" s="48"/>
    </row>
    <row r="1298" spans="1:73" hidden="1">
      <c r="A1298" s="48"/>
      <c r="B1298" s="48"/>
      <c r="C1298" s="70" t="s">
        <v>3529</v>
      </c>
      <c r="D1298" s="48"/>
      <c r="E1298" s="48"/>
      <c r="F1298" s="48"/>
      <c r="G1298" s="48"/>
      <c r="H1298" s="48"/>
      <c r="I1298" s="48"/>
      <c r="J1298" s="48"/>
      <c r="K1298" s="48"/>
      <c r="L1298" s="464">
        <f t="shared" si="85"/>
        <v>911</v>
      </c>
      <c r="M1298" s="464"/>
      <c r="N1298" s="152" t="s">
        <v>3530</v>
      </c>
      <c r="O1298" s="48"/>
      <c r="P1298" s="48"/>
      <c r="Q1298" s="48"/>
      <c r="R1298" s="48"/>
      <c r="S1298" s="48"/>
      <c r="T1298" s="48"/>
      <c r="U1298" s="436" t="str">
        <f t="shared" si="83"/>
        <v/>
      </c>
      <c r="V1298" s="436"/>
      <c r="W1298" s="436" t="str">
        <f t="shared" si="84"/>
        <v/>
      </c>
      <c r="X1298" s="436"/>
      <c r="Y1298" s="48"/>
      <c r="Z1298" s="48"/>
      <c r="AA1298" s="48"/>
      <c r="AB1298" s="48"/>
      <c r="AC1298" s="48"/>
      <c r="AD1298" s="48"/>
      <c r="AE1298" s="48"/>
      <c r="AF1298" s="48"/>
      <c r="AG1298" s="48"/>
      <c r="AH1298" s="48"/>
      <c r="AI1298" s="48"/>
      <c r="AJ1298" s="48"/>
      <c r="AK1298" s="48"/>
      <c r="AL1298" s="48"/>
      <c r="AM1298" s="48"/>
      <c r="AN1298" s="48"/>
      <c r="AO1298" s="48"/>
      <c r="AP1298" s="48"/>
      <c r="AQ1298" s="48"/>
      <c r="AR1298" s="48"/>
      <c r="AS1298" s="48"/>
      <c r="AT1298" s="48"/>
      <c r="AU1298" s="48"/>
      <c r="AV1298" s="48"/>
      <c r="AW1298" s="48"/>
      <c r="AX1298" s="48"/>
      <c r="AY1298" s="48"/>
      <c r="AZ1298" s="48"/>
      <c r="BA1298" s="48"/>
      <c r="BB1298" s="48"/>
      <c r="BC1298" s="48"/>
      <c r="BD1298" s="48"/>
      <c r="BE1298" s="48"/>
      <c r="BF1298" s="48"/>
      <c r="BG1298" s="48"/>
      <c r="BH1298" s="48"/>
      <c r="BI1298" s="48"/>
      <c r="BJ1298" s="48"/>
      <c r="BK1298" s="48"/>
      <c r="BL1298" s="48"/>
      <c r="BM1298" s="48"/>
      <c r="BN1298" s="48"/>
      <c r="BO1298" s="48"/>
      <c r="BP1298" s="48"/>
      <c r="BQ1298" s="48"/>
      <c r="BR1298" s="48"/>
      <c r="BS1298" s="48"/>
      <c r="BT1298" s="48"/>
      <c r="BU1298" s="48"/>
    </row>
    <row r="1299" spans="1:73" hidden="1">
      <c r="A1299" s="48"/>
      <c r="B1299" s="48"/>
      <c r="C1299" s="70" t="s">
        <v>3531</v>
      </c>
      <c r="D1299" s="48"/>
      <c r="E1299" s="48"/>
      <c r="F1299" s="48"/>
      <c r="G1299" s="48"/>
      <c r="H1299" s="48"/>
      <c r="I1299" s="48"/>
      <c r="J1299" s="48"/>
      <c r="K1299" s="48"/>
      <c r="L1299" s="464">
        <f t="shared" si="85"/>
        <v>912</v>
      </c>
      <c r="M1299" s="464"/>
      <c r="N1299" s="152" t="s">
        <v>3532</v>
      </c>
      <c r="O1299" s="48"/>
      <c r="P1299" s="48"/>
      <c r="Q1299" s="48"/>
      <c r="R1299" s="48"/>
      <c r="S1299" s="48"/>
      <c r="T1299" s="48"/>
      <c r="U1299" s="436" t="str">
        <f t="shared" si="83"/>
        <v/>
      </c>
      <c r="V1299" s="436"/>
      <c r="W1299" s="436" t="str">
        <f t="shared" si="84"/>
        <v/>
      </c>
      <c r="X1299" s="436"/>
      <c r="Y1299" s="48"/>
      <c r="Z1299" s="48"/>
      <c r="AA1299" s="48"/>
      <c r="AB1299" s="48"/>
      <c r="AC1299" s="48"/>
      <c r="AD1299" s="48"/>
      <c r="AE1299" s="48"/>
      <c r="AF1299" s="48"/>
      <c r="AG1299" s="48"/>
      <c r="AH1299" s="48"/>
      <c r="AI1299" s="48"/>
      <c r="AJ1299" s="48"/>
      <c r="AK1299" s="48"/>
      <c r="AL1299" s="48"/>
      <c r="AM1299" s="48"/>
      <c r="AN1299" s="48"/>
      <c r="AO1299" s="48"/>
      <c r="AP1299" s="48"/>
      <c r="AQ1299" s="48"/>
      <c r="AR1299" s="48"/>
      <c r="AS1299" s="48"/>
      <c r="AT1299" s="48"/>
      <c r="AU1299" s="48"/>
      <c r="AV1299" s="48"/>
      <c r="AW1299" s="48"/>
      <c r="AX1299" s="48"/>
      <c r="AY1299" s="48"/>
      <c r="AZ1299" s="48"/>
      <c r="BA1299" s="48"/>
      <c r="BB1299" s="48"/>
      <c r="BC1299" s="48"/>
      <c r="BD1299" s="48"/>
      <c r="BE1299" s="48"/>
      <c r="BF1299" s="48"/>
      <c r="BG1299" s="48"/>
      <c r="BH1299" s="48"/>
      <c r="BI1299" s="48"/>
      <c r="BJ1299" s="48"/>
      <c r="BK1299" s="48"/>
      <c r="BL1299" s="48"/>
      <c r="BM1299" s="48"/>
      <c r="BN1299" s="48"/>
      <c r="BO1299" s="48"/>
      <c r="BP1299" s="48"/>
      <c r="BQ1299" s="48"/>
      <c r="BR1299" s="48"/>
      <c r="BS1299" s="48"/>
      <c r="BT1299" s="48"/>
      <c r="BU1299" s="48"/>
    </row>
    <row r="1300" spans="1:73" hidden="1">
      <c r="A1300" s="48"/>
      <c r="B1300" s="48"/>
      <c r="C1300" s="70" t="s">
        <v>3533</v>
      </c>
      <c r="D1300" s="48"/>
      <c r="E1300" s="48"/>
      <c r="F1300" s="48"/>
      <c r="G1300" s="48"/>
      <c r="H1300" s="48"/>
      <c r="I1300" s="48"/>
      <c r="J1300" s="48"/>
      <c r="K1300" s="48"/>
      <c r="L1300" s="464">
        <f t="shared" si="85"/>
        <v>913</v>
      </c>
      <c r="M1300" s="464"/>
      <c r="N1300" s="152" t="s">
        <v>3534</v>
      </c>
      <c r="O1300" s="48"/>
      <c r="P1300" s="48"/>
      <c r="Q1300" s="48"/>
      <c r="R1300" s="48"/>
      <c r="S1300" s="48"/>
      <c r="T1300" s="48"/>
      <c r="U1300" s="436" t="str">
        <f t="shared" si="83"/>
        <v/>
      </c>
      <c r="V1300" s="436"/>
      <c r="W1300" s="436" t="str">
        <f t="shared" si="84"/>
        <v/>
      </c>
      <c r="X1300" s="436"/>
      <c r="Y1300" s="48"/>
      <c r="Z1300" s="48"/>
      <c r="AA1300" s="48"/>
      <c r="AB1300" s="48"/>
      <c r="AC1300" s="48"/>
      <c r="AD1300" s="48"/>
      <c r="AE1300" s="48"/>
      <c r="AF1300" s="48"/>
      <c r="AG1300" s="48"/>
      <c r="AH1300" s="48"/>
      <c r="AI1300" s="48"/>
      <c r="AJ1300" s="48"/>
      <c r="AK1300" s="48"/>
      <c r="AL1300" s="48"/>
      <c r="AM1300" s="48"/>
      <c r="AN1300" s="48"/>
      <c r="AO1300" s="48"/>
      <c r="AP1300" s="48"/>
      <c r="AQ1300" s="48"/>
      <c r="AR1300" s="48"/>
      <c r="AS1300" s="48"/>
      <c r="AT1300" s="48"/>
      <c r="AU1300" s="48"/>
      <c r="AV1300" s="48"/>
      <c r="AW1300" s="48"/>
      <c r="AX1300" s="48"/>
      <c r="AY1300" s="48"/>
      <c r="AZ1300" s="48"/>
      <c r="BA1300" s="48"/>
      <c r="BB1300" s="48"/>
      <c r="BC1300" s="48"/>
      <c r="BD1300" s="48"/>
      <c r="BE1300" s="48"/>
      <c r="BF1300" s="48"/>
      <c r="BG1300" s="48"/>
      <c r="BH1300" s="48"/>
      <c r="BI1300" s="48"/>
      <c r="BJ1300" s="48"/>
      <c r="BK1300" s="48"/>
      <c r="BL1300" s="48"/>
      <c r="BM1300" s="48"/>
      <c r="BN1300" s="48"/>
      <c r="BO1300" s="48"/>
      <c r="BP1300" s="48"/>
      <c r="BQ1300" s="48"/>
      <c r="BR1300" s="48"/>
      <c r="BS1300" s="48"/>
      <c r="BT1300" s="48"/>
      <c r="BU1300" s="48"/>
    </row>
    <row r="1301" spans="1:73" hidden="1">
      <c r="A1301" s="48"/>
      <c r="B1301" s="48"/>
      <c r="C1301" s="70" t="s">
        <v>3535</v>
      </c>
      <c r="D1301" s="48"/>
      <c r="E1301" s="48"/>
      <c r="F1301" s="48"/>
      <c r="G1301" s="48"/>
      <c r="H1301" s="48"/>
      <c r="I1301" s="48"/>
      <c r="J1301" s="48"/>
      <c r="K1301" s="48"/>
      <c r="L1301" s="464">
        <f t="shared" si="85"/>
        <v>914</v>
      </c>
      <c r="M1301" s="464"/>
      <c r="N1301" s="152" t="s">
        <v>3536</v>
      </c>
      <c r="O1301" s="48"/>
      <c r="P1301" s="48"/>
      <c r="Q1301" s="48"/>
      <c r="R1301" s="48"/>
      <c r="S1301" s="48"/>
      <c r="T1301" s="48"/>
      <c r="U1301" s="436" t="str">
        <f t="shared" si="83"/>
        <v/>
      </c>
      <c r="V1301" s="436"/>
      <c r="W1301" s="436" t="str">
        <f t="shared" si="84"/>
        <v/>
      </c>
      <c r="X1301" s="436"/>
      <c r="Y1301" s="48"/>
      <c r="Z1301" s="48"/>
      <c r="AA1301" s="48"/>
      <c r="AB1301" s="48"/>
      <c r="AC1301" s="48"/>
      <c r="AD1301" s="48"/>
      <c r="AE1301" s="48"/>
      <c r="AF1301" s="48"/>
      <c r="AG1301" s="48"/>
      <c r="AH1301" s="48"/>
      <c r="AI1301" s="48"/>
      <c r="AJ1301" s="48"/>
      <c r="AK1301" s="48"/>
      <c r="AL1301" s="48"/>
      <c r="AM1301" s="48"/>
      <c r="AN1301" s="48"/>
      <c r="AO1301" s="48"/>
      <c r="AP1301" s="48"/>
      <c r="AQ1301" s="48"/>
      <c r="AR1301" s="48"/>
      <c r="AS1301" s="48"/>
      <c r="AT1301" s="48"/>
      <c r="AU1301" s="48"/>
      <c r="AV1301" s="48"/>
      <c r="AW1301" s="48"/>
      <c r="AX1301" s="48"/>
      <c r="AY1301" s="48"/>
      <c r="AZ1301" s="48"/>
      <c r="BA1301" s="48"/>
      <c r="BB1301" s="48"/>
      <c r="BC1301" s="48"/>
      <c r="BD1301" s="48"/>
      <c r="BE1301" s="48"/>
      <c r="BF1301" s="48"/>
      <c r="BG1301" s="48"/>
      <c r="BH1301" s="48"/>
      <c r="BI1301" s="48"/>
      <c r="BJ1301" s="48"/>
      <c r="BK1301" s="48"/>
      <c r="BL1301" s="48"/>
      <c r="BM1301" s="48"/>
      <c r="BN1301" s="48"/>
      <c r="BO1301" s="48"/>
      <c r="BP1301" s="48"/>
      <c r="BQ1301" s="48"/>
      <c r="BR1301" s="48"/>
      <c r="BS1301" s="48"/>
      <c r="BT1301" s="48"/>
      <c r="BU1301" s="48"/>
    </row>
    <row r="1302" spans="1:73" hidden="1">
      <c r="A1302" s="48"/>
      <c r="B1302" s="48"/>
      <c r="C1302" s="70" t="s">
        <v>3537</v>
      </c>
      <c r="D1302" s="48"/>
      <c r="E1302" s="48"/>
      <c r="F1302" s="48"/>
      <c r="G1302" s="48"/>
      <c r="H1302" s="48"/>
      <c r="I1302" s="48"/>
      <c r="J1302" s="48"/>
      <c r="K1302" s="48"/>
      <c r="L1302" s="464">
        <f t="shared" si="85"/>
        <v>915</v>
      </c>
      <c r="M1302" s="464"/>
      <c r="N1302" s="152" t="s">
        <v>3538</v>
      </c>
      <c r="O1302" s="48"/>
      <c r="P1302" s="48"/>
      <c r="Q1302" s="48"/>
      <c r="R1302" s="48"/>
      <c r="S1302" s="48"/>
      <c r="T1302" s="48"/>
      <c r="U1302" s="436" t="str">
        <f t="shared" si="83"/>
        <v/>
      </c>
      <c r="V1302" s="436"/>
      <c r="W1302" s="436" t="str">
        <f t="shared" si="84"/>
        <v/>
      </c>
      <c r="X1302" s="436"/>
      <c r="Y1302" s="48"/>
      <c r="Z1302" s="48"/>
      <c r="AA1302" s="48"/>
      <c r="AB1302" s="48"/>
      <c r="AC1302" s="48"/>
      <c r="AD1302" s="48"/>
      <c r="AE1302" s="48"/>
      <c r="AF1302" s="48"/>
      <c r="AG1302" s="48"/>
      <c r="AH1302" s="48"/>
      <c r="AI1302" s="48"/>
      <c r="AJ1302" s="48"/>
      <c r="AK1302" s="48"/>
      <c r="AL1302" s="48"/>
      <c r="AM1302" s="48"/>
      <c r="AN1302" s="48"/>
      <c r="AO1302" s="48"/>
      <c r="AP1302" s="48"/>
      <c r="AQ1302" s="48"/>
      <c r="AR1302" s="48"/>
      <c r="AS1302" s="48"/>
      <c r="AT1302" s="48"/>
      <c r="AU1302" s="48"/>
      <c r="AV1302" s="48"/>
      <c r="AW1302" s="48"/>
      <c r="AX1302" s="48"/>
      <c r="AY1302" s="48"/>
      <c r="AZ1302" s="48"/>
      <c r="BA1302" s="48"/>
      <c r="BB1302" s="48"/>
      <c r="BC1302" s="48"/>
      <c r="BD1302" s="48"/>
      <c r="BE1302" s="48"/>
      <c r="BF1302" s="48"/>
      <c r="BG1302" s="48"/>
      <c r="BH1302" s="48"/>
      <c r="BI1302" s="48"/>
      <c r="BJ1302" s="48"/>
      <c r="BK1302" s="48"/>
      <c r="BL1302" s="48"/>
      <c r="BM1302" s="48"/>
      <c r="BN1302" s="48"/>
      <c r="BO1302" s="48"/>
      <c r="BP1302" s="48"/>
      <c r="BQ1302" s="48"/>
      <c r="BR1302" s="48"/>
      <c r="BS1302" s="48"/>
      <c r="BT1302" s="48"/>
      <c r="BU1302" s="48"/>
    </row>
    <row r="1303" spans="1:73" hidden="1">
      <c r="A1303" s="48"/>
      <c r="B1303" s="48"/>
      <c r="C1303" s="154" t="s">
        <v>3539</v>
      </c>
      <c r="D1303" s="48"/>
      <c r="E1303" s="48"/>
      <c r="F1303" s="48"/>
      <c r="G1303" s="48"/>
      <c r="H1303" s="48"/>
      <c r="I1303" s="48"/>
      <c r="J1303" s="48"/>
      <c r="K1303" s="48"/>
      <c r="L1303" s="464">
        <f t="shared" si="85"/>
        <v>916</v>
      </c>
      <c r="M1303" s="464"/>
      <c r="N1303" s="152" t="s">
        <v>2553</v>
      </c>
      <c r="O1303" s="48"/>
      <c r="P1303" s="48"/>
      <c r="Q1303" s="48"/>
      <c r="R1303" s="48"/>
      <c r="S1303" s="48"/>
      <c r="T1303" s="48"/>
      <c r="U1303" s="436" t="str">
        <f t="shared" si="83"/>
        <v/>
      </c>
      <c r="V1303" s="436"/>
      <c r="W1303" s="436" t="str">
        <f t="shared" si="84"/>
        <v/>
      </c>
      <c r="X1303" s="436"/>
      <c r="Y1303" s="48"/>
      <c r="Z1303" s="48"/>
      <c r="AA1303" s="48"/>
      <c r="AB1303" s="48"/>
      <c r="AC1303" s="48"/>
      <c r="AD1303" s="48"/>
      <c r="AE1303" s="48"/>
      <c r="AF1303" s="48"/>
      <c r="AG1303" s="48"/>
      <c r="AH1303" s="48"/>
      <c r="AI1303" s="48"/>
      <c r="AJ1303" s="48"/>
      <c r="AK1303" s="48"/>
      <c r="AL1303" s="48"/>
      <c r="AM1303" s="48"/>
      <c r="AN1303" s="48"/>
      <c r="AO1303" s="48"/>
      <c r="AP1303" s="48"/>
      <c r="AQ1303" s="48"/>
      <c r="AR1303" s="48"/>
      <c r="AS1303" s="48"/>
      <c r="AT1303" s="48"/>
      <c r="AU1303" s="48"/>
      <c r="AV1303" s="48"/>
      <c r="AW1303" s="48"/>
      <c r="AX1303" s="48"/>
      <c r="AY1303" s="48"/>
      <c r="AZ1303" s="48"/>
      <c r="BA1303" s="48"/>
      <c r="BB1303" s="48"/>
      <c r="BC1303" s="48"/>
      <c r="BD1303" s="48"/>
      <c r="BE1303" s="48"/>
      <c r="BF1303" s="48"/>
      <c r="BG1303" s="48"/>
      <c r="BH1303" s="48"/>
      <c r="BI1303" s="48"/>
      <c r="BJ1303" s="48"/>
      <c r="BK1303" s="48"/>
      <c r="BL1303" s="48"/>
      <c r="BM1303" s="48"/>
      <c r="BN1303" s="48"/>
      <c r="BO1303" s="48"/>
      <c r="BP1303" s="48"/>
      <c r="BQ1303" s="48"/>
      <c r="BR1303" s="48"/>
      <c r="BS1303" s="48"/>
      <c r="BT1303" s="48"/>
      <c r="BU1303" s="48"/>
    </row>
    <row r="1304" spans="1:73" hidden="1">
      <c r="A1304" s="48"/>
      <c r="B1304" s="48"/>
      <c r="C1304" s="70" t="s">
        <v>3540</v>
      </c>
      <c r="D1304" s="48"/>
      <c r="E1304" s="48"/>
      <c r="F1304" s="48"/>
      <c r="G1304" s="48"/>
      <c r="H1304" s="48"/>
      <c r="I1304" s="48"/>
      <c r="J1304" s="48"/>
      <c r="K1304" s="48"/>
      <c r="L1304" s="464">
        <f t="shared" si="85"/>
        <v>917</v>
      </c>
      <c r="M1304" s="464"/>
      <c r="N1304" s="152" t="s">
        <v>3541</v>
      </c>
      <c r="O1304" s="48"/>
      <c r="P1304" s="48"/>
      <c r="Q1304" s="48"/>
      <c r="R1304" s="48"/>
      <c r="S1304" s="48"/>
      <c r="T1304" s="48"/>
      <c r="U1304" s="436" t="str">
        <f t="shared" si="83"/>
        <v/>
      </c>
      <c r="V1304" s="436"/>
      <c r="W1304" s="436" t="str">
        <f t="shared" si="84"/>
        <v/>
      </c>
      <c r="X1304" s="436"/>
      <c r="Y1304" s="48"/>
      <c r="Z1304" s="48"/>
      <c r="AA1304" s="48"/>
      <c r="AB1304" s="48"/>
      <c r="AC1304" s="48"/>
      <c r="AD1304" s="48"/>
      <c r="AE1304" s="48"/>
      <c r="AF1304" s="48"/>
      <c r="AG1304" s="48"/>
      <c r="AH1304" s="48"/>
      <c r="AI1304" s="48"/>
      <c r="AJ1304" s="48"/>
      <c r="AK1304" s="48"/>
      <c r="AL1304" s="48"/>
      <c r="AM1304" s="48"/>
      <c r="AN1304" s="48"/>
      <c r="AO1304" s="48"/>
      <c r="AP1304" s="48"/>
      <c r="AQ1304" s="48"/>
      <c r="AR1304" s="48"/>
      <c r="AS1304" s="48"/>
      <c r="AT1304" s="48"/>
      <c r="AU1304" s="48"/>
      <c r="AV1304" s="48"/>
      <c r="AW1304" s="48"/>
      <c r="AX1304" s="48"/>
      <c r="AY1304" s="48"/>
      <c r="AZ1304" s="48"/>
      <c r="BA1304" s="48"/>
      <c r="BB1304" s="48"/>
      <c r="BC1304" s="48"/>
      <c r="BD1304" s="48"/>
      <c r="BE1304" s="48"/>
      <c r="BF1304" s="48"/>
      <c r="BG1304" s="48"/>
      <c r="BH1304" s="48"/>
      <c r="BI1304" s="48"/>
      <c r="BJ1304" s="48"/>
      <c r="BK1304" s="48"/>
      <c r="BL1304" s="48"/>
      <c r="BM1304" s="48"/>
      <c r="BN1304" s="48"/>
      <c r="BO1304" s="48"/>
      <c r="BP1304" s="48"/>
      <c r="BQ1304" s="48"/>
      <c r="BR1304" s="48"/>
      <c r="BS1304" s="48"/>
      <c r="BT1304" s="48"/>
      <c r="BU1304" s="48"/>
    </row>
    <row r="1305" spans="1:73" hidden="1">
      <c r="A1305" s="48"/>
      <c r="B1305" s="48"/>
      <c r="C1305" s="70" t="s">
        <v>3542</v>
      </c>
      <c r="D1305" s="48"/>
      <c r="E1305" s="48"/>
      <c r="F1305" s="48"/>
      <c r="G1305" s="48"/>
      <c r="H1305" s="48"/>
      <c r="I1305" s="48"/>
      <c r="J1305" s="48"/>
      <c r="K1305" s="48"/>
      <c r="L1305" s="464">
        <f t="shared" si="85"/>
        <v>918</v>
      </c>
      <c r="M1305" s="464"/>
      <c r="N1305" s="152" t="s">
        <v>3543</v>
      </c>
      <c r="O1305" s="48"/>
      <c r="P1305" s="48"/>
      <c r="Q1305" s="48"/>
      <c r="R1305" s="48"/>
      <c r="S1305" s="48"/>
      <c r="T1305" s="48"/>
      <c r="U1305" s="436" t="str">
        <f t="shared" si="83"/>
        <v/>
      </c>
      <c r="V1305" s="436"/>
      <c r="W1305" s="436" t="str">
        <f t="shared" si="84"/>
        <v/>
      </c>
      <c r="X1305" s="436"/>
      <c r="Y1305" s="48"/>
      <c r="Z1305" s="48"/>
      <c r="AA1305" s="48"/>
      <c r="AB1305" s="48"/>
      <c r="AC1305" s="48"/>
      <c r="AD1305" s="48"/>
      <c r="AE1305" s="48"/>
      <c r="AF1305" s="48"/>
      <c r="AG1305" s="48"/>
      <c r="AH1305" s="48"/>
      <c r="AI1305" s="48"/>
      <c r="AJ1305" s="48"/>
      <c r="AK1305" s="48"/>
      <c r="AL1305" s="48"/>
      <c r="AM1305" s="48"/>
      <c r="AN1305" s="48"/>
      <c r="AO1305" s="48"/>
      <c r="AP1305" s="48"/>
      <c r="AQ1305" s="48"/>
      <c r="AR1305" s="48"/>
      <c r="AS1305" s="48"/>
      <c r="AT1305" s="48"/>
      <c r="AU1305" s="48"/>
      <c r="AV1305" s="48"/>
      <c r="AW1305" s="48"/>
      <c r="AX1305" s="48"/>
      <c r="AY1305" s="48"/>
      <c r="AZ1305" s="48"/>
      <c r="BA1305" s="48"/>
      <c r="BB1305" s="48"/>
      <c r="BC1305" s="48"/>
      <c r="BD1305" s="48"/>
      <c r="BE1305" s="48"/>
      <c r="BF1305" s="48"/>
      <c r="BG1305" s="48"/>
      <c r="BH1305" s="48"/>
      <c r="BI1305" s="48"/>
      <c r="BJ1305" s="48"/>
      <c r="BK1305" s="48"/>
      <c r="BL1305" s="48"/>
      <c r="BM1305" s="48"/>
      <c r="BN1305" s="48"/>
      <c r="BO1305" s="48"/>
      <c r="BP1305" s="48"/>
      <c r="BQ1305" s="48"/>
      <c r="BR1305" s="48"/>
      <c r="BS1305" s="48"/>
      <c r="BT1305" s="48"/>
      <c r="BU1305" s="48"/>
    </row>
    <row r="1306" spans="1:73" hidden="1">
      <c r="A1306" s="48"/>
      <c r="B1306" s="48"/>
      <c r="C1306" s="70" t="s">
        <v>3544</v>
      </c>
      <c r="D1306" s="48"/>
      <c r="E1306" s="48"/>
      <c r="F1306" s="48"/>
      <c r="G1306" s="48"/>
      <c r="H1306" s="48"/>
      <c r="I1306" s="48"/>
      <c r="J1306" s="48"/>
      <c r="K1306" s="48"/>
      <c r="L1306" s="464">
        <f t="shared" si="85"/>
        <v>919</v>
      </c>
      <c r="M1306" s="464"/>
      <c r="N1306" s="152" t="s">
        <v>3545</v>
      </c>
      <c r="O1306" s="48"/>
      <c r="P1306" s="48"/>
      <c r="Q1306" s="48"/>
      <c r="R1306" s="48"/>
      <c r="S1306" s="48"/>
      <c r="T1306" s="48"/>
      <c r="U1306" s="436" t="str">
        <f t="shared" si="83"/>
        <v/>
      </c>
      <c r="V1306" s="436"/>
      <c r="W1306" s="436" t="str">
        <f t="shared" si="84"/>
        <v/>
      </c>
      <c r="X1306" s="436"/>
      <c r="Y1306" s="48"/>
      <c r="Z1306" s="48"/>
      <c r="AA1306" s="48"/>
      <c r="AB1306" s="48"/>
      <c r="AC1306" s="48"/>
      <c r="AD1306" s="48"/>
      <c r="AE1306" s="48"/>
      <c r="AF1306" s="48"/>
      <c r="AG1306" s="48"/>
      <c r="AH1306" s="48"/>
      <c r="AI1306" s="48"/>
      <c r="AJ1306" s="48"/>
      <c r="AK1306" s="48"/>
      <c r="AL1306" s="48"/>
      <c r="AM1306" s="48"/>
      <c r="AN1306" s="48"/>
      <c r="AO1306" s="48"/>
      <c r="AP1306" s="48"/>
      <c r="AQ1306" s="48"/>
      <c r="AR1306" s="48"/>
      <c r="AS1306" s="48"/>
      <c r="AT1306" s="48"/>
      <c r="AU1306" s="48"/>
      <c r="AV1306" s="48"/>
      <c r="AW1306" s="48"/>
      <c r="AX1306" s="48"/>
      <c r="AY1306" s="48"/>
      <c r="AZ1306" s="48"/>
      <c r="BA1306" s="48"/>
      <c r="BB1306" s="48"/>
      <c r="BC1306" s="48"/>
      <c r="BD1306" s="48"/>
      <c r="BE1306" s="48"/>
      <c r="BF1306" s="48"/>
      <c r="BG1306" s="48"/>
      <c r="BH1306" s="48"/>
      <c r="BI1306" s="48"/>
      <c r="BJ1306" s="48"/>
      <c r="BK1306" s="48"/>
      <c r="BL1306" s="48"/>
      <c r="BM1306" s="48"/>
      <c r="BN1306" s="48"/>
      <c r="BO1306" s="48"/>
      <c r="BP1306" s="48"/>
      <c r="BQ1306" s="48"/>
      <c r="BR1306" s="48"/>
      <c r="BS1306" s="48"/>
      <c r="BT1306" s="48"/>
      <c r="BU1306" s="48"/>
    </row>
    <row r="1307" spans="1:73" hidden="1">
      <c r="A1307" s="48"/>
      <c r="B1307" s="48"/>
      <c r="C1307" s="70" t="s">
        <v>3546</v>
      </c>
      <c r="D1307" s="48"/>
      <c r="E1307" s="48"/>
      <c r="F1307" s="48"/>
      <c r="G1307" s="48"/>
      <c r="H1307" s="48"/>
      <c r="I1307" s="48"/>
      <c r="J1307" s="48"/>
      <c r="K1307" s="48"/>
      <c r="L1307" s="464">
        <f t="shared" si="85"/>
        <v>920</v>
      </c>
      <c r="M1307" s="464"/>
      <c r="N1307" s="152" t="s">
        <v>2676</v>
      </c>
      <c r="O1307" s="48"/>
      <c r="P1307" s="48"/>
      <c r="Q1307" s="48"/>
      <c r="R1307" s="48"/>
      <c r="S1307" s="48"/>
      <c r="T1307" s="48"/>
      <c r="U1307" s="436" t="str">
        <f t="shared" si="83"/>
        <v/>
      </c>
      <c r="V1307" s="436"/>
      <c r="W1307" s="436" t="str">
        <f t="shared" si="84"/>
        <v/>
      </c>
      <c r="X1307" s="436"/>
      <c r="Y1307" s="48"/>
      <c r="Z1307" s="48"/>
      <c r="AA1307" s="48"/>
      <c r="AB1307" s="48"/>
      <c r="AC1307" s="48"/>
      <c r="AD1307" s="48"/>
      <c r="AE1307" s="48"/>
      <c r="AF1307" s="48"/>
      <c r="AG1307" s="48"/>
      <c r="AH1307" s="48"/>
      <c r="AI1307" s="48"/>
      <c r="AJ1307" s="48"/>
      <c r="AK1307" s="48"/>
      <c r="AL1307" s="48"/>
      <c r="AM1307" s="48"/>
      <c r="AN1307" s="48"/>
      <c r="AO1307" s="48"/>
      <c r="AP1307" s="48"/>
      <c r="AQ1307" s="48"/>
      <c r="AR1307" s="48"/>
      <c r="AS1307" s="48"/>
      <c r="AT1307" s="48"/>
      <c r="AU1307" s="48"/>
      <c r="AV1307" s="48"/>
      <c r="AW1307" s="48"/>
      <c r="AX1307" s="48"/>
      <c r="AY1307" s="48"/>
      <c r="AZ1307" s="48"/>
      <c r="BA1307" s="48"/>
      <c r="BB1307" s="48"/>
      <c r="BC1307" s="48"/>
      <c r="BD1307" s="48"/>
      <c r="BE1307" s="48"/>
      <c r="BF1307" s="48"/>
      <c r="BG1307" s="48"/>
      <c r="BH1307" s="48"/>
      <c r="BI1307" s="48"/>
      <c r="BJ1307" s="48"/>
      <c r="BK1307" s="48"/>
      <c r="BL1307" s="48"/>
      <c r="BM1307" s="48"/>
      <c r="BN1307" s="48"/>
      <c r="BO1307" s="48"/>
      <c r="BP1307" s="48"/>
      <c r="BQ1307" s="48"/>
      <c r="BR1307" s="48"/>
      <c r="BS1307" s="48"/>
      <c r="BT1307" s="48"/>
      <c r="BU1307" s="48"/>
    </row>
    <row r="1308" spans="1:73" hidden="1">
      <c r="A1308" s="48"/>
      <c r="B1308" s="48"/>
      <c r="C1308" s="70" t="s">
        <v>3547</v>
      </c>
      <c r="D1308" s="48"/>
      <c r="E1308" s="48"/>
      <c r="F1308" s="48"/>
      <c r="G1308" s="48"/>
      <c r="H1308" s="48"/>
      <c r="I1308" s="48"/>
      <c r="J1308" s="48"/>
      <c r="K1308" s="48"/>
      <c r="L1308" s="464">
        <f t="shared" si="85"/>
        <v>921</v>
      </c>
      <c r="M1308" s="464"/>
      <c r="N1308" s="152" t="s">
        <v>3548</v>
      </c>
      <c r="O1308" s="48"/>
      <c r="P1308" s="48"/>
      <c r="Q1308" s="48"/>
      <c r="R1308" s="48"/>
      <c r="S1308" s="48"/>
      <c r="T1308" s="48"/>
      <c r="U1308" s="436" t="str">
        <f t="shared" si="83"/>
        <v/>
      </c>
      <c r="V1308" s="436"/>
      <c r="W1308" s="436" t="str">
        <f t="shared" si="84"/>
        <v/>
      </c>
      <c r="X1308" s="436"/>
      <c r="Y1308" s="48"/>
      <c r="Z1308" s="48"/>
      <c r="AA1308" s="48"/>
      <c r="AB1308" s="48"/>
      <c r="AC1308" s="48"/>
      <c r="AD1308" s="48"/>
      <c r="AE1308" s="48"/>
      <c r="AF1308" s="48"/>
      <c r="AG1308" s="48"/>
      <c r="AH1308" s="48"/>
      <c r="AI1308" s="48"/>
      <c r="AJ1308" s="48"/>
      <c r="AK1308" s="48"/>
      <c r="AL1308" s="48"/>
      <c r="AM1308" s="48"/>
      <c r="AN1308" s="48"/>
      <c r="AO1308" s="48"/>
      <c r="AP1308" s="48"/>
      <c r="AQ1308" s="48"/>
      <c r="AR1308" s="48"/>
      <c r="AS1308" s="48"/>
      <c r="AT1308" s="48"/>
      <c r="AU1308" s="48"/>
      <c r="AV1308" s="48"/>
      <c r="AW1308" s="48"/>
      <c r="AX1308" s="48"/>
      <c r="AY1308" s="48"/>
      <c r="AZ1308" s="48"/>
      <c r="BA1308" s="48"/>
      <c r="BB1308" s="48"/>
      <c r="BC1308" s="48"/>
      <c r="BD1308" s="48"/>
      <c r="BE1308" s="48"/>
      <c r="BF1308" s="48"/>
      <c r="BG1308" s="48"/>
      <c r="BH1308" s="48"/>
      <c r="BI1308" s="48"/>
      <c r="BJ1308" s="48"/>
      <c r="BK1308" s="48"/>
      <c r="BL1308" s="48"/>
      <c r="BM1308" s="48"/>
      <c r="BN1308" s="48"/>
      <c r="BO1308" s="48"/>
      <c r="BP1308" s="48"/>
      <c r="BQ1308" s="48"/>
      <c r="BR1308" s="48"/>
      <c r="BS1308" s="48"/>
      <c r="BT1308" s="48"/>
      <c r="BU1308" s="48"/>
    </row>
    <row r="1309" spans="1:73" hidden="1">
      <c r="A1309" s="48"/>
      <c r="B1309" s="48"/>
      <c r="C1309" s="70" t="s">
        <v>3549</v>
      </c>
      <c r="D1309" s="48"/>
      <c r="E1309" s="48"/>
      <c r="F1309" s="48"/>
      <c r="G1309" s="48"/>
      <c r="H1309" s="48"/>
      <c r="I1309" s="48"/>
      <c r="J1309" s="48"/>
      <c r="K1309" s="48"/>
      <c r="L1309" s="464">
        <f t="shared" si="85"/>
        <v>922</v>
      </c>
      <c r="M1309" s="464"/>
      <c r="N1309" s="152" t="s">
        <v>3550</v>
      </c>
      <c r="O1309" s="48"/>
      <c r="P1309" s="48"/>
      <c r="Q1309" s="48"/>
      <c r="R1309" s="48"/>
      <c r="S1309" s="48"/>
      <c r="T1309" s="48"/>
      <c r="U1309" s="436" t="str">
        <f t="shared" si="83"/>
        <v/>
      </c>
      <c r="V1309" s="436"/>
      <c r="W1309" s="436" t="str">
        <f t="shared" si="84"/>
        <v/>
      </c>
      <c r="X1309" s="436"/>
      <c r="Y1309" s="48"/>
      <c r="Z1309" s="48"/>
      <c r="AA1309" s="48"/>
      <c r="AB1309" s="48"/>
      <c r="AC1309" s="48"/>
      <c r="AD1309" s="48"/>
      <c r="AE1309" s="48"/>
      <c r="AF1309" s="48"/>
      <c r="AG1309" s="48"/>
      <c r="AH1309" s="48"/>
      <c r="AI1309" s="48"/>
      <c r="AJ1309" s="48"/>
      <c r="AK1309" s="48"/>
      <c r="AL1309" s="48"/>
      <c r="AM1309" s="48"/>
      <c r="AN1309" s="48"/>
      <c r="AO1309" s="48"/>
      <c r="AP1309" s="48"/>
      <c r="AQ1309" s="48"/>
      <c r="AR1309" s="48"/>
      <c r="AS1309" s="48"/>
      <c r="AT1309" s="48"/>
      <c r="AU1309" s="48"/>
      <c r="AV1309" s="48"/>
      <c r="AW1309" s="48"/>
      <c r="AX1309" s="48"/>
      <c r="AY1309" s="48"/>
      <c r="AZ1309" s="48"/>
      <c r="BA1309" s="48"/>
      <c r="BB1309" s="48"/>
      <c r="BC1309" s="48"/>
      <c r="BD1309" s="48"/>
      <c r="BE1309" s="48"/>
      <c r="BF1309" s="48"/>
      <c r="BG1309" s="48"/>
      <c r="BH1309" s="48"/>
      <c r="BI1309" s="48"/>
      <c r="BJ1309" s="48"/>
      <c r="BK1309" s="48"/>
      <c r="BL1309" s="48"/>
      <c r="BM1309" s="48"/>
      <c r="BN1309" s="48"/>
      <c r="BO1309" s="48"/>
      <c r="BP1309" s="48"/>
      <c r="BQ1309" s="48"/>
      <c r="BR1309" s="48"/>
      <c r="BS1309" s="48"/>
      <c r="BT1309" s="48"/>
      <c r="BU1309" s="48"/>
    </row>
    <row r="1310" spans="1:73" hidden="1">
      <c r="A1310" s="48"/>
      <c r="B1310" s="48"/>
      <c r="C1310" s="70" t="s">
        <v>3551</v>
      </c>
      <c r="D1310" s="48"/>
      <c r="E1310" s="48"/>
      <c r="F1310" s="48"/>
      <c r="G1310" s="48"/>
      <c r="H1310" s="48"/>
      <c r="I1310" s="48"/>
      <c r="J1310" s="48"/>
      <c r="K1310" s="48"/>
      <c r="L1310" s="464">
        <f t="shared" si="85"/>
        <v>923</v>
      </c>
      <c r="M1310" s="464"/>
      <c r="N1310" s="152" t="s">
        <v>3552</v>
      </c>
      <c r="O1310" s="48"/>
      <c r="P1310" s="48"/>
      <c r="Q1310" s="48"/>
      <c r="R1310" s="48"/>
      <c r="S1310" s="48"/>
      <c r="T1310" s="48"/>
      <c r="U1310" s="436" t="str">
        <f t="shared" si="83"/>
        <v/>
      </c>
      <c r="V1310" s="436"/>
      <c r="W1310" s="436" t="str">
        <f t="shared" si="84"/>
        <v/>
      </c>
      <c r="X1310" s="436"/>
      <c r="Y1310" s="48"/>
      <c r="Z1310" s="48"/>
      <c r="AA1310" s="48"/>
      <c r="AB1310" s="48"/>
      <c r="AC1310" s="48"/>
      <c r="AD1310" s="48"/>
      <c r="AE1310" s="48"/>
      <c r="AF1310" s="48"/>
      <c r="AG1310" s="48"/>
      <c r="AH1310" s="48"/>
      <c r="AI1310" s="48"/>
      <c r="AJ1310" s="48"/>
      <c r="AK1310" s="48"/>
      <c r="AL1310" s="48"/>
      <c r="AM1310" s="48"/>
      <c r="AN1310" s="48"/>
      <c r="AO1310" s="48"/>
      <c r="AP1310" s="48"/>
      <c r="AQ1310" s="48"/>
      <c r="AR1310" s="48"/>
      <c r="AS1310" s="48"/>
      <c r="AT1310" s="48"/>
      <c r="AU1310" s="48"/>
      <c r="AV1310" s="48"/>
      <c r="AW1310" s="48"/>
      <c r="AX1310" s="48"/>
      <c r="AY1310" s="48"/>
      <c r="AZ1310" s="48"/>
      <c r="BA1310" s="48"/>
      <c r="BB1310" s="48"/>
      <c r="BC1310" s="48"/>
      <c r="BD1310" s="48"/>
      <c r="BE1310" s="48"/>
      <c r="BF1310" s="48"/>
      <c r="BG1310" s="48"/>
      <c r="BH1310" s="48"/>
      <c r="BI1310" s="48"/>
      <c r="BJ1310" s="48"/>
      <c r="BK1310" s="48"/>
      <c r="BL1310" s="48"/>
      <c r="BM1310" s="48"/>
      <c r="BN1310" s="48"/>
      <c r="BO1310" s="48"/>
      <c r="BP1310" s="48"/>
      <c r="BQ1310" s="48"/>
      <c r="BR1310" s="48"/>
      <c r="BS1310" s="48"/>
      <c r="BT1310" s="48"/>
      <c r="BU1310" s="48"/>
    </row>
    <row r="1311" spans="1:73" hidden="1">
      <c r="A1311" s="48"/>
      <c r="B1311" s="48"/>
      <c r="C1311" s="70" t="s">
        <v>3553</v>
      </c>
      <c r="D1311" s="48"/>
      <c r="E1311" s="48"/>
      <c r="F1311" s="48"/>
      <c r="G1311" s="48"/>
      <c r="H1311" s="48"/>
      <c r="I1311" s="48"/>
      <c r="J1311" s="48"/>
      <c r="K1311" s="48"/>
      <c r="L1311" s="464">
        <f t="shared" si="85"/>
        <v>924</v>
      </c>
      <c r="M1311" s="464"/>
      <c r="N1311" s="152" t="s">
        <v>3554</v>
      </c>
      <c r="O1311" s="48"/>
      <c r="P1311" s="48"/>
      <c r="Q1311" s="48"/>
      <c r="R1311" s="48"/>
      <c r="S1311" s="48"/>
      <c r="T1311" s="48"/>
      <c r="U1311" s="436" t="str">
        <f t="shared" si="83"/>
        <v/>
      </c>
      <c r="V1311" s="436"/>
      <c r="W1311" s="436" t="str">
        <f t="shared" si="84"/>
        <v/>
      </c>
      <c r="X1311" s="436"/>
      <c r="Y1311" s="48"/>
      <c r="Z1311" s="48"/>
      <c r="AA1311" s="48"/>
      <c r="AB1311" s="48"/>
      <c r="AC1311" s="48"/>
      <c r="AD1311" s="48"/>
      <c r="AE1311" s="48"/>
      <c r="AF1311" s="48"/>
      <c r="AG1311" s="48"/>
      <c r="AH1311" s="48"/>
      <c r="AI1311" s="48"/>
      <c r="AJ1311" s="48"/>
      <c r="AK1311" s="48"/>
      <c r="AL1311" s="48"/>
      <c r="AM1311" s="48"/>
      <c r="AN1311" s="48"/>
      <c r="AO1311" s="48"/>
      <c r="AP1311" s="48"/>
      <c r="AQ1311" s="48"/>
      <c r="AR1311" s="48"/>
      <c r="AS1311" s="48"/>
      <c r="AT1311" s="48"/>
      <c r="AU1311" s="48"/>
      <c r="AV1311" s="48"/>
      <c r="AW1311" s="48"/>
      <c r="AX1311" s="48"/>
      <c r="AY1311" s="48"/>
      <c r="AZ1311" s="48"/>
      <c r="BA1311" s="48"/>
      <c r="BB1311" s="48"/>
      <c r="BC1311" s="48"/>
      <c r="BD1311" s="48"/>
      <c r="BE1311" s="48"/>
      <c r="BF1311" s="48"/>
      <c r="BG1311" s="48"/>
      <c r="BH1311" s="48"/>
      <c r="BI1311" s="48"/>
      <c r="BJ1311" s="48"/>
      <c r="BK1311" s="48"/>
      <c r="BL1311" s="48"/>
      <c r="BM1311" s="48"/>
      <c r="BN1311" s="48"/>
      <c r="BO1311" s="48"/>
      <c r="BP1311" s="48"/>
      <c r="BQ1311" s="48"/>
      <c r="BR1311" s="48"/>
      <c r="BS1311" s="48"/>
      <c r="BT1311" s="48"/>
      <c r="BU1311" s="48"/>
    </row>
    <row r="1312" spans="1:73" hidden="1">
      <c r="A1312" s="48"/>
      <c r="B1312" s="48"/>
      <c r="C1312" s="70" t="s">
        <v>3555</v>
      </c>
      <c r="D1312" s="48"/>
      <c r="E1312" s="48"/>
      <c r="F1312" s="48"/>
      <c r="G1312" s="48"/>
      <c r="H1312" s="48"/>
      <c r="I1312" s="48"/>
      <c r="J1312" s="48"/>
      <c r="K1312" s="48"/>
      <c r="L1312" s="464">
        <f t="shared" si="85"/>
        <v>925</v>
      </c>
      <c r="M1312" s="464"/>
      <c r="N1312" s="152" t="s">
        <v>3556</v>
      </c>
      <c r="O1312" s="48"/>
      <c r="P1312" s="48"/>
      <c r="Q1312" s="48"/>
      <c r="R1312" s="48"/>
      <c r="S1312" s="48"/>
      <c r="T1312" s="48"/>
      <c r="U1312" s="436" t="str">
        <f t="shared" si="83"/>
        <v/>
      </c>
      <c r="V1312" s="436"/>
      <c r="W1312" s="436" t="str">
        <f t="shared" si="84"/>
        <v/>
      </c>
      <c r="X1312" s="436"/>
      <c r="Y1312" s="48"/>
      <c r="Z1312" s="48"/>
      <c r="AA1312" s="48"/>
      <c r="AB1312" s="48"/>
      <c r="AC1312" s="48"/>
      <c r="AD1312" s="48"/>
      <c r="AE1312" s="48"/>
      <c r="AF1312" s="48"/>
      <c r="AG1312" s="48"/>
      <c r="AH1312" s="48"/>
      <c r="AI1312" s="48"/>
      <c r="AJ1312" s="48"/>
      <c r="AK1312" s="48"/>
      <c r="AL1312" s="48"/>
      <c r="AM1312" s="48"/>
      <c r="AN1312" s="48"/>
      <c r="AO1312" s="48"/>
      <c r="AP1312" s="48"/>
      <c r="AQ1312" s="48"/>
      <c r="AR1312" s="48"/>
      <c r="AS1312" s="48"/>
      <c r="AT1312" s="48"/>
      <c r="AU1312" s="48"/>
      <c r="AV1312" s="48"/>
      <c r="AW1312" s="48"/>
      <c r="AX1312" s="48"/>
      <c r="AY1312" s="48"/>
      <c r="AZ1312" s="48"/>
      <c r="BA1312" s="48"/>
      <c r="BB1312" s="48"/>
      <c r="BC1312" s="48"/>
      <c r="BD1312" s="48"/>
      <c r="BE1312" s="48"/>
      <c r="BF1312" s="48"/>
      <c r="BG1312" s="48"/>
      <c r="BH1312" s="48"/>
      <c r="BI1312" s="48"/>
      <c r="BJ1312" s="48"/>
      <c r="BK1312" s="48"/>
      <c r="BL1312" s="48"/>
      <c r="BM1312" s="48"/>
      <c r="BN1312" s="48"/>
      <c r="BO1312" s="48"/>
      <c r="BP1312" s="48"/>
      <c r="BQ1312" s="48"/>
      <c r="BR1312" s="48"/>
      <c r="BS1312" s="48"/>
      <c r="BT1312" s="48"/>
      <c r="BU1312" s="48"/>
    </row>
    <row r="1313" spans="1:73" hidden="1">
      <c r="A1313" s="48"/>
      <c r="B1313" s="48"/>
      <c r="C1313" s="70" t="s">
        <v>3557</v>
      </c>
      <c r="D1313" s="48"/>
      <c r="E1313" s="48"/>
      <c r="F1313" s="48"/>
      <c r="G1313" s="48"/>
      <c r="H1313" s="48"/>
      <c r="I1313" s="48"/>
      <c r="J1313" s="48"/>
      <c r="K1313" s="48"/>
      <c r="L1313" s="464">
        <f t="shared" si="85"/>
        <v>926</v>
      </c>
      <c r="M1313" s="464"/>
      <c r="N1313" s="152" t="s">
        <v>3558</v>
      </c>
      <c r="O1313" s="48"/>
      <c r="P1313" s="48"/>
      <c r="Q1313" s="48"/>
      <c r="R1313" s="48"/>
      <c r="S1313" s="48"/>
      <c r="T1313" s="48"/>
      <c r="U1313" s="436" t="str">
        <f t="shared" si="83"/>
        <v/>
      </c>
      <c r="V1313" s="436"/>
      <c r="W1313" s="436" t="str">
        <f t="shared" si="84"/>
        <v/>
      </c>
      <c r="X1313" s="436"/>
      <c r="Y1313" s="48"/>
      <c r="Z1313" s="48"/>
      <c r="AA1313" s="48"/>
      <c r="AB1313" s="48"/>
      <c r="AC1313" s="48"/>
      <c r="AD1313" s="48"/>
      <c r="AE1313" s="48"/>
      <c r="AF1313" s="48"/>
      <c r="AG1313" s="48"/>
      <c r="AH1313" s="48"/>
      <c r="AI1313" s="48"/>
      <c r="AJ1313" s="48"/>
      <c r="AK1313" s="48"/>
      <c r="AL1313" s="48"/>
      <c r="AM1313" s="48"/>
      <c r="AN1313" s="48"/>
      <c r="AO1313" s="48"/>
      <c r="AP1313" s="48"/>
      <c r="AQ1313" s="48"/>
      <c r="AR1313" s="48"/>
      <c r="AS1313" s="48"/>
      <c r="AT1313" s="48"/>
      <c r="AU1313" s="48"/>
      <c r="AV1313" s="48"/>
      <c r="AW1313" s="48"/>
      <c r="AX1313" s="48"/>
      <c r="AY1313" s="48"/>
      <c r="AZ1313" s="48"/>
      <c r="BA1313" s="48"/>
      <c r="BB1313" s="48"/>
      <c r="BC1313" s="48"/>
      <c r="BD1313" s="48"/>
      <c r="BE1313" s="48"/>
      <c r="BF1313" s="48"/>
      <c r="BG1313" s="48"/>
      <c r="BH1313" s="48"/>
      <c r="BI1313" s="48"/>
      <c r="BJ1313" s="48"/>
      <c r="BK1313" s="48"/>
      <c r="BL1313" s="48"/>
      <c r="BM1313" s="48"/>
      <c r="BN1313" s="48"/>
      <c r="BO1313" s="48"/>
      <c r="BP1313" s="48"/>
      <c r="BQ1313" s="48"/>
      <c r="BR1313" s="48"/>
      <c r="BS1313" s="48"/>
      <c r="BT1313" s="48"/>
      <c r="BU1313" s="48"/>
    </row>
    <row r="1314" spans="1:73" hidden="1">
      <c r="A1314" s="48"/>
      <c r="B1314" s="48"/>
      <c r="C1314" s="70" t="s">
        <v>3559</v>
      </c>
      <c r="D1314" s="48"/>
      <c r="E1314" s="48"/>
      <c r="F1314" s="48"/>
      <c r="G1314" s="48"/>
      <c r="H1314" s="48"/>
      <c r="I1314" s="48"/>
      <c r="J1314" s="48"/>
      <c r="K1314" s="48"/>
      <c r="L1314" s="464">
        <f t="shared" si="85"/>
        <v>927</v>
      </c>
      <c r="M1314" s="464"/>
      <c r="N1314" s="152" t="s">
        <v>3560</v>
      </c>
      <c r="O1314" s="48"/>
      <c r="P1314" s="48"/>
      <c r="Q1314" s="48"/>
      <c r="R1314" s="48"/>
      <c r="S1314" s="48"/>
      <c r="T1314" s="48"/>
      <c r="U1314" s="436" t="str">
        <f t="shared" si="83"/>
        <v/>
      </c>
      <c r="V1314" s="436"/>
      <c r="W1314" s="436" t="str">
        <f t="shared" si="84"/>
        <v/>
      </c>
      <c r="X1314" s="436"/>
      <c r="Y1314" s="48"/>
      <c r="Z1314" s="48"/>
      <c r="AA1314" s="48"/>
      <c r="AB1314" s="48"/>
      <c r="AC1314" s="48"/>
      <c r="AD1314" s="48"/>
      <c r="AE1314" s="48"/>
      <c r="AF1314" s="48"/>
      <c r="AG1314" s="48"/>
      <c r="AH1314" s="48"/>
      <c r="AI1314" s="48"/>
      <c r="AJ1314" s="48"/>
      <c r="AK1314" s="48"/>
      <c r="AL1314" s="48"/>
      <c r="AM1314" s="48"/>
      <c r="AN1314" s="48"/>
      <c r="AO1314" s="48"/>
      <c r="AP1314" s="48"/>
      <c r="AQ1314" s="48"/>
      <c r="AR1314" s="48"/>
      <c r="AS1314" s="48"/>
      <c r="AT1314" s="48"/>
      <c r="AU1314" s="48"/>
      <c r="AV1314" s="48"/>
      <c r="AW1314" s="48"/>
      <c r="AX1314" s="48"/>
      <c r="AY1314" s="48"/>
      <c r="AZ1314" s="48"/>
      <c r="BA1314" s="48"/>
      <c r="BB1314" s="48"/>
      <c r="BC1314" s="48"/>
      <c r="BD1314" s="48"/>
      <c r="BE1314" s="48"/>
      <c r="BF1314" s="48"/>
      <c r="BG1314" s="48"/>
      <c r="BH1314" s="48"/>
      <c r="BI1314" s="48"/>
      <c r="BJ1314" s="48"/>
      <c r="BK1314" s="48"/>
      <c r="BL1314" s="48"/>
      <c r="BM1314" s="48"/>
      <c r="BN1314" s="48"/>
      <c r="BO1314" s="48"/>
      <c r="BP1314" s="48"/>
      <c r="BQ1314" s="48"/>
      <c r="BR1314" s="48"/>
      <c r="BS1314" s="48"/>
      <c r="BT1314" s="48"/>
      <c r="BU1314" s="48"/>
    </row>
    <row r="1315" spans="1:73" hidden="1">
      <c r="A1315" s="48"/>
      <c r="B1315" s="48"/>
      <c r="C1315" s="70" t="s">
        <v>3561</v>
      </c>
      <c r="D1315" s="48"/>
      <c r="E1315" s="48"/>
      <c r="F1315" s="48"/>
      <c r="G1315" s="48"/>
      <c r="H1315" s="48"/>
      <c r="I1315" s="48"/>
      <c r="J1315" s="48"/>
      <c r="K1315" s="48"/>
      <c r="L1315" s="464">
        <f t="shared" si="85"/>
        <v>928</v>
      </c>
      <c r="M1315" s="464"/>
      <c r="N1315" s="152" t="s">
        <v>3562</v>
      </c>
      <c r="O1315" s="48"/>
      <c r="P1315" s="48"/>
      <c r="Q1315" s="48"/>
      <c r="R1315" s="48"/>
      <c r="S1315" s="48"/>
      <c r="T1315" s="48"/>
      <c r="U1315" s="436" t="str">
        <f t="shared" si="83"/>
        <v/>
      </c>
      <c r="V1315" s="436"/>
      <c r="W1315" s="436" t="str">
        <f t="shared" si="84"/>
        <v/>
      </c>
      <c r="X1315" s="436"/>
      <c r="Y1315" s="48"/>
      <c r="Z1315" s="48"/>
      <c r="AA1315" s="48"/>
      <c r="AB1315" s="48"/>
      <c r="AC1315" s="48"/>
      <c r="AD1315" s="48"/>
      <c r="AE1315" s="48"/>
      <c r="AF1315" s="48"/>
      <c r="AG1315" s="48"/>
      <c r="AH1315" s="48"/>
      <c r="AI1315" s="48"/>
      <c r="AJ1315" s="48"/>
      <c r="AK1315" s="48"/>
      <c r="AL1315" s="48"/>
      <c r="AM1315" s="48"/>
      <c r="AN1315" s="48"/>
      <c r="AO1315" s="48"/>
      <c r="AP1315" s="48"/>
      <c r="AQ1315" s="48"/>
      <c r="AR1315" s="48"/>
      <c r="AS1315" s="48"/>
      <c r="AT1315" s="48"/>
      <c r="AU1315" s="48"/>
      <c r="AV1315" s="48"/>
      <c r="AW1315" s="48"/>
      <c r="AX1315" s="48"/>
      <c r="AY1315" s="48"/>
      <c r="AZ1315" s="48"/>
      <c r="BA1315" s="48"/>
      <c r="BB1315" s="48"/>
      <c r="BC1315" s="48"/>
      <c r="BD1315" s="48"/>
      <c r="BE1315" s="48"/>
      <c r="BF1315" s="48"/>
      <c r="BG1315" s="48"/>
      <c r="BH1315" s="48"/>
      <c r="BI1315" s="48"/>
      <c r="BJ1315" s="48"/>
      <c r="BK1315" s="48"/>
      <c r="BL1315" s="48"/>
      <c r="BM1315" s="48"/>
      <c r="BN1315" s="48"/>
      <c r="BO1315" s="48"/>
      <c r="BP1315" s="48"/>
      <c r="BQ1315" s="48"/>
      <c r="BR1315" s="48"/>
      <c r="BS1315" s="48"/>
      <c r="BT1315" s="48"/>
      <c r="BU1315" s="48"/>
    </row>
    <row r="1316" spans="1:73" hidden="1">
      <c r="A1316" s="48"/>
      <c r="B1316" s="48"/>
      <c r="C1316" s="70" t="s">
        <v>3563</v>
      </c>
      <c r="D1316" s="48"/>
      <c r="E1316" s="48"/>
      <c r="F1316" s="48"/>
      <c r="G1316" s="48"/>
      <c r="H1316" s="48"/>
      <c r="I1316" s="48"/>
      <c r="J1316" s="48"/>
      <c r="K1316" s="48"/>
      <c r="L1316" s="464">
        <f t="shared" si="85"/>
        <v>929</v>
      </c>
      <c r="M1316" s="464"/>
      <c r="N1316" s="152" t="s">
        <v>3564</v>
      </c>
      <c r="O1316" s="48"/>
      <c r="P1316" s="48"/>
      <c r="Q1316" s="48"/>
      <c r="R1316" s="48"/>
      <c r="S1316" s="48"/>
      <c r="T1316" s="48"/>
      <c r="U1316" s="436" t="str">
        <f t="shared" si="83"/>
        <v/>
      </c>
      <c r="V1316" s="436"/>
      <c r="W1316" s="436" t="str">
        <f t="shared" si="84"/>
        <v/>
      </c>
      <c r="X1316" s="436"/>
      <c r="Y1316" s="48"/>
      <c r="Z1316" s="48"/>
      <c r="AA1316" s="48"/>
      <c r="AB1316" s="48"/>
      <c r="AC1316" s="48"/>
      <c r="AD1316" s="48"/>
      <c r="AE1316" s="48"/>
      <c r="AF1316" s="48"/>
      <c r="AG1316" s="48"/>
      <c r="AH1316" s="48"/>
      <c r="AI1316" s="48"/>
      <c r="AJ1316" s="48"/>
      <c r="AK1316" s="48"/>
      <c r="AL1316" s="48"/>
      <c r="AM1316" s="48"/>
      <c r="AN1316" s="48"/>
      <c r="AO1316" s="48"/>
      <c r="AP1316" s="48"/>
      <c r="AQ1316" s="48"/>
      <c r="AR1316" s="48"/>
      <c r="AS1316" s="48"/>
      <c r="AT1316" s="48"/>
      <c r="AU1316" s="48"/>
      <c r="AV1316" s="48"/>
      <c r="AW1316" s="48"/>
      <c r="AX1316" s="48"/>
      <c r="AY1316" s="48"/>
      <c r="AZ1316" s="48"/>
      <c r="BA1316" s="48"/>
      <c r="BB1316" s="48"/>
      <c r="BC1316" s="48"/>
      <c r="BD1316" s="48"/>
      <c r="BE1316" s="48"/>
      <c r="BF1316" s="48"/>
      <c r="BG1316" s="48"/>
      <c r="BH1316" s="48"/>
      <c r="BI1316" s="48"/>
      <c r="BJ1316" s="48"/>
      <c r="BK1316" s="48"/>
      <c r="BL1316" s="48"/>
      <c r="BM1316" s="48"/>
      <c r="BN1316" s="48"/>
      <c r="BO1316" s="48"/>
      <c r="BP1316" s="48"/>
      <c r="BQ1316" s="48"/>
      <c r="BR1316" s="48"/>
      <c r="BS1316" s="48"/>
      <c r="BT1316" s="48"/>
      <c r="BU1316" s="48"/>
    </row>
    <row r="1317" spans="1:73" hidden="1">
      <c r="A1317" s="48"/>
      <c r="B1317" s="48"/>
      <c r="C1317" s="70" t="s">
        <v>3565</v>
      </c>
      <c r="D1317" s="48"/>
      <c r="E1317" s="48"/>
      <c r="F1317" s="48"/>
      <c r="G1317" s="48"/>
      <c r="H1317" s="48"/>
      <c r="I1317" s="48"/>
      <c r="J1317" s="48"/>
      <c r="K1317" s="48"/>
      <c r="L1317" s="464">
        <f t="shared" si="85"/>
        <v>930</v>
      </c>
      <c r="M1317" s="464"/>
      <c r="N1317" s="152" t="s">
        <v>3566</v>
      </c>
      <c r="O1317" s="48"/>
      <c r="P1317" s="48"/>
      <c r="Q1317" s="48"/>
      <c r="R1317" s="48"/>
      <c r="S1317" s="48"/>
      <c r="T1317" s="48"/>
      <c r="U1317" s="436" t="str">
        <f t="shared" si="83"/>
        <v/>
      </c>
      <c r="V1317" s="436"/>
      <c r="W1317" s="436" t="str">
        <f t="shared" si="84"/>
        <v/>
      </c>
      <c r="X1317" s="436"/>
      <c r="Y1317" s="48"/>
      <c r="Z1317" s="48"/>
      <c r="AA1317" s="48"/>
      <c r="AB1317" s="48"/>
      <c r="AC1317" s="48"/>
      <c r="AD1317" s="48"/>
      <c r="AE1317" s="48"/>
      <c r="AF1317" s="48"/>
      <c r="AG1317" s="48"/>
      <c r="AH1317" s="48"/>
      <c r="AI1317" s="48"/>
      <c r="AJ1317" s="48"/>
      <c r="AK1317" s="48"/>
      <c r="AL1317" s="48"/>
      <c r="AM1317" s="48"/>
      <c r="AN1317" s="48"/>
      <c r="AO1317" s="48"/>
      <c r="AP1317" s="48"/>
      <c r="AQ1317" s="48"/>
      <c r="AR1317" s="48"/>
      <c r="AS1317" s="48"/>
      <c r="AT1317" s="48"/>
      <c r="AU1317" s="48"/>
      <c r="AV1317" s="48"/>
      <c r="AW1317" s="48"/>
      <c r="AX1317" s="48"/>
      <c r="AY1317" s="48"/>
      <c r="AZ1317" s="48"/>
      <c r="BA1317" s="48"/>
      <c r="BB1317" s="48"/>
      <c r="BC1317" s="48"/>
      <c r="BD1317" s="48"/>
      <c r="BE1317" s="48"/>
      <c r="BF1317" s="48"/>
      <c r="BG1317" s="48"/>
      <c r="BH1317" s="48"/>
      <c r="BI1317" s="48"/>
      <c r="BJ1317" s="48"/>
      <c r="BK1317" s="48"/>
      <c r="BL1317" s="48"/>
      <c r="BM1317" s="48"/>
      <c r="BN1317" s="48"/>
      <c r="BO1317" s="48"/>
      <c r="BP1317" s="48"/>
      <c r="BQ1317" s="48"/>
      <c r="BR1317" s="48"/>
      <c r="BS1317" s="48"/>
      <c r="BT1317" s="48"/>
      <c r="BU1317" s="48"/>
    </row>
    <row r="1318" spans="1:73" hidden="1">
      <c r="A1318" s="48"/>
      <c r="B1318" s="48"/>
      <c r="C1318" s="70" t="s">
        <v>3567</v>
      </c>
      <c r="D1318" s="48"/>
      <c r="E1318" s="48"/>
      <c r="F1318" s="48"/>
      <c r="G1318" s="48"/>
      <c r="H1318" s="48"/>
      <c r="I1318" s="48"/>
      <c r="J1318" s="48"/>
      <c r="K1318" s="48"/>
      <c r="L1318" s="464">
        <f t="shared" si="85"/>
        <v>931</v>
      </c>
      <c r="M1318" s="464"/>
      <c r="N1318" s="152" t="s">
        <v>3568</v>
      </c>
      <c r="O1318" s="48"/>
      <c r="P1318" s="48"/>
      <c r="Q1318" s="48"/>
      <c r="R1318" s="48"/>
      <c r="S1318" s="48"/>
      <c r="T1318" s="48"/>
      <c r="U1318" s="436" t="str">
        <f t="shared" si="83"/>
        <v/>
      </c>
      <c r="V1318" s="436"/>
      <c r="W1318" s="436" t="str">
        <f t="shared" si="84"/>
        <v/>
      </c>
      <c r="X1318" s="436"/>
      <c r="Y1318" s="48"/>
      <c r="Z1318" s="48"/>
      <c r="AA1318" s="48"/>
      <c r="AB1318" s="48"/>
      <c r="AC1318" s="48"/>
      <c r="AD1318" s="48"/>
      <c r="AE1318" s="48"/>
      <c r="AF1318" s="48"/>
      <c r="AG1318" s="48"/>
      <c r="AH1318" s="48"/>
      <c r="AI1318" s="48"/>
      <c r="AJ1318" s="48"/>
      <c r="AK1318" s="48"/>
      <c r="AL1318" s="48"/>
      <c r="AM1318" s="48"/>
      <c r="AN1318" s="48"/>
      <c r="AO1318" s="48"/>
      <c r="AP1318" s="48"/>
      <c r="AQ1318" s="48"/>
      <c r="AR1318" s="48"/>
      <c r="AS1318" s="48"/>
      <c r="AT1318" s="48"/>
      <c r="AU1318" s="48"/>
      <c r="AV1318" s="48"/>
      <c r="AW1318" s="48"/>
      <c r="AX1318" s="48"/>
      <c r="AY1318" s="48"/>
      <c r="AZ1318" s="48"/>
      <c r="BA1318" s="48"/>
      <c r="BB1318" s="48"/>
      <c r="BC1318" s="48"/>
      <c r="BD1318" s="48"/>
      <c r="BE1318" s="48"/>
      <c r="BF1318" s="48"/>
      <c r="BG1318" s="48"/>
      <c r="BH1318" s="48"/>
      <c r="BI1318" s="48"/>
      <c r="BJ1318" s="48"/>
      <c r="BK1318" s="48"/>
      <c r="BL1318" s="48"/>
      <c r="BM1318" s="48"/>
      <c r="BN1318" s="48"/>
      <c r="BO1318" s="48"/>
      <c r="BP1318" s="48"/>
      <c r="BQ1318" s="48"/>
      <c r="BR1318" s="48"/>
      <c r="BS1318" s="48"/>
      <c r="BT1318" s="48"/>
      <c r="BU1318" s="48"/>
    </row>
    <row r="1319" spans="1:73" hidden="1">
      <c r="A1319" s="48"/>
      <c r="B1319" s="48"/>
      <c r="C1319" s="70" t="s">
        <v>3569</v>
      </c>
      <c r="D1319" s="48"/>
      <c r="E1319" s="48"/>
      <c r="F1319" s="48"/>
      <c r="G1319" s="48"/>
      <c r="H1319" s="48"/>
      <c r="I1319" s="48"/>
      <c r="J1319" s="48"/>
      <c r="K1319" s="48"/>
      <c r="L1319" s="464">
        <f t="shared" si="85"/>
        <v>932</v>
      </c>
      <c r="M1319" s="464"/>
      <c r="N1319" s="152" t="s">
        <v>3570</v>
      </c>
      <c r="O1319" s="48"/>
      <c r="P1319" s="48"/>
      <c r="Q1319" s="48"/>
      <c r="R1319" s="48"/>
      <c r="S1319" s="48"/>
      <c r="T1319" s="48"/>
      <c r="U1319" s="436" t="str">
        <f t="shared" si="83"/>
        <v/>
      </c>
      <c r="V1319" s="436"/>
      <c r="W1319" s="436" t="str">
        <f t="shared" si="84"/>
        <v/>
      </c>
      <c r="X1319" s="436"/>
      <c r="Y1319" s="48"/>
      <c r="Z1319" s="48"/>
      <c r="AA1319" s="48"/>
      <c r="AB1319" s="48"/>
      <c r="AC1319" s="48"/>
      <c r="AD1319" s="48"/>
      <c r="AE1319" s="48"/>
      <c r="AF1319" s="48"/>
      <c r="AG1319" s="48"/>
      <c r="AH1319" s="48"/>
      <c r="AI1319" s="48"/>
      <c r="AJ1319" s="48"/>
      <c r="AK1319" s="48"/>
      <c r="AL1319" s="48"/>
      <c r="AM1319" s="48"/>
      <c r="AN1319" s="48"/>
      <c r="AO1319" s="48"/>
      <c r="AP1319" s="48"/>
      <c r="AQ1319" s="48"/>
      <c r="AR1319" s="48"/>
      <c r="AS1319" s="48"/>
      <c r="AT1319" s="48"/>
      <c r="AU1319" s="48"/>
      <c r="AV1319" s="48"/>
      <c r="AW1319" s="48"/>
      <c r="AX1319" s="48"/>
      <c r="AY1319" s="48"/>
      <c r="AZ1319" s="48"/>
      <c r="BA1319" s="48"/>
      <c r="BB1319" s="48"/>
      <c r="BC1319" s="48"/>
      <c r="BD1319" s="48"/>
      <c r="BE1319" s="48"/>
      <c r="BF1319" s="48"/>
      <c r="BG1319" s="48"/>
      <c r="BH1319" s="48"/>
      <c r="BI1319" s="48"/>
      <c r="BJ1319" s="48"/>
      <c r="BK1319" s="48"/>
      <c r="BL1319" s="48"/>
      <c r="BM1319" s="48"/>
      <c r="BN1319" s="48"/>
      <c r="BO1319" s="48"/>
      <c r="BP1319" s="48"/>
      <c r="BQ1319" s="48"/>
      <c r="BR1319" s="48"/>
      <c r="BS1319" s="48"/>
      <c r="BT1319" s="48"/>
      <c r="BU1319" s="48"/>
    </row>
    <row r="1320" spans="1:73" hidden="1">
      <c r="A1320" s="48"/>
      <c r="B1320" s="48"/>
      <c r="C1320" s="70" t="s">
        <v>3571</v>
      </c>
      <c r="D1320" s="48"/>
      <c r="E1320" s="48"/>
      <c r="F1320" s="48"/>
      <c r="G1320" s="48"/>
      <c r="H1320" s="48"/>
      <c r="I1320" s="48"/>
      <c r="J1320" s="48"/>
      <c r="K1320" s="48"/>
      <c r="L1320" s="464">
        <f t="shared" si="85"/>
        <v>933</v>
      </c>
      <c r="M1320" s="464"/>
      <c r="N1320" s="152" t="s">
        <v>3572</v>
      </c>
      <c r="O1320" s="48"/>
      <c r="P1320" s="48"/>
      <c r="Q1320" s="48"/>
      <c r="R1320" s="48"/>
      <c r="S1320" s="48"/>
      <c r="T1320" s="48"/>
      <c r="U1320" s="436" t="str">
        <f t="shared" si="83"/>
        <v/>
      </c>
      <c r="V1320" s="436"/>
      <c r="W1320" s="436" t="str">
        <f t="shared" si="84"/>
        <v/>
      </c>
      <c r="X1320" s="436"/>
      <c r="Y1320" s="48"/>
      <c r="Z1320" s="48"/>
      <c r="AA1320" s="48"/>
      <c r="AB1320" s="48"/>
      <c r="AC1320" s="48"/>
      <c r="AD1320" s="48"/>
      <c r="AE1320" s="48"/>
      <c r="AF1320" s="48"/>
      <c r="AG1320" s="48"/>
      <c r="AH1320" s="48"/>
      <c r="AI1320" s="48"/>
      <c r="AJ1320" s="48"/>
      <c r="AK1320" s="48"/>
      <c r="AL1320" s="48"/>
      <c r="AM1320" s="48"/>
      <c r="AN1320" s="48"/>
      <c r="AO1320" s="48"/>
      <c r="AP1320" s="48"/>
      <c r="AQ1320" s="48"/>
      <c r="AR1320" s="48"/>
      <c r="AS1320" s="48"/>
      <c r="AT1320" s="48"/>
      <c r="AU1320" s="48"/>
      <c r="AV1320" s="48"/>
      <c r="AW1320" s="48"/>
      <c r="AX1320" s="48"/>
      <c r="AY1320" s="48"/>
      <c r="AZ1320" s="48"/>
      <c r="BA1320" s="48"/>
      <c r="BB1320" s="48"/>
      <c r="BC1320" s="48"/>
      <c r="BD1320" s="48"/>
      <c r="BE1320" s="48"/>
      <c r="BF1320" s="48"/>
      <c r="BG1320" s="48"/>
      <c r="BH1320" s="48"/>
      <c r="BI1320" s="48"/>
      <c r="BJ1320" s="48"/>
      <c r="BK1320" s="48"/>
      <c r="BL1320" s="48"/>
      <c r="BM1320" s="48"/>
      <c r="BN1320" s="48"/>
      <c r="BO1320" s="48"/>
      <c r="BP1320" s="48"/>
      <c r="BQ1320" s="48"/>
      <c r="BR1320" s="48"/>
      <c r="BS1320" s="48"/>
      <c r="BT1320" s="48"/>
      <c r="BU1320" s="48"/>
    </row>
    <row r="1321" spans="1:73" hidden="1">
      <c r="A1321" s="48"/>
      <c r="B1321" s="48"/>
      <c r="C1321" s="70" t="s">
        <v>3573</v>
      </c>
      <c r="D1321" s="48"/>
      <c r="E1321" s="48"/>
      <c r="F1321" s="48"/>
      <c r="G1321" s="48"/>
      <c r="H1321" s="48"/>
      <c r="I1321" s="48"/>
      <c r="J1321" s="48"/>
      <c r="K1321" s="48"/>
      <c r="L1321" s="464">
        <f t="shared" si="85"/>
        <v>934</v>
      </c>
      <c r="M1321" s="464"/>
      <c r="N1321" s="152" t="s">
        <v>3574</v>
      </c>
      <c r="O1321" s="48"/>
      <c r="P1321" s="48"/>
      <c r="Q1321" s="48"/>
      <c r="R1321" s="48"/>
      <c r="S1321" s="48"/>
      <c r="T1321" s="48"/>
      <c r="U1321" s="436" t="str">
        <f t="shared" si="83"/>
        <v/>
      </c>
      <c r="V1321" s="436"/>
      <c r="W1321" s="436" t="str">
        <f t="shared" si="84"/>
        <v/>
      </c>
      <c r="X1321" s="436"/>
      <c r="Y1321" s="48"/>
      <c r="Z1321" s="48"/>
      <c r="AA1321" s="48"/>
      <c r="AB1321" s="48"/>
      <c r="AC1321" s="48"/>
      <c r="AD1321" s="48"/>
      <c r="AE1321" s="48"/>
      <c r="AF1321" s="48"/>
      <c r="AG1321" s="48"/>
      <c r="AH1321" s="48"/>
      <c r="AI1321" s="48"/>
      <c r="AJ1321" s="48"/>
      <c r="AK1321" s="48"/>
      <c r="AL1321" s="48"/>
      <c r="AM1321" s="48"/>
      <c r="AN1321" s="48"/>
      <c r="AO1321" s="48"/>
      <c r="AP1321" s="48"/>
      <c r="AQ1321" s="48"/>
      <c r="AR1321" s="48"/>
      <c r="AS1321" s="48"/>
      <c r="AT1321" s="48"/>
      <c r="AU1321" s="48"/>
      <c r="AV1321" s="48"/>
      <c r="AW1321" s="48"/>
      <c r="AX1321" s="48"/>
      <c r="AY1321" s="48"/>
      <c r="AZ1321" s="48"/>
      <c r="BA1321" s="48"/>
      <c r="BB1321" s="48"/>
      <c r="BC1321" s="48"/>
      <c r="BD1321" s="48"/>
      <c r="BE1321" s="48"/>
      <c r="BF1321" s="48"/>
      <c r="BG1321" s="48"/>
      <c r="BH1321" s="48"/>
      <c r="BI1321" s="48"/>
      <c r="BJ1321" s="48"/>
      <c r="BK1321" s="48"/>
      <c r="BL1321" s="48"/>
      <c r="BM1321" s="48"/>
      <c r="BN1321" s="48"/>
      <c r="BO1321" s="48"/>
      <c r="BP1321" s="48"/>
      <c r="BQ1321" s="48"/>
      <c r="BR1321" s="48"/>
      <c r="BS1321" s="48"/>
      <c r="BT1321" s="48"/>
      <c r="BU1321" s="48"/>
    </row>
    <row r="1322" spans="1:73" hidden="1">
      <c r="A1322" s="48"/>
      <c r="B1322" s="48"/>
      <c r="C1322" s="70" t="s">
        <v>3575</v>
      </c>
      <c r="D1322" s="48"/>
      <c r="E1322" s="48"/>
      <c r="F1322" s="48"/>
      <c r="G1322" s="48"/>
      <c r="H1322" s="48"/>
      <c r="I1322" s="48"/>
      <c r="J1322" s="48"/>
      <c r="K1322" s="48"/>
      <c r="L1322" s="464">
        <f t="shared" si="85"/>
        <v>935</v>
      </c>
      <c r="M1322" s="464"/>
      <c r="N1322" s="152" t="s">
        <v>3576</v>
      </c>
      <c r="O1322" s="48"/>
      <c r="P1322" s="48"/>
      <c r="Q1322" s="48"/>
      <c r="R1322" s="48"/>
      <c r="S1322" s="48"/>
      <c r="T1322" s="48"/>
      <c r="U1322" s="436" t="str">
        <f t="shared" si="83"/>
        <v/>
      </c>
      <c r="V1322" s="436"/>
      <c r="W1322" s="436" t="str">
        <f t="shared" si="84"/>
        <v/>
      </c>
      <c r="X1322" s="436"/>
      <c r="Y1322" s="48"/>
      <c r="Z1322" s="48"/>
      <c r="AA1322" s="48"/>
      <c r="AB1322" s="48"/>
      <c r="AC1322" s="48"/>
      <c r="AD1322" s="48"/>
      <c r="AE1322" s="48"/>
      <c r="AF1322" s="48"/>
      <c r="AG1322" s="48"/>
      <c r="AH1322" s="48"/>
      <c r="AI1322" s="48"/>
      <c r="AJ1322" s="48"/>
      <c r="AK1322" s="48"/>
      <c r="AL1322" s="48"/>
      <c r="AM1322" s="48"/>
      <c r="AN1322" s="48"/>
      <c r="AO1322" s="48"/>
      <c r="AP1322" s="48"/>
      <c r="AQ1322" s="48"/>
      <c r="AR1322" s="48"/>
      <c r="AS1322" s="48"/>
      <c r="AT1322" s="48"/>
      <c r="AU1322" s="48"/>
      <c r="AV1322" s="48"/>
      <c r="AW1322" s="48"/>
      <c r="AX1322" s="48"/>
      <c r="AY1322" s="48"/>
      <c r="AZ1322" s="48"/>
      <c r="BA1322" s="48"/>
      <c r="BB1322" s="48"/>
      <c r="BC1322" s="48"/>
      <c r="BD1322" s="48"/>
      <c r="BE1322" s="48"/>
      <c r="BF1322" s="48"/>
      <c r="BG1322" s="48"/>
      <c r="BH1322" s="48"/>
      <c r="BI1322" s="48"/>
      <c r="BJ1322" s="48"/>
      <c r="BK1322" s="48"/>
      <c r="BL1322" s="48"/>
      <c r="BM1322" s="48"/>
      <c r="BN1322" s="48"/>
      <c r="BO1322" s="48"/>
      <c r="BP1322" s="48"/>
      <c r="BQ1322" s="48"/>
      <c r="BR1322" s="48"/>
      <c r="BS1322" s="48"/>
      <c r="BT1322" s="48"/>
      <c r="BU1322" s="48"/>
    </row>
    <row r="1323" spans="1:73" hidden="1">
      <c r="A1323" s="48"/>
      <c r="B1323" s="48"/>
      <c r="C1323" s="70" t="s">
        <v>3577</v>
      </c>
      <c r="D1323" s="48"/>
      <c r="E1323" s="48"/>
      <c r="F1323" s="48"/>
      <c r="G1323" s="48"/>
      <c r="H1323" s="48"/>
      <c r="I1323" s="48"/>
      <c r="J1323" s="48"/>
      <c r="K1323" s="48"/>
      <c r="L1323" s="464">
        <f t="shared" si="85"/>
        <v>936</v>
      </c>
      <c r="M1323" s="464"/>
      <c r="N1323" s="152" t="s">
        <v>3578</v>
      </c>
      <c r="O1323" s="48"/>
      <c r="P1323" s="48"/>
      <c r="Q1323" s="48"/>
      <c r="R1323" s="48"/>
      <c r="S1323" s="48"/>
      <c r="T1323" s="48"/>
      <c r="U1323" s="436" t="str">
        <f t="shared" si="83"/>
        <v/>
      </c>
      <c r="V1323" s="436"/>
      <c r="W1323" s="436" t="str">
        <f t="shared" si="84"/>
        <v/>
      </c>
      <c r="X1323" s="436"/>
      <c r="Y1323" s="48"/>
      <c r="Z1323" s="48"/>
      <c r="AA1323" s="48"/>
      <c r="AB1323" s="48"/>
      <c r="AC1323" s="48"/>
      <c r="AD1323" s="48"/>
      <c r="AE1323" s="48"/>
      <c r="AF1323" s="48"/>
      <c r="AG1323" s="48"/>
      <c r="AH1323" s="48"/>
      <c r="AI1323" s="48"/>
      <c r="AJ1323" s="48"/>
      <c r="AK1323" s="48"/>
      <c r="AL1323" s="48"/>
      <c r="AM1323" s="48"/>
      <c r="AN1323" s="48"/>
      <c r="AO1323" s="48"/>
      <c r="AP1323" s="48"/>
      <c r="AQ1323" s="48"/>
      <c r="AR1323" s="48"/>
      <c r="AS1323" s="48"/>
      <c r="AT1323" s="48"/>
      <c r="AU1323" s="48"/>
      <c r="AV1323" s="48"/>
      <c r="AW1323" s="48"/>
      <c r="AX1323" s="48"/>
      <c r="AY1323" s="48"/>
      <c r="AZ1323" s="48"/>
      <c r="BA1323" s="48"/>
      <c r="BB1323" s="48"/>
      <c r="BC1323" s="48"/>
      <c r="BD1323" s="48"/>
      <c r="BE1323" s="48"/>
      <c r="BF1323" s="48"/>
      <c r="BG1323" s="48"/>
      <c r="BH1323" s="48"/>
      <c r="BI1323" s="48"/>
      <c r="BJ1323" s="48"/>
      <c r="BK1323" s="48"/>
      <c r="BL1323" s="48"/>
      <c r="BM1323" s="48"/>
      <c r="BN1323" s="48"/>
      <c r="BO1323" s="48"/>
      <c r="BP1323" s="48"/>
      <c r="BQ1323" s="48"/>
      <c r="BR1323" s="48"/>
      <c r="BS1323" s="48"/>
      <c r="BT1323" s="48"/>
      <c r="BU1323" s="48"/>
    </row>
    <row r="1324" spans="1:73" hidden="1">
      <c r="A1324" s="48"/>
      <c r="B1324" s="48"/>
      <c r="C1324" s="70" t="s">
        <v>3579</v>
      </c>
      <c r="D1324" s="48"/>
      <c r="E1324" s="48"/>
      <c r="F1324" s="48"/>
      <c r="G1324" s="48"/>
      <c r="H1324" s="48"/>
      <c r="I1324" s="48"/>
      <c r="J1324" s="48"/>
      <c r="K1324" s="48"/>
      <c r="L1324" s="464">
        <f t="shared" si="85"/>
        <v>937</v>
      </c>
      <c r="M1324" s="464"/>
      <c r="N1324" s="152" t="s">
        <v>3580</v>
      </c>
      <c r="O1324" s="48"/>
      <c r="P1324" s="48"/>
      <c r="Q1324" s="48"/>
      <c r="R1324" s="48"/>
      <c r="S1324" s="48"/>
      <c r="T1324" s="48"/>
      <c r="U1324" s="436" t="str">
        <f t="shared" si="83"/>
        <v/>
      </c>
      <c r="V1324" s="436"/>
      <c r="W1324" s="436" t="str">
        <f t="shared" si="84"/>
        <v/>
      </c>
      <c r="X1324" s="436"/>
      <c r="Y1324" s="48"/>
      <c r="Z1324" s="48"/>
      <c r="AA1324" s="48"/>
      <c r="AB1324" s="48"/>
      <c r="AC1324" s="48"/>
      <c r="AD1324" s="48"/>
      <c r="AE1324" s="48"/>
      <c r="AF1324" s="48"/>
      <c r="AG1324" s="48"/>
      <c r="AH1324" s="48"/>
      <c r="AI1324" s="48"/>
      <c r="AJ1324" s="48"/>
      <c r="AK1324" s="48"/>
      <c r="AL1324" s="48"/>
      <c r="AM1324" s="48"/>
      <c r="AN1324" s="48"/>
      <c r="AO1324" s="48"/>
      <c r="AP1324" s="48"/>
      <c r="AQ1324" s="48"/>
      <c r="AR1324" s="48"/>
      <c r="AS1324" s="48"/>
      <c r="AT1324" s="48"/>
      <c r="AU1324" s="48"/>
      <c r="AV1324" s="48"/>
      <c r="AW1324" s="48"/>
      <c r="AX1324" s="48"/>
      <c r="AY1324" s="48"/>
      <c r="AZ1324" s="48"/>
      <c r="BA1324" s="48"/>
      <c r="BB1324" s="48"/>
      <c r="BC1324" s="48"/>
      <c r="BD1324" s="48"/>
      <c r="BE1324" s="48"/>
      <c r="BF1324" s="48"/>
      <c r="BG1324" s="48"/>
      <c r="BH1324" s="48"/>
      <c r="BI1324" s="48"/>
      <c r="BJ1324" s="48"/>
      <c r="BK1324" s="48"/>
      <c r="BL1324" s="48"/>
      <c r="BM1324" s="48"/>
      <c r="BN1324" s="48"/>
      <c r="BO1324" s="48"/>
      <c r="BP1324" s="48"/>
      <c r="BQ1324" s="48"/>
      <c r="BR1324" s="48"/>
      <c r="BS1324" s="48"/>
      <c r="BT1324" s="48"/>
      <c r="BU1324" s="48"/>
    </row>
    <row r="1325" spans="1:73" hidden="1">
      <c r="A1325" s="48"/>
      <c r="B1325" s="48"/>
      <c r="C1325" s="70" t="s">
        <v>3581</v>
      </c>
      <c r="D1325" s="48"/>
      <c r="E1325" s="48"/>
      <c r="F1325" s="48"/>
      <c r="G1325" s="48"/>
      <c r="H1325" s="48"/>
      <c r="I1325" s="48"/>
      <c r="J1325" s="48"/>
      <c r="K1325" s="48"/>
      <c r="L1325" s="464">
        <f t="shared" si="85"/>
        <v>938</v>
      </c>
      <c r="M1325" s="464"/>
      <c r="N1325" s="152" t="s">
        <v>3582</v>
      </c>
      <c r="O1325" s="48"/>
      <c r="P1325" s="48"/>
      <c r="Q1325" s="48"/>
      <c r="R1325" s="48"/>
      <c r="S1325" s="48"/>
      <c r="T1325" s="48"/>
      <c r="U1325" s="436" t="str">
        <f t="shared" si="83"/>
        <v/>
      </c>
      <c r="V1325" s="436"/>
      <c r="W1325" s="436" t="str">
        <f t="shared" si="84"/>
        <v/>
      </c>
      <c r="X1325" s="436"/>
      <c r="Y1325" s="48"/>
      <c r="Z1325" s="48"/>
      <c r="AA1325" s="48"/>
      <c r="AB1325" s="48"/>
      <c r="AC1325" s="48"/>
      <c r="AD1325" s="48"/>
      <c r="AE1325" s="48"/>
      <c r="AF1325" s="48"/>
      <c r="AG1325" s="48"/>
      <c r="AH1325" s="48"/>
      <c r="AI1325" s="48"/>
      <c r="AJ1325" s="48"/>
      <c r="AK1325" s="48"/>
      <c r="AL1325" s="48"/>
      <c r="AM1325" s="48"/>
      <c r="AN1325" s="48"/>
      <c r="AO1325" s="48"/>
      <c r="AP1325" s="48"/>
      <c r="AQ1325" s="48"/>
      <c r="AR1325" s="48"/>
      <c r="AS1325" s="48"/>
      <c r="AT1325" s="48"/>
      <c r="AU1325" s="48"/>
      <c r="AV1325" s="48"/>
      <c r="AW1325" s="48"/>
      <c r="AX1325" s="48"/>
      <c r="AY1325" s="48"/>
      <c r="AZ1325" s="48"/>
      <c r="BA1325" s="48"/>
      <c r="BB1325" s="48"/>
      <c r="BC1325" s="48"/>
      <c r="BD1325" s="48"/>
      <c r="BE1325" s="48"/>
      <c r="BF1325" s="48"/>
      <c r="BG1325" s="48"/>
      <c r="BH1325" s="48"/>
      <c r="BI1325" s="48"/>
      <c r="BJ1325" s="48"/>
      <c r="BK1325" s="48"/>
      <c r="BL1325" s="48"/>
      <c r="BM1325" s="48"/>
      <c r="BN1325" s="48"/>
      <c r="BO1325" s="48"/>
      <c r="BP1325" s="48"/>
      <c r="BQ1325" s="48"/>
      <c r="BR1325" s="48"/>
      <c r="BS1325" s="48"/>
      <c r="BT1325" s="48"/>
      <c r="BU1325" s="48"/>
    </row>
    <row r="1326" spans="1:73" hidden="1">
      <c r="A1326" s="48"/>
      <c r="B1326" s="48"/>
      <c r="C1326" s="70" t="s">
        <v>3583</v>
      </c>
      <c r="D1326" s="48"/>
      <c r="E1326" s="48"/>
      <c r="F1326" s="48"/>
      <c r="G1326" s="48"/>
      <c r="H1326" s="48"/>
      <c r="I1326" s="48"/>
      <c r="J1326" s="48"/>
      <c r="K1326" s="48"/>
      <c r="L1326" s="464">
        <f t="shared" si="85"/>
        <v>939</v>
      </c>
      <c r="M1326" s="464"/>
      <c r="N1326" s="152" t="s">
        <v>2305</v>
      </c>
      <c r="O1326" s="48"/>
      <c r="P1326" s="48"/>
      <c r="Q1326" s="48"/>
      <c r="R1326" s="48"/>
      <c r="S1326" s="48"/>
      <c r="T1326" s="48"/>
      <c r="U1326" s="436" t="str">
        <f t="shared" si="83"/>
        <v/>
      </c>
      <c r="V1326" s="436"/>
      <c r="W1326" s="436" t="str">
        <f t="shared" si="84"/>
        <v/>
      </c>
      <c r="X1326" s="436"/>
      <c r="Y1326" s="48"/>
      <c r="Z1326" s="48"/>
      <c r="AA1326" s="48"/>
      <c r="AB1326" s="48"/>
      <c r="AC1326" s="48"/>
      <c r="AD1326" s="48"/>
      <c r="AE1326" s="48"/>
      <c r="AF1326" s="48"/>
      <c r="AG1326" s="48"/>
      <c r="AH1326" s="48"/>
      <c r="AI1326" s="48"/>
      <c r="AJ1326" s="48"/>
      <c r="AK1326" s="48"/>
      <c r="AL1326" s="48"/>
      <c r="AM1326" s="48"/>
      <c r="AN1326" s="48"/>
      <c r="AO1326" s="48"/>
      <c r="AP1326" s="48"/>
      <c r="AQ1326" s="48"/>
      <c r="AR1326" s="48"/>
      <c r="AS1326" s="48"/>
      <c r="AT1326" s="48"/>
      <c r="AU1326" s="48"/>
      <c r="AV1326" s="48"/>
      <c r="AW1326" s="48"/>
      <c r="AX1326" s="48"/>
      <c r="AY1326" s="48"/>
      <c r="AZ1326" s="48"/>
      <c r="BA1326" s="48"/>
      <c r="BB1326" s="48"/>
      <c r="BC1326" s="48"/>
      <c r="BD1326" s="48"/>
      <c r="BE1326" s="48"/>
      <c r="BF1326" s="48"/>
      <c r="BG1326" s="48"/>
      <c r="BH1326" s="48"/>
      <c r="BI1326" s="48"/>
      <c r="BJ1326" s="48"/>
      <c r="BK1326" s="48"/>
      <c r="BL1326" s="48"/>
      <c r="BM1326" s="48"/>
      <c r="BN1326" s="48"/>
      <c r="BO1326" s="48"/>
      <c r="BP1326" s="48"/>
      <c r="BQ1326" s="48"/>
      <c r="BR1326" s="48"/>
      <c r="BS1326" s="48"/>
      <c r="BT1326" s="48"/>
      <c r="BU1326" s="48"/>
    </row>
    <row r="1327" spans="1:73" hidden="1">
      <c r="A1327" s="48"/>
      <c r="B1327" s="48"/>
      <c r="C1327" s="70" t="s">
        <v>3584</v>
      </c>
      <c r="D1327" s="48"/>
      <c r="E1327" s="48"/>
      <c r="F1327" s="48"/>
      <c r="G1327" s="48"/>
      <c r="H1327" s="48"/>
      <c r="I1327" s="48"/>
      <c r="J1327" s="48"/>
      <c r="K1327" s="48"/>
      <c r="L1327" s="464">
        <f t="shared" si="85"/>
        <v>940</v>
      </c>
      <c r="M1327" s="464"/>
      <c r="N1327" s="152" t="s">
        <v>3585</v>
      </c>
      <c r="O1327" s="48"/>
      <c r="P1327" s="48"/>
      <c r="Q1327" s="48"/>
      <c r="R1327" s="48"/>
      <c r="S1327" s="48"/>
      <c r="T1327" s="48"/>
      <c r="U1327" s="436" t="str">
        <f t="shared" si="83"/>
        <v/>
      </c>
      <c r="V1327" s="436"/>
      <c r="W1327" s="436" t="str">
        <f t="shared" si="84"/>
        <v/>
      </c>
      <c r="X1327" s="436"/>
      <c r="Y1327" s="48"/>
      <c r="Z1327" s="48"/>
      <c r="AA1327" s="48"/>
      <c r="AB1327" s="48"/>
      <c r="AC1327" s="48"/>
      <c r="AD1327" s="48"/>
      <c r="AE1327" s="48"/>
      <c r="AF1327" s="48"/>
      <c r="AG1327" s="48"/>
      <c r="AH1327" s="48"/>
      <c r="AI1327" s="48"/>
      <c r="AJ1327" s="48"/>
      <c r="AK1327" s="48"/>
      <c r="AL1327" s="48"/>
      <c r="AM1327" s="48"/>
      <c r="AN1327" s="48"/>
      <c r="AO1327" s="48"/>
      <c r="AP1327" s="48"/>
      <c r="AQ1327" s="48"/>
      <c r="AR1327" s="48"/>
      <c r="AS1327" s="48"/>
      <c r="AT1327" s="48"/>
      <c r="AU1327" s="48"/>
      <c r="AV1327" s="48"/>
      <c r="AW1327" s="48"/>
      <c r="AX1327" s="48"/>
      <c r="AY1327" s="48"/>
      <c r="AZ1327" s="48"/>
      <c r="BA1327" s="48"/>
      <c r="BB1327" s="48"/>
      <c r="BC1327" s="48"/>
      <c r="BD1327" s="48"/>
      <c r="BE1327" s="48"/>
      <c r="BF1327" s="48"/>
      <c r="BG1327" s="48"/>
      <c r="BH1327" s="48"/>
      <c r="BI1327" s="48"/>
      <c r="BJ1327" s="48"/>
      <c r="BK1327" s="48"/>
      <c r="BL1327" s="48"/>
      <c r="BM1327" s="48"/>
      <c r="BN1327" s="48"/>
      <c r="BO1327" s="48"/>
      <c r="BP1327" s="48"/>
      <c r="BQ1327" s="48"/>
      <c r="BR1327" s="48"/>
      <c r="BS1327" s="48"/>
      <c r="BT1327" s="48"/>
      <c r="BU1327" s="48"/>
    </row>
    <row r="1328" spans="1:73" hidden="1">
      <c r="A1328" s="48"/>
      <c r="B1328" s="48"/>
      <c r="C1328" s="70" t="s">
        <v>3586</v>
      </c>
      <c r="D1328" s="48"/>
      <c r="E1328" s="48"/>
      <c r="F1328" s="48"/>
      <c r="G1328" s="48"/>
      <c r="H1328" s="48"/>
      <c r="I1328" s="48"/>
      <c r="J1328" s="48"/>
      <c r="K1328" s="48"/>
      <c r="L1328" s="464">
        <f t="shared" si="85"/>
        <v>941</v>
      </c>
      <c r="M1328" s="464"/>
      <c r="N1328" s="152" t="s">
        <v>3587</v>
      </c>
      <c r="O1328" s="48"/>
      <c r="P1328" s="48"/>
      <c r="Q1328" s="48"/>
      <c r="R1328" s="48"/>
      <c r="S1328" s="48"/>
      <c r="T1328" s="48"/>
      <c r="U1328" s="436" t="str">
        <f t="shared" si="83"/>
        <v/>
      </c>
      <c r="V1328" s="436"/>
      <c r="W1328" s="436" t="str">
        <f t="shared" si="84"/>
        <v/>
      </c>
      <c r="X1328" s="436"/>
      <c r="Y1328" s="48"/>
      <c r="Z1328" s="48"/>
      <c r="AA1328" s="48"/>
      <c r="AB1328" s="48"/>
      <c r="AC1328" s="48"/>
      <c r="AD1328" s="48"/>
      <c r="AE1328" s="48"/>
      <c r="AF1328" s="48"/>
      <c r="AG1328" s="48"/>
      <c r="AH1328" s="48"/>
      <c r="AI1328" s="48"/>
      <c r="AJ1328" s="48"/>
      <c r="AK1328" s="48"/>
      <c r="AL1328" s="48"/>
      <c r="AM1328" s="48"/>
      <c r="AN1328" s="48"/>
      <c r="AO1328" s="48"/>
      <c r="AP1328" s="48"/>
      <c r="AQ1328" s="48"/>
      <c r="AR1328" s="48"/>
      <c r="AS1328" s="48"/>
      <c r="AT1328" s="48"/>
      <c r="AU1328" s="48"/>
      <c r="AV1328" s="48"/>
      <c r="AW1328" s="48"/>
      <c r="AX1328" s="48"/>
      <c r="AY1328" s="48"/>
      <c r="AZ1328" s="48"/>
      <c r="BA1328" s="48"/>
      <c r="BB1328" s="48"/>
      <c r="BC1328" s="48"/>
      <c r="BD1328" s="48"/>
      <c r="BE1328" s="48"/>
      <c r="BF1328" s="48"/>
      <c r="BG1328" s="48"/>
      <c r="BH1328" s="48"/>
      <c r="BI1328" s="48"/>
      <c r="BJ1328" s="48"/>
      <c r="BK1328" s="48"/>
      <c r="BL1328" s="48"/>
      <c r="BM1328" s="48"/>
      <c r="BN1328" s="48"/>
      <c r="BO1328" s="48"/>
      <c r="BP1328" s="48"/>
      <c r="BQ1328" s="48"/>
      <c r="BR1328" s="48"/>
      <c r="BS1328" s="48"/>
      <c r="BT1328" s="48"/>
      <c r="BU1328" s="48"/>
    </row>
    <row r="1329" spans="1:73" hidden="1">
      <c r="A1329" s="48"/>
      <c r="B1329" s="48"/>
      <c r="C1329" s="70" t="s">
        <v>3588</v>
      </c>
      <c r="D1329" s="48"/>
      <c r="E1329" s="48"/>
      <c r="F1329" s="48"/>
      <c r="G1329" s="48"/>
      <c r="H1329" s="48"/>
      <c r="I1329" s="48"/>
      <c r="J1329" s="48"/>
      <c r="K1329" s="48"/>
      <c r="L1329" s="464">
        <f t="shared" si="85"/>
        <v>942</v>
      </c>
      <c r="M1329" s="464"/>
      <c r="N1329" s="152" t="s">
        <v>3589</v>
      </c>
      <c r="O1329" s="48"/>
      <c r="P1329" s="48"/>
      <c r="Q1329" s="48"/>
      <c r="R1329" s="48"/>
      <c r="S1329" s="48"/>
      <c r="T1329" s="48"/>
      <c r="U1329" s="436" t="str">
        <f t="shared" si="83"/>
        <v/>
      </c>
      <c r="V1329" s="436"/>
      <c r="W1329" s="436" t="str">
        <f t="shared" si="84"/>
        <v/>
      </c>
      <c r="X1329" s="436"/>
      <c r="Y1329" s="48"/>
      <c r="Z1329" s="48"/>
      <c r="AA1329" s="48"/>
      <c r="AB1329" s="48"/>
      <c r="AC1329" s="48"/>
      <c r="AD1329" s="48"/>
      <c r="AE1329" s="48"/>
      <c r="AF1329" s="48"/>
      <c r="AG1329" s="48"/>
      <c r="AH1329" s="48"/>
      <c r="AI1329" s="48"/>
      <c r="AJ1329" s="48"/>
      <c r="AK1329" s="48"/>
      <c r="AL1329" s="48"/>
      <c r="AM1329" s="48"/>
      <c r="AN1329" s="48"/>
      <c r="AO1329" s="48"/>
      <c r="AP1329" s="48"/>
      <c r="AQ1329" s="48"/>
      <c r="AR1329" s="48"/>
      <c r="AS1329" s="48"/>
      <c r="AT1329" s="48"/>
      <c r="AU1329" s="48"/>
      <c r="AV1329" s="48"/>
      <c r="AW1329" s="48"/>
      <c r="AX1329" s="48"/>
      <c r="AY1329" s="48"/>
      <c r="AZ1329" s="48"/>
      <c r="BA1329" s="48"/>
      <c r="BB1329" s="48"/>
      <c r="BC1329" s="48"/>
      <c r="BD1329" s="48"/>
      <c r="BE1329" s="48"/>
      <c r="BF1329" s="48"/>
      <c r="BG1329" s="48"/>
      <c r="BH1329" s="48"/>
      <c r="BI1329" s="48"/>
      <c r="BJ1329" s="48"/>
      <c r="BK1329" s="48"/>
      <c r="BL1329" s="48"/>
      <c r="BM1329" s="48"/>
      <c r="BN1329" s="48"/>
      <c r="BO1329" s="48"/>
      <c r="BP1329" s="48"/>
      <c r="BQ1329" s="48"/>
      <c r="BR1329" s="48"/>
      <c r="BS1329" s="48"/>
      <c r="BT1329" s="48"/>
      <c r="BU1329" s="48"/>
    </row>
    <row r="1330" spans="1:73" hidden="1">
      <c r="A1330" s="48"/>
      <c r="B1330" s="48"/>
      <c r="C1330" s="70" t="s">
        <v>3590</v>
      </c>
      <c r="D1330" s="48"/>
      <c r="E1330" s="48"/>
      <c r="F1330" s="48"/>
      <c r="G1330" s="48"/>
      <c r="H1330" s="48"/>
      <c r="I1330" s="48"/>
      <c r="J1330" s="48"/>
      <c r="K1330" s="48"/>
      <c r="L1330" s="464">
        <f t="shared" si="85"/>
        <v>943</v>
      </c>
      <c r="M1330" s="464"/>
      <c r="N1330" s="152" t="s">
        <v>3591</v>
      </c>
      <c r="O1330" s="48"/>
      <c r="P1330" s="48"/>
      <c r="Q1330" s="48"/>
      <c r="R1330" s="48"/>
      <c r="S1330" s="48"/>
      <c r="T1330" s="48"/>
      <c r="U1330" s="436" t="str">
        <f t="shared" si="83"/>
        <v/>
      </c>
      <c r="V1330" s="436"/>
      <c r="W1330" s="436" t="str">
        <f t="shared" si="84"/>
        <v/>
      </c>
      <c r="X1330" s="436"/>
      <c r="Y1330" s="48"/>
      <c r="Z1330" s="48"/>
      <c r="AA1330" s="48"/>
      <c r="AB1330" s="48"/>
      <c r="AC1330" s="48"/>
      <c r="AD1330" s="48"/>
      <c r="AE1330" s="48"/>
      <c r="AF1330" s="48"/>
      <c r="AG1330" s="48"/>
      <c r="AH1330" s="48"/>
      <c r="AI1330" s="48"/>
      <c r="AJ1330" s="48"/>
      <c r="AK1330" s="48"/>
      <c r="AL1330" s="48"/>
      <c r="AM1330" s="48"/>
      <c r="AN1330" s="48"/>
      <c r="AO1330" s="48"/>
      <c r="AP1330" s="48"/>
      <c r="AQ1330" s="48"/>
      <c r="AR1330" s="48"/>
      <c r="AS1330" s="48"/>
      <c r="AT1330" s="48"/>
      <c r="AU1330" s="48"/>
      <c r="AV1330" s="48"/>
      <c r="AW1330" s="48"/>
      <c r="AX1330" s="48"/>
      <c r="AY1330" s="48"/>
      <c r="AZ1330" s="48"/>
      <c r="BA1330" s="48"/>
      <c r="BB1330" s="48"/>
      <c r="BC1330" s="48"/>
      <c r="BD1330" s="48"/>
      <c r="BE1330" s="48"/>
      <c r="BF1330" s="48"/>
      <c r="BG1330" s="48"/>
      <c r="BH1330" s="48"/>
      <c r="BI1330" s="48"/>
      <c r="BJ1330" s="48"/>
      <c r="BK1330" s="48"/>
      <c r="BL1330" s="48"/>
      <c r="BM1330" s="48"/>
      <c r="BN1330" s="48"/>
      <c r="BO1330" s="48"/>
      <c r="BP1330" s="48"/>
      <c r="BQ1330" s="48"/>
      <c r="BR1330" s="48"/>
      <c r="BS1330" s="48"/>
      <c r="BT1330" s="48"/>
      <c r="BU1330" s="48"/>
    </row>
    <row r="1331" spans="1:73" hidden="1">
      <c r="A1331" s="48"/>
      <c r="B1331" s="48"/>
      <c r="C1331" s="70" t="s">
        <v>3592</v>
      </c>
      <c r="D1331" s="48"/>
      <c r="E1331" s="48"/>
      <c r="F1331" s="48"/>
      <c r="G1331" s="48"/>
      <c r="H1331" s="48"/>
      <c r="I1331" s="48"/>
      <c r="J1331" s="48"/>
      <c r="K1331" s="48"/>
      <c r="L1331" s="464">
        <f t="shared" si="85"/>
        <v>944</v>
      </c>
      <c r="M1331" s="464"/>
      <c r="N1331" s="152" t="s">
        <v>3593</v>
      </c>
      <c r="O1331" s="48"/>
      <c r="P1331" s="48"/>
      <c r="Q1331" s="48"/>
      <c r="R1331" s="48"/>
      <c r="S1331" s="48"/>
      <c r="T1331" s="48"/>
      <c r="U1331" s="436" t="str">
        <f t="shared" si="83"/>
        <v/>
      </c>
      <c r="V1331" s="436"/>
      <c r="W1331" s="436" t="str">
        <f t="shared" si="84"/>
        <v/>
      </c>
      <c r="X1331" s="436"/>
      <c r="Y1331" s="48"/>
      <c r="Z1331" s="48"/>
      <c r="AA1331" s="48"/>
      <c r="AB1331" s="48"/>
      <c r="AC1331" s="48"/>
      <c r="AD1331" s="48"/>
      <c r="AE1331" s="48"/>
      <c r="AF1331" s="48"/>
      <c r="AG1331" s="48"/>
      <c r="AH1331" s="48"/>
      <c r="AI1331" s="48"/>
      <c r="AJ1331" s="48"/>
      <c r="AK1331" s="48"/>
      <c r="AL1331" s="48"/>
      <c r="AM1331" s="48"/>
      <c r="AN1331" s="48"/>
      <c r="AO1331" s="48"/>
      <c r="AP1331" s="48"/>
      <c r="AQ1331" s="48"/>
      <c r="AR1331" s="48"/>
      <c r="AS1331" s="48"/>
      <c r="AT1331" s="48"/>
      <c r="AU1331" s="48"/>
      <c r="AV1331" s="48"/>
      <c r="AW1331" s="48"/>
      <c r="AX1331" s="48"/>
      <c r="AY1331" s="48"/>
      <c r="AZ1331" s="48"/>
      <c r="BA1331" s="48"/>
      <c r="BB1331" s="48"/>
      <c r="BC1331" s="48"/>
      <c r="BD1331" s="48"/>
      <c r="BE1331" s="48"/>
      <c r="BF1331" s="48"/>
      <c r="BG1331" s="48"/>
      <c r="BH1331" s="48"/>
      <c r="BI1331" s="48"/>
      <c r="BJ1331" s="48"/>
      <c r="BK1331" s="48"/>
      <c r="BL1331" s="48"/>
      <c r="BM1331" s="48"/>
      <c r="BN1331" s="48"/>
      <c r="BO1331" s="48"/>
      <c r="BP1331" s="48"/>
      <c r="BQ1331" s="48"/>
      <c r="BR1331" s="48"/>
      <c r="BS1331" s="48"/>
      <c r="BT1331" s="48"/>
      <c r="BU1331" s="48"/>
    </row>
    <row r="1332" spans="1:73" hidden="1">
      <c r="A1332" s="48"/>
      <c r="B1332" s="48"/>
      <c r="C1332" s="70" t="s">
        <v>3594</v>
      </c>
      <c r="D1332" s="48"/>
      <c r="E1332" s="48"/>
      <c r="F1332" s="48"/>
      <c r="G1332" s="48"/>
      <c r="H1332" s="48"/>
      <c r="I1332" s="48"/>
      <c r="J1332" s="48"/>
      <c r="K1332" s="48"/>
      <c r="L1332" s="464">
        <f t="shared" si="85"/>
        <v>945</v>
      </c>
      <c r="M1332" s="464"/>
      <c r="N1332" s="152" t="s">
        <v>3595</v>
      </c>
      <c r="O1332" s="48"/>
      <c r="P1332" s="48"/>
      <c r="Q1332" s="48"/>
      <c r="R1332" s="48"/>
      <c r="S1332" s="48"/>
      <c r="T1332" s="48"/>
      <c r="U1332" s="436" t="str">
        <f t="shared" si="83"/>
        <v/>
      </c>
      <c r="V1332" s="436"/>
      <c r="W1332" s="436" t="str">
        <f t="shared" si="84"/>
        <v/>
      </c>
      <c r="X1332" s="436"/>
      <c r="Y1332" s="48"/>
      <c r="Z1332" s="48"/>
      <c r="AA1332" s="48"/>
      <c r="AB1332" s="48"/>
      <c r="AC1332" s="48"/>
      <c r="AD1332" s="48"/>
      <c r="AE1332" s="48"/>
      <c r="AF1332" s="48"/>
      <c r="AG1332" s="48"/>
      <c r="AH1332" s="48"/>
      <c r="AI1332" s="48"/>
      <c r="AJ1332" s="48"/>
      <c r="AK1332" s="48"/>
      <c r="AL1332" s="48"/>
      <c r="AM1332" s="48"/>
      <c r="AN1332" s="48"/>
      <c r="AO1332" s="48"/>
      <c r="AP1332" s="48"/>
      <c r="AQ1332" s="48"/>
      <c r="AR1332" s="48"/>
      <c r="AS1332" s="48"/>
      <c r="AT1332" s="48"/>
      <c r="AU1332" s="48"/>
      <c r="AV1332" s="48"/>
      <c r="AW1332" s="48"/>
      <c r="AX1332" s="48"/>
      <c r="AY1332" s="48"/>
      <c r="AZ1332" s="48"/>
      <c r="BA1332" s="48"/>
      <c r="BB1332" s="48"/>
      <c r="BC1332" s="48"/>
      <c r="BD1332" s="48"/>
      <c r="BE1332" s="48"/>
      <c r="BF1332" s="48"/>
      <c r="BG1332" s="48"/>
      <c r="BH1332" s="48"/>
      <c r="BI1332" s="48"/>
      <c r="BJ1332" s="48"/>
      <c r="BK1332" s="48"/>
      <c r="BL1332" s="48"/>
      <c r="BM1332" s="48"/>
      <c r="BN1332" s="48"/>
      <c r="BO1332" s="48"/>
      <c r="BP1332" s="48"/>
      <c r="BQ1332" s="48"/>
      <c r="BR1332" s="48"/>
      <c r="BS1332" s="48"/>
      <c r="BT1332" s="48"/>
      <c r="BU1332" s="48"/>
    </row>
    <row r="1333" spans="1:73" hidden="1">
      <c r="A1333" s="48"/>
      <c r="B1333" s="48"/>
      <c r="C1333" s="70" t="s">
        <v>3596</v>
      </c>
      <c r="D1333" s="48"/>
      <c r="E1333" s="48"/>
      <c r="F1333" s="48"/>
      <c r="G1333" s="48"/>
      <c r="H1333" s="48"/>
      <c r="I1333" s="48"/>
      <c r="J1333" s="48"/>
      <c r="K1333" s="48"/>
      <c r="L1333" s="464">
        <f t="shared" si="85"/>
        <v>946</v>
      </c>
      <c r="M1333" s="464"/>
      <c r="N1333" s="152" t="s">
        <v>3597</v>
      </c>
      <c r="O1333" s="48"/>
      <c r="P1333" s="48"/>
      <c r="Q1333" s="48"/>
      <c r="R1333" s="48"/>
      <c r="S1333" s="48"/>
      <c r="T1333" s="48"/>
      <c r="U1333" s="436" t="str">
        <f t="shared" si="83"/>
        <v/>
      </c>
      <c r="V1333" s="436"/>
      <c r="W1333" s="436" t="str">
        <f t="shared" si="84"/>
        <v/>
      </c>
      <c r="X1333" s="436"/>
      <c r="Y1333" s="48"/>
      <c r="Z1333" s="48"/>
      <c r="AA1333" s="48"/>
      <c r="AB1333" s="48"/>
      <c r="AC1333" s="48"/>
      <c r="AD1333" s="48"/>
      <c r="AE1333" s="48"/>
      <c r="AF1333" s="48"/>
      <c r="AG1333" s="48"/>
      <c r="AH1333" s="48"/>
      <c r="AI1333" s="48"/>
      <c r="AJ1333" s="48"/>
      <c r="AK1333" s="48"/>
      <c r="AL1333" s="48"/>
      <c r="AM1333" s="48"/>
      <c r="AN1333" s="48"/>
      <c r="AO1333" s="48"/>
      <c r="AP1333" s="48"/>
      <c r="AQ1333" s="48"/>
      <c r="AR1333" s="48"/>
      <c r="AS1333" s="48"/>
      <c r="AT1333" s="48"/>
      <c r="AU1333" s="48"/>
      <c r="AV1333" s="48"/>
      <c r="AW1333" s="48"/>
      <c r="AX1333" s="48"/>
      <c r="AY1333" s="48"/>
      <c r="AZ1333" s="48"/>
      <c r="BA1333" s="48"/>
      <c r="BB1333" s="48"/>
      <c r="BC1333" s="48"/>
      <c r="BD1333" s="48"/>
      <c r="BE1333" s="48"/>
      <c r="BF1333" s="48"/>
      <c r="BG1333" s="48"/>
      <c r="BH1333" s="48"/>
      <c r="BI1333" s="48"/>
      <c r="BJ1333" s="48"/>
      <c r="BK1333" s="48"/>
      <c r="BL1333" s="48"/>
      <c r="BM1333" s="48"/>
      <c r="BN1333" s="48"/>
      <c r="BO1333" s="48"/>
      <c r="BP1333" s="48"/>
      <c r="BQ1333" s="48"/>
      <c r="BR1333" s="48"/>
      <c r="BS1333" s="48"/>
      <c r="BT1333" s="48"/>
      <c r="BU1333" s="48"/>
    </row>
    <row r="1334" spans="1:73" hidden="1">
      <c r="A1334" s="48"/>
      <c r="B1334" s="48"/>
      <c r="C1334" s="70" t="s">
        <v>3598</v>
      </c>
      <c r="D1334" s="48"/>
      <c r="E1334" s="48"/>
      <c r="F1334" s="48"/>
      <c r="G1334" s="48"/>
      <c r="H1334" s="48"/>
      <c r="I1334" s="48"/>
      <c r="J1334" s="48"/>
      <c r="K1334" s="48"/>
      <c r="L1334" s="464">
        <f t="shared" si="85"/>
        <v>947</v>
      </c>
      <c r="M1334" s="464"/>
      <c r="N1334" s="152" t="s">
        <v>3599</v>
      </c>
      <c r="O1334" s="48"/>
      <c r="P1334" s="48"/>
      <c r="Q1334" s="48"/>
      <c r="R1334" s="48"/>
      <c r="S1334" s="48"/>
      <c r="T1334" s="48"/>
      <c r="U1334" s="436" t="str">
        <f t="shared" si="83"/>
        <v/>
      </c>
      <c r="V1334" s="436"/>
      <c r="W1334" s="436" t="str">
        <f t="shared" si="84"/>
        <v/>
      </c>
      <c r="X1334" s="436"/>
      <c r="Y1334" s="48"/>
      <c r="Z1334" s="48"/>
      <c r="AA1334" s="48"/>
      <c r="AB1334" s="48"/>
      <c r="AC1334" s="48"/>
      <c r="AD1334" s="48"/>
      <c r="AE1334" s="48"/>
      <c r="AF1334" s="48"/>
      <c r="AG1334" s="48"/>
      <c r="AH1334" s="48"/>
      <c r="AI1334" s="48"/>
      <c r="AJ1334" s="48"/>
      <c r="AK1334" s="48"/>
      <c r="AL1334" s="48"/>
      <c r="AM1334" s="48"/>
      <c r="AN1334" s="48"/>
      <c r="AO1334" s="48"/>
      <c r="AP1334" s="48"/>
      <c r="AQ1334" s="48"/>
      <c r="AR1334" s="48"/>
      <c r="AS1334" s="48"/>
      <c r="AT1334" s="48"/>
      <c r="AU1334" s="48"/>
      <c r="AV1334" s="48"/>
      <c r="AW1334" s="48"/>
      <c r="AX1334" s="48"/>
      <c r="AY1334" s="48"/>
      <c r="AZ1334" s="48"/>
      <c r="BA1334" s="48"/>
      <c r="BB1334" s="48"/>
      <c r="BC1334" s="48"/>
      <c r="BD1334" s="48"/>
      <c r="BE1334" s="48"/>
      <c r="BF1334" s="48"/>
      <c r="BG1334" s="48"/>
      <c r="BH1334" s="48"/>
      <c r="BI1334" s="48"/>
      <c r="BJ1334" s="48"/>
      <c r="BK1334" s="48"/>
      <c r="BL1334" s="48"/>
      <c r="BM1334" s="48"/>
      <c r="BN1334" s="48"/>
      <c r="BO1334" s="48"/>
      <c r="BP1334" s="48"/>
      <c r="BQ1334" s="48"/>
      <c r="BR1334" s="48"/>
      <c r="BS1334" s="48"/>
      <c r="BT1334" s="48"/>
      <c r="BU1334" s="48"/>
    </row>
    <row r="1335" spans="1:73" hidden="1">
      <c r="A1335" s="48"/>
      <c r="B1335" s="48"/>
      <c r="C1335" s="70" t="s">
        <v>3600</v>
      </c>
      <c r="D1335" s="48"/>
      <c r="E1335" s="48"/>
      <c r="F1335" s="48"/>
      <c r="G1335" s="48"/>
      <c r="H1335" s="48"/>
      <c r="I1335" s="48"/>
      <c r="J1335" s="48"/>
      <c r="K1335" s="48"/>
      <c r="L1335" s="464">
        <f t="shared" si="85"/>
        <v>948</v>
      </c>
      <c r="M1335" s="464"/>
      <c r="N1335" s="152" t="s">
        <v>3601</v>
      </c>
      <c r="O1335" s="48"/>
      <c r="P1335" s="48"/>
      <c r="Q1335" s="48"/>
      <c r="R1335" s="48"/>
      <c r="S1335" s="48"/>
      <c r="T1335" s="48"/>
      <c r="U1335" s="436" t="str">
        <f t="shared" si="83"/>
        <v/>
      </c>
      <c r="V1335" s="436"/>
      <c r="W1335" s="436" t="str">
        <f t="shared" si="84"/>
        <v/>
      </c>
      <c r="X1335" s="436"/>
      <c r="Y1335" s="48"/>
      <c r="Z1335" s="48"/>
      <c r="AA1335" s="48"/>
      <c r="AB1335" s="48"/>
      <c r="AC1335" s="48"/>
      <c r="AD1335" s="48"/>
      <c r="AE1335" s="48"/>
      <c r="AF1335" s="48"/>
      <c r="AG1335" s="48"/>
      <c r="AH1335" s="48"/>
      <c r="AI1335" s="48"/>
      <c r="AJ1335" s="48"/>
      <c r="AK1335" s="48"/>
      <c r="AL1335" s="48"/>
      <c r="AM1335" s="48"/>
      <c r="AN1335" s="48"/>
      <c r="AO1335" s="48"/>
      <c r="AP1335" s="48"/>
      <c r="AQ1335" s="48"/>
      <c r="AR1335" s="48"/>
      <c r="AS1335" s="48"/>
      <c r="AT1335" s="48"/>
      <c r="AU1335" s="48"/>
      <c r="AV1335" s="48"/>
      <c r="AW1335" s="48"/>
      <c r="AX1335" s="48"/>
      <c r="AY1335" s="48"/>
      <c r="AZ1335" s="48"/>
      <c r="BA1335" s="48"/>
      <c r="BB1335" s="48"/>
      <c r="BC1335" s="48"/>
      <c r="BD1335" s="48"/>
      <c r="BE1335" s="48"/>
      <c r="BF1335" s="48"/>
      <c r="BG1335" s="48"/>
      <c r="BH1335" s="48"/>
      <c r="BI1335" s="48"/>
      <c r="BJ1335" s="48"/>
      <c r="BK1335" s="48"/>
      <c r="BL1335" s="48"/>
      <c r="BM1335" s="48"/>
      <c r="BN1335" s="48"/>
      <c r="BO1335" s="48"/>
      <c r="BP1335" s="48"/>
      <c r="BQ1335" s="48"/>
      <c r="BR1335" s="48"/>
      <c r="BS1335" s="48"/>
      <c r="BT1335" s="48"/>
      <c r="BU1335" s="48"/>
    </row>
    <row r="1336" spans="1:73" hidden="1">
      <c r="A1336" s="48"/>
      <c r="B1336" s="48"/>
      <c r="C1336" s="70" t="s">
        <v>3602</v>
      </c>
      <c r="D1336" s="48"/>
      <c r="E1336" s="48"/>
      <c r="F1336" s="48"/>
      <c r="G1336" s="48"/>
      <c r="H1336" s="48"/>
      <c r="I1336" s="48"/>
      <c r="J1336" s="48"/>
      <c r="K1336" s="48"/>
      <c r="L1336" s="464">
        <f t="shared" si="85"/>
        <v>949</v>
      </c>
      <c r="M1336" s="464"/>
      <c r="N1336" s="152" t="s">
        <v>3603</v>
      </c>
      <c r="O1336" s="48"/>
      <c r="P1336" s="48"/>
      <c r="Q1336" s="48"/>
      <c r="R1336" s="48"/>
      <c r="S1336" s="48"/>
      <c r="T1336" s="48"/>
      <c r="U1336" s="436" t="str">
        <f t="shared" si="83"/>
        <v/>
      </c>
      <c r="V1336" s="436"/>
      <c r="W1336" s="436" t="str">
        <f t="shared" si="84"/>
        <v/>
      </c>
      <c r="X1336" s="436"/>
      <c r="Y1336" s="48"/>
      <c r="Z1336" s="48"/>
      <c r="AA1336" s="48"/>
      <c r="AB1336" s="48"/>
      <c r="AC1336" s="48"/>
      <c r="AD1336" s="48"/>
      <c r="AE1336" s="48"/>
      <c r="AF1336" s="48"/>
      <c r="AG1336" s="48"/>
      <c r="AH1336" s="48"/>
      <c r="AI1336" s="48"/>
      <c r="AJ1336" s="48"/>
      <c r="AK1336" s="48"/>
      <c r="AL1336" s="48"/>
      <c r="AM1336" s="48"/>
      <c r="AN1336" s="48"/>
      <c r="AO1336" s="48"/>
      <c r="AP1336" s="48"/>
      <c r="AQ1336" s="48"/>
      <c r="AR1336" s="48"/>
      <c r="AS1336" s="48"/>
      <c r="AT1336" s="48"/>
      <c r="AU1336" s="48"/>
      <c r="AV1336" s="48"/>
      <c r="AW1336" s="48"/>
      <c r="AX1336" s="48"/>
      <c r="AY1336" s="48"/>
      <c r="AZ1336" s="48"/>
      <c r="BA1336" s="48"/>
      <c r="BB1336" s="48"/>
      <c r="BC1336" s="48"/>
      <c r="BD1336" s="48"/>
      <c r="BE1336" s="48"/>
      <c r="BF1336" s="48"/>
      <c r="BG1336" s="48"/>
      <c r="BH1336" s="48"/>
      <c r="BI1336" s="48"/>
      <c r="BJ1336" s="48"/>
      <c r="BK1336" s="48"/>
      <c r="BL1336" s="48"/>
      <c r="BM1336" s="48"/>
      <c r="BN1336" s="48"/>
      <c r="BO1336" s="48"/>
      <c r="BP1336" s="48"/>
      <c r="BQ1336" s="48"/>
      <c r="BR1336" s="48"/>
      <c r="BS1336" s="48"/>
      <c r="BT1336" s="48"/>
      <c r="BU1336" s="48"/>
    </row>
    <row r="1337" spans="1:73" hidden="1">
      <c r="A1337" s="48"/>
      <c r="B1337" s="48"/>
      <c r="C1337" s="70" t="s">
        <v>3604</v>
      </c>
      <c r="D1337" s="48"/>
      <c r="E1337" s="48"/>
      <c r="F1337" s="48"/>
      <c r="G1337" s="48"/>
      <c r="H1337" s="48"/>
      <c r="I1337" s="48"/>
      <c r="J1337" s="48"/>
      <c r="K1337" s="48"/>
      <c r="L1337" s="464">
        <f t="shared" si="85"/>
        <v>950</v>
      </c>
      <c r="M1337" s="464"/>
      <c r="N1337" s="152" t="s">
        <v>3605</v>
      </c>
      <c r="O1337" s="48"/>
      <c r="P1337" s="48"/>
      <c r="Q1337" s="48"/>
      <c r="R1337" s="48"/>
      <c r="S1337" s="48"/>
      <c r="T1337" s="48"/>
      <c r="U1337" s="436" t="str">
        <f t="shared" si="83"/>
        <v/>
      </c>
      <c r="V1337" s="436"/>
      <c r="W1337" s="436" t="str">
        <f t="shared" si="84"/>
        <v/>
      </c>
      <c r="X1337" s="436"/>
      <c r="Y1337" s="48"/>
      <c r="Z1337" s="48"/>
      <c r="AA1337" s="48"/>
      <c r="AB1337" s="48"/>
      <c r="AC1337" s="48"/>
      <c r="AD1337" s="48"/>
      <c r="AE1337" s="48"/>
      <c r="AF1337" s="48"/>
      <c r="AG1337" s="48"/>
      <c r="AH1337" s="48"/>
      <c r="AI1337" s="48"/>
      <c r="AJ1337" s="48"/>
      <c r="AK1337" s="48"/>
      <c r="AL1337" s="48"/>
      <c r="AM1337" s="48"/>
      <c r="AN1337" s="48"/>
      <c r="AO1337" s="48"/>
      <c r="AP1337" s="48"/>
      <c r="AQ1337" s="48"/>
      <c r="AR1337" s="48"/>
      <c r="AS1337" s="48"/>
      <c r="AT1337" s="48"/>
      <c r="AU1337" s="48"/>
      <c r="AV1337" s="48"/>
      <c r="AW1337" s="48"/>
      <c r="AX1337" s="48"/>
      <c r="AY1337" s="48"/>
      <c r="AZ1337" s="48"/>
      <c r="BA1337" s="48"/>
      <c r="BB1337" s="48"/>
      <c r="BC1337" s="48"/>
      <c r="BD1337" s="48"/>
      <c r="BE1337" s="48"/>
      <c r="BF1337" s="48"/>
      <c r="BG1337" s="48"/>
      <c r="BH1337" s="48"/>
      <c r="BI1337" s="48"/>
      <c r="BJ1337" s="48"/>
      <c r="BK1337" s="48"/>
      <c r="BL1337" s="48"/>
      <c r="BM1337" s="48"/>
      <c r="BN1337" s="48"/>
      <c r="BO1337" s="48"/>
      <c r="BP1337" s="48"/>
      <c r="BQ1337" s="48"/>
      <c r="BR1337" s="48"/>
      <c r="BS1337" s="48"/>
      <c r="BT1337" s="48"/>
      <c r="BU1337" s="48"/>
    </row>
    <row r="1338" spans="1:73" hidden="1">
      <c r="A1338" s="48"/>
      <c r="B1338" s="48"/>
      <c r="C1338" s="70" t="s">
        <v>3606</v>
      </c>
      <c r="D1338" s="48"/>
      <c r="E1338" s="48"/>
      <c r="F1338" s="48"/>
      <c r="G1338" s="48"/>
      <c r="H1338" s="48"/>
      <c r="I1338" s="48"/>
      <c r="J1338" s="48"/>
      <c r="K1338" s="48"/>
      <c r="L1338" s="464">
        <f t="shared" si="85"/>
        <v>951</v>
      </c>
      <c r="M1338" s="464"/>
      <c r="N1338" s="152" t="s">
        <v>3607</v>
      </c>
      <c r="O1338" s="48"/>
      <c r="P1338" s="48"/>
      <c r="Q1338" s="48"/>
      <c r="R1338" s="48"/>
      <c r="S1338" s="48"/>
      <c r="T1338" s="48"/>
      <c r="U1338" s="436" t="str">
        <f t="shared" si="83"/>
        <v/>
      </c>
      <c r="V1338" s="436"/>
      <c r="W1338" s="436" t="str">
        <f t="shared" si="84"/>
        <v/>
      </c>
      <c r="X1338" s="436"/>
      <c r="Y1338" s="48"/>
      <c r="Z1338" s="48"/>
      <c r="AA1338" s="48"/>
      <c r="AB1338" s="48"/>
      <c r="AC1338" s="48"/>
      <c r="AD1338" s="48"/>
      <c r="AE1338" s="48"/>
      <c r="AF1338" s="48"/>
      <c r="AG1338" s="48"/>
      <c r="AH1338" s="48"/>
      <c r="AI1338" s="48"/>
      <c r="AJ1338" s="48"/>
      <c r="AK1338" s="48"/>
      <c r="AL1338" s="48"/>
      <c r="AM1338" s="48"/>
      <c r="AN1338" s="48"/>
      <c r="AO1338" s="48"/>
      <c r="AP1338" s="48"/>
      <c r="AQ1338" s="48"/>
      <c r="AR1338" s="48"/>
      <c r="AS1338" s="48"/>
      <c r="AT1338" s="48"/>
      <c r="AU1338" s="48"/>
      <c r="AV1338" s="48"/>
      <c r="AW1338" s="48"/>
      <c r="AX1338" s="48"/>
      <c r="AY1338" s="48"/>
      <c r="AZ1338" s="48"/>
      <c r="BA1338" s="48"/>
      <c r="BB1338" s="48"/>
      <c r="BC1338" s="48"/>
      <c r="BD1338" s="48"/>
      <c r="BE1338" s="48"/>
      <c r="BF1338" s="48"/>
      <c r="BG1338" s="48"/>
      <c r="BH1338" s="48"/>
      <c r="BI1338" s="48"/>
      <c r="BJ1338" s="48"/>
      <c r="BK1338" s="48"/>
      <c r="BL1338" s="48"/>
      <c r="BM1338" s="48"/>
      <c r="BN1338" s="48"/>
      <c r="BO1338" s="48"/>
      <c r="BP1338" s="48"/>
      <c r="BQ1338" s="48"/>
      <c r="BR1338" s="48"/>
      <c r="BS1338" s="48"/>
      <c r="BT1338" s="48"/>
      <c r="BU1338" s="48"/>
    </row>
    <row r="1339" spans="1:73" hidden="1">
      <c r="A1339" s="48"/>
      <c r="B1339" s="48"/>
      <c r="C1339" s="70" t="s">
        <v>3608</v>
      </c>
      <c r="D1339" s="48"/>
      <c r="E1339" s="48"/>
      <c r="F1339" s="48"/>
      <c r="G1339" s="48"/>
      <c r="H1339" s="48"/>
      <c r="I1339" s="48"/>
      <c r="J1339" s="48"/>
      <c r="K1339" s="48"/>
      <c r="L1339" s="464">
        <f t="shared" si="85"/>
        <v>952</v>
      </c>
      <c r="M1339" s="464"/>
      <c r="N1339" s="152" t="s">
        <v>3609</v>
      </c>
      <c r="O1339" s="48"/>
      <c r="P1339" s="48"/>
      <c r="Q1339" s="48"/>
      <c r="R1339" s="48"/>
      <c r="S1339" s="48"/>
      <c r="T1339" s="48"/>
      <c r="U1339" s="436" t="str">
        <f t="shared" si="83"/>
        <v/>
      </c>
      <c r="V1339" s="436"/>
      <c r="W1339" s="436" t="str">
        <f t="shared" si="84"/>
        <v/>
      </c>
      <c r="X1339" s="436"/>
      <c r="Y1339" s="48"/>
      <c r="Z1339" s="48"/>
      <c r="AA1339" s="48"/>
      <c r="AB1339" s="48"/>
      <c r="AC1339" s="48"/>
      <c r="AD1339" s="48"/>
      <c r="AE1339" s="48"/>
      <c r="AF1339" s="48"/>
      <c r="AG1339" s="48"/>
      <c r="AH1339" s="48"/>
      <c r="AI1339" s="48"/>
      <c r="AJ1339" s="48"/>
      <c r="AK1339" s="48"/>
      <c r="AL1339" s="48"/>
      <c r="AM1339" s="48"/>
      <c r="AN1339" s="48"/>
      <c r="AO1339" s="48"/>
      <c r="AP1339" s="48"/>
      <c r="AQ1339" s="48"/>
      <c r="AR1339" s="48"/>
      <c r="AS1339" s="48"/>
      <c r="AT1339" s="48"/>
      <c r="AU1339" s="48"/>
      <c r="AV1339" s="48"/>
      <c r="AW1339" s="48"/>
      <c r="AX1339" s="48"/>
      <c r="AY1339" s="48"/>
      <c r="AZ1339" s="48"/>
      <c r="BA1339" s="48"/>
      <c r="BB1339" s="48"/>
      <c r="BC1339" s="48"/>
      <c r="BD1339" s="48"/>
      <c r="BE1339" s="48"/>
      <c r="BF1339" s="48"/>
      <c r="BG1339" s="48"/>
      <c r="BH1339" s="48"/>
      <c r="BI1339" s="48"/>
      <c r="BJ1339" s="48"/>
      <c r="BK1339" s="48"/>
      <c r="BL1339" s="48"/>
      <c r="BM1339" s="48"/>
      <c r="BN1339" s="48"/>
      <c r="BO1339" s="48"/>
      <c r="BP1339" s="48"/>
      <c r="BQ1339" s="48"/>
      <c r="BR1339" s="48"/>
      <c r="BS1339" s="48"/>
      <c r="BT1339" s="48"/>
      <c r="BU1339" s="48"/>
    </row>
    <row r="1340" spans="1:73" hidden="1">
      <c r="A1340" s="48"/>
      <c r="B1340" s="48"/>
      <c r="C1340" s="70" t="s">
        <v>3610</v>
      </c>
      <c r="D1340" s="48"/>
      <c r="E1340" s="48"/>
      <c r="F1340" s="48"/>
      <c r="G1340" s="48"/>
      <c r="H1340" s="48"/>
      <c r="I1340" s="48"/>
      <c r="J1340" s="48"/>
      <c r="K1340" s="48"/>
      <c r="L1340" s="464">
        <f t="shared" si="85"/>
        <v>953</v>
      </c>
      <c r="M1340" s="464"/>
      <c r="N1340" s="152" t="s">
        <v>3611</v>
      </c>
      <c r="O1340" s="48"/>
      <c r="P1340" s="48"/>
      <c r="Q1340" s="48"/>
      <c r="R1340" s="48"/>
      <c r="S1340" s="48"/>
      <c r="T1340" s="48"/>
      <c r="U1340" s="436" t="str">
        <f t="shared" si="83"/>
        <v/>
      </c>
      <c r="V1340" s="436"/>
      <c r="W1340" s="436" t="str">
        <f t="shared" si="84"/>
        <v/>
      </c>
      <c r="X1340" s="436"/>
      <c r="Y1340" s="48"/>
      <c r="Z1340" s="48"/>
      <c r="AA1340" s="48"/>
      <c r="AB1340" s="48"/>
      <c r="AC1340" s="48"/>
      <c r="AD1340" s="48"/>
      <c r="AE1340" s="48"/>
      <c r="AF1340" s="48"/>
      <c r="AG1340" s="48"/>
      <c r="AH1340" s="48"/>
      <c r="AI1340" s="48"/>
      <c r="AJ1340" s="48"/>
      <c r="AK1340" s="48"/>
      <c r="AL1340" s="48"/>
      <c r="AM1340" s="48"/>
      <c r="AN1340" s="48"/>
      <c r="AO1340" s="48"/>
      <c r="AP1340" s="48"/>
      <c r="AQ1340" s="48"/>
      <c r="AR1340" s="48"/>
      <c r="AS1340" s="48"/>
      <c r="AT1340" s="48"/>
      <c r="AU1340" s="48"/>
      <c r="AV1340" s="48"/>
      <c r="AW1340" s="48"/>
      <c r="AX1340" s="48"/>
      <c r="AY1340" s="48"/>
      <c r="AZ1340" s="48"/>
      <c r="BA1340" s="48"/>
      <c r="BB1340" s="48"/>
      <c r="BC1340" s="48"/>
      <c r="BD1340" s="48"/>
      <c r="BE1340" s="48"/>
      <c r="BF1340" s="48"/>
      <c r="BG1340" s="48"/>
      <c r="BH1340" s="48"/>
      <c r="BI1340" s="48"/>
      <c r="BJ1340" s="48"/>
      <c r="BK1340" s="48"/>
      <c r="BL1340" s="48"/>
      <c r="BM1340" s="48"/>
      <c r="BN1340" s="48"/>
      <c r="BO1340" s="48"/>
      <c r="BP1340" s="48"/>
      <c r="BQ1340" s="48"/>
      <c r="BR1340" s="48"/>
      <c r="BS1340" s="48"/>
      <c r="BT1340" s="48"/>
      <c r="BU1340" s="48"/>
    </row>
    <row r="1341" spans="1:73" hidden="1">
      <c r="A1341" s="48"/>
      <c r="B1341" s="48"/>
      <c r="C1341" s="70" t="s">
        <v>3612</v>
      </c>
      <c r="D1341" s="48"/>
      <c r="E1341" s="48"/>
      <c r="F1341" s="48"/>
      <c r="G1341" s="48"/>
      <c r="H1341" s="48"/>
      <c r="I1341" s="48"/>
      <c r="J1341" s="48"/>
      <c r="K1341" s="48"/>
      <c r="L1341" s="464">
        <f t="shared" si="85"/>
        <v>954</v>
      </c>
      <c r="M1341" s="464"/>
      <c r="N1341" s="152" t="s">
        <v>3613</v>
      </c>
      <c r="O1341" s="48"/>
      <c r="P1341" s="48"/>
      <c r="Q1341" s="48"/>
      <c r="R1341" s="48"/>
      <c r="S1341" s="48"/>
      <c r="T1341" s="48"/>
      <c r="U1341" s="436" t="str">
        <f t="shared" si="83"/>
        <v/>
      </c>
      <c r="V1341" s="436"/>
      <c r="W1341" s="436" t="str">
        <f t="shared" si="84"/>
        <v/>
      </c>
      <c r="X1341" s="436"/>
      <c r="Y1341" s="48"/>
      <c r="Z1341" s="48"/>
      <c r="AA1341" s="48"/>
      <c r="AB1341" s="48"/>
      <c r="AC1341" s="48"/>
      <c r="AD1341" s="48"/>
      <c r="AE1341" s="48"/>
      <c r="AF1341" s="48"/>
      <c r="AG1341" s="48"/>
      <c r="AH1341" s="48"/>
      <c r="AI1341" s="48"/>
      <c r="AJ1341" s="48"/>
      <c r="AK1341" s="48"/>
      <c r="AL1341" s="48"/>
      <c r="AM1341" s="48"/>
      <c r="AN1341" s="48"/>
      <c r="AO1341" s="48"/>
      <c r="AP1341" s="48"/>
      <c r="AQ1341" s="48"/>
      <c r="AR1341" s="48"/>
      <c r="AS1341" s="48"/>
      <c r="AT1341" s="48"/>
      <c r="AU1341" s="48"/>
      <c r="AV1341" s="48"/>
      <c r="AW1341" s="48"/>
      <c r="AX1341" s="48"/>
      <c r="AY1341" s="48"/>
      <c r="AZ1341" s="48"/>
      <c r="BA1341" s="48"/>
      <c r="BB1341" s="48"/>
      <c r="BC1341" s="48"/>
      <c r="BD1341" s="48"/>
      <c r="BE1341" s="48"/>
      <c r="BF1341" s="48"/>
      <c r="BG1341" s="48"/>
      <c r="BH1341" s="48"/>
      <c r="BI1341" s="48"/>
      <c r="BJ1341" s="48"/>
      <c r="BK1341" s="48"/>
      <c r="BL1341" s="48"/>
      <c r="BM1341" s="48"/>
      <c r="BN1341" s="48"/>
      <c r="BO1341" s="48"/>
      <c r="BP1341" s="48"/>
      <c r="BQ1341" s="48"/>
      <c r="BR1341" s="48"/>
      <c r="BS1341" s="48"/>
      <c r="BT1341" s="48"/>
      <c r="BU1341" s="48"/>
    </row>
    <row r="1342" spans="1:73" hidden="1">
      <c r="A1342" s="48"/>
      <c r="B1342" s="48"/>
      <c r="C1342" s="70" t="s">
        <v>3614</v>
      </c>
      <c r="D1342" s="48"/>
      <c r="E1342" s="48"/>
      <c r="F1342" s="48"/>
      <c r="G1342" s="48"/>
      <c r="H1342" s="48"/>
      <c r="I1342" s="48"/>
      <c r="J1342" s="48"/>
      <c r="K1342" s="48"/>
      <c r="L1342" s="464">
        <f t="shared" si="85"/>
        <v>955</v>
      </c>
      <c r="M1342" s="464"/>
      <c r="N1342" s="152" t="s">
        <v>3615</v>
      </c>
      <c r="O1342" s="48"/>
      <c r="P1342" s="48"/>
      <c r="Q1342" s="48"/>
      <c r="R1342" s="48"/>
      <c r="S1342" s="48"/>
      <c r="T1342" s="48"/>
      <c r="U1342" s="436" t="str">
        <f t="shared" si="83"/>
        <v/>
      </c>
      <c r="V1342" s="436"/>
      <c r="W1342" s="436" t="str">
        <f t="shared" si="84"/>
        <v/>
      </c>
      <c r="X1342" s="436"/>
      <c r="Y1342" s="48"/>
      <c r="Z1342" s="48"/>
      <c r="AA1342" s="48"/>
      <c r="AB1342" s="48"/>
      <c r="AC1342" s="48"/>
      <c r="AD1342" s="48"/>
      <c r="AE1342" s="48"/>
      <c r="AF1342" s="48"/>
      <c r="AG1342" s="48"/>
      <c r="AH1342" s="48"/>
      <c r="AI1342" s="48"/>
      <c r="AJ1342" s="48"/>
      <c r="AK1342" s="48"/>
      <c r="AL1342" s="48"/>
      <c r="AM1342" s="48"/>
      <c r="AN1342" s="48"/>
      <c r="AO1342" s="48"/>
      <c r="AP1342" s="48"/>
      <c r="AQ1342" s="48"/>
      <c r="AR1342" s="48"/>
      <c r="AS1342" s="48"/>
      <c r="AT1342" s="48"/>
      <c r="AU1342" s="48"/>
      <c r="AV1342" s="48"/>
      <c r="AW1342" s="48"/>
      <c r="AX1342" s="48"/>
      <c r="AY1342" s="48"/>
      <c r="AZ1342" s="48"/>
      <c r="BA1342" s="48"/>
      <c r="BB1342" s="48"/>
      <c r="BC1342" s="48"/>
      <c r="BD1342" s="48"/>
      <c r="BE1342" s="48"/>
      <c r="BF1342" s="48"/>
      <c r="BG1342" s="48"/>
      <c r="BH1342" s="48"/>
      <c r="BI1342" s="48"/>
      <c r="BJ1342" s="48"/>
      <c r="BK1342" s="48"/>
      <c r="BL1342" s="48"/>
      <c r="BM1342" s="48"/>
      <c r="BN1342" s="48"/>
      <c r="BO1342" s="48"/>
      <c r="BP1342" s="48"/>
      <c r="BQ1342" s="48"/>
      <c r="BR1342" s="48"/>
      <c r="BS1342" s="48"/>
      <c r="BT1342" s="48"/>
      <c r="BU1342" s="48"/>
    </row>
    <row r="1343" spans="1:73" hidden="1">
      <c r="A1343" s="48"/>
      <c r="B1343" s="48"/>
      <c r="C1343" s="70" t="s">
        <v>3616</v>
      </c>
      <c r="D1343" s="48"/>
      <c r="E1343" s="48"/>
      <c r="F1343" s="48"/>
      <c r="G1343" s="48"/>
      <c r="H1343" s="48"/>
      <c r="I1343" s="48"/>
      <c r="J1343" s="48"/>
      <c r="K1343" s="48"/>
      <c r="L1343" s="464">
        <f t="shared" si="85"/>
        <v>956</v>
      </c>
      <c r="M1343" s="464"/>
      <c r="N1343" s="152" t="s">
        <v>3617</v>
      </c>
      <c r="O1343" s="48"/>
      <c r="P1343" s="48"/>
      <c r="Q1343" s="48"/>
      <c r="R1343" s="48"/>
      <c r="S1343" s="48"/>
      <c r="T1343" s="48"/>
      <c r="U1343" s="436" t="str">
        <f t="shared" si="83"/>
        <v/>
      </c>
      <c r="V1343" s="436"/>
      <c r="W1343" s="436" t="str">
        <f t="shared" si="84"/>
        <v/>
      </c>
      <c r="X1343" s="436"/>
      <c r="Y1343" s="48"/>
      <c r="Z1343" s="48"/>
      <c r="AA1343" s="48"/>
      <c r="AB1343" s="48"/>
      <c r="AC1343" s="48"/>
      <c r="AD1343" s="48"/>
      <c r="AE1343" s="48"/>
      <c r="AF1343" s="48"/>
      <c r="AG1343" s="48"/>
      <c r="AH1343" s="48"/>
      <c r="AI1343" s="48"/>
      <c r="AJ1343" s="48"/>
      <c r="AK1343" s="48"/>
      <c r="AL1343" s="48"/>
      <c r="AM1343" s="48"/>
      <c r="AN1343" s="48"/>
      <c r="AO1343" s="48"/>
      <c r="AP1343" s="48"/>
      <c r="AQ1343" s="48"/>
      <c r="AR1343" s="48"/>
      <c r="AS1343" s="48"/>
      <c r="AT1343" s="48"/>
      <c r="AU1343" s="48"/>
      <c r="AV1343" s="48"/>
      <c r="AW1343" s="48"/>
      <c r="AX1343" s="48"/>
      <c r="AY1343" s="48"/>
      <c r="AZ1343" s="48"/>
      <c r="BA1343" s="48"/>
      <c r="BB1343" s="48"/>
      <c r="BC1343" s="48"/>
      <c r="BD1343" s="48"/>
      <c r="BE1343" s="48"/>
      <c r="BF1343" s="48"/>
      <c r="BG1343" s="48"/>
      <c r="BH1343" s="48"/>
      <c r="BI1343" s="48"/>
      <c r="BJ1343" s="48"/>
      <c r="BK1343" s="48"/>
      <c r="BL1343" s="48"/>
      <c r="BM1343" s="48"/>
      <c r="BN1343" s="48"/>
      <c r="BO1343" s="48"/>
      <c r="BP1343" s="48"/>
      <c r="BQ1343" s="48"/>
      <c r="BR1343" s="48"/>
      <c r="BS1343" s="48"/>
      <c r="BT1343" s="48"/>
      <c r="BU1343" s="48"/>
    </row>
    <row r="1344" spans="1:73" hidden="1">
      <c r="A1344" s="48"/>
      <c r="B1344" s="48"/>
      <c r="C1344" s="70" t="s">
        <v>3618</v>
      </c>
      <c r="D1344" s="48"/>
      <c r="E1344" s="48"/>
      <c r="F1344" s="48"/>
      <c r="G1344" s="48"/>
      <c r="H1344" s="48"/>
      <c r="I1344" s="48"/>
      <c r="J1344" s="48"/>
      <c r="K1344" s="48"/>
      <c r="L1344" s="464">
        <f t="shared" si="85"/>
        <v>957</v>
      </c>
      <c r="M1344" s="464"/>
      <c r="N1344" s="152" t="s">
        <v>3619</v>
      </c>
      <c r="O1344" s="48"/>
      <c r="P1344" s="48"/>
      <c r="Q1344" s="48"/>
      <c r="R1344" s="48"/>
      <c r="S1344" s="48"/>
      <c r="T1344" s="48"/>
      <c r="U1344" s="436" t="str">
        <f t="shared" si="83"/>
        <v/>
      </c>
      <c r="V1344" s="436"/>
      <c r="W1344" s="436" t="str">
        <f t="shared" si="84"/>
        <v/>
      </c>
      <c r="X1344" s="436"/>
      <c r="Y1344" s="48"/>
      <c r="Z1344" s="48"/>
      <c r="AA1344" s="48"/>
      <c r="AB1344" s="48"/>
      <c r="AC1344" s="48"/>
      <c r="AD1344" s="48"/>
      <c r="AE1344" s="48"/>
      <c r="AF1344" s="48"/>
      <c r="AG1344" s="48"/>
      <c r="AH1344" s="48"/>
      <c r="AI1344" s="48"/>
      <c r="AJ1344" s="48"/>
      <c r="AK1344" s="48"/>
      <c r="AL1344" s="48"/>
      <c r="AM1344" s="48"/>
      <c r="AN1344" s="48"/>
      <c r="AO1344" s="48"/>
      <c r="AP1344" s="48"/>
      <c r="AQ1344" s="48"/>
      <c r="AR1344" s="48"/>
      <c r="AS1344" s="48"/>
      <c r="AT1344" s="48"/>
      <c r="AU1344" s="48"/>
      <c r="AV1344" s="48"/>
      <c r="AW1344" s="48"/>
      <c r="AX1344" s="48"/>
      <c r="AY1344" s="48"/>
      <c r="AZ1344" s="48"/>
      <c r="BA1344" s="48"/>
      <c r="BB1344" s="48"/>
      <c r="BC1344" s="48"/>
      <c r="BD1344" s="48"/>
      <c r="BE1344" s="48"/>
      <c r="BF1344" s="48"/>
      <c r="BG1344" s="48"/>
      <c r="BH1344" s="48"/>
      <c r="BI1344" s="48"/>
      <c r="BJ1344" s="48"/>
      <c r="BK1344" s="48"/>
      <c r="BL1344" s="48"/>
      <c r="BM1344" s="48"/>
      <c r="BN1344" s="48"/>
      <c r="BO1344" s="48"/>
      <c r="BP1344" s="48"/>
      <c r="BQ1344" s="48"/>
      <c r="BR1344" s="48"/>
      <c r="BS1344" s="48"/>
      <c r="BT1344" s="48"/>
      <c r="BU1344" s="48"/>
    </row>
    <row r="1345" spans="1:73" hidden="1">
      <c r="A1345" s="48"/>
      <c r="B1345" s="48"/>
      <c r="C1345" s="70" t="s">
        <v>3620</v>
      </c>
      <c r="D1345" s="48"/>
      <c r="E1345" s="48"/>
      <c r="F1345" s="48"/>
      <c r="G1345" s="48"/>
      <c r="H1345" s="48"/>
      <c r="I1345" s="48"/>
      <c r="J1345" s="48"/>
      <c r="K1345" s="48"/>
      <c r="L1345" s="464">
        <f t="shared" si="85"/>
        <v>958</v>
      </c>
      <c r="M1345" s="464"/>
      <c r="N1345" s="152" t="s">
        <v>3621</v>
      </c>
      <c r="O1345" s="48"/>
      <c r="P1345" s="48"/>
      <c r="Q1345" s="48"/>
      <c r="R1345" s="48"/>
      <c r="S1345" s="48"/>
      <c r="T1345" s="48"/>
      <c r="U1345" s="436" t="str">
        <f t="shared" si="83"/>
        <v/>
      </c>
      <c r="V1345" s="436"/>
      <c r="W1345" s="436" t="str">
        <f t="shared" si="84"/>
        <v/>
      </c>
      <c r="X1345" s="436"/>
      <c r="Y1345" s="48"/>
      <c r="Z1345" s="48"/>
      <c r="AA1345" s="48"/>
      <c r="AB1345" s="48"/>
      <c r="AC1345" s="48"/>
      <c r="AD1345" s="48"/>
      <c r="AE1345" s="48"/>
      <c r="AF1345" s="48"/>
      <c r="AG1345" s="48"/>
      <c r="AH1345" s="48"/>
      <c r="AI1345" s="48"/>
      <c r="AJ1345" s="48"/>
      <c r="AK1345" s="48"/>
      <c r="AL1345" s="48"/>
      <c r="AM1345" s="48"/>
      <c r="AN1345" s="48"/>
      <c r="AO1345" s="48"/>
      <c r="AP1345" s="48"/>
      <c r="AQ1345" s="48"/>
      <c r="AR1345" s="48"/>
      <c r="AS1345" s="48"/>
      <c r="AT1345" s="48"/>
      <c r="AU1345" s="48"/>
      <c r="AV1345" s="48"/>
      <c r="AW1345" s="48"/>
      <c r="AX1345" s="48"/>
      <c r="AY1345" s="48"/>
      <c r="AZ1345" s="48"/>
      <c r="BA1345" s="48"/>
      <c r="BB1345" s="48"/>
      <c r="BC1345" s="48"/>
      <c r="BD1345" s="48"/>
      <c r="BE1345" s="48"/>
      <c r="BF1345" s="48"/>
      <c r="BG1345" s="48"/>
      <c r="BH1345" s="48"/>
      <c r="BI1345" s="48"/>
      <c r="BJ1345" s="48"/>
      <c r="BK1345" s="48"/>
      <c r="BL1345" s="48"/>
      <c r="BM1345" s="48"/>
      <c r="BN1345" s="48"/>
      <c r="BO1345" s="48"/>
      <c r="BP1345" s="48"/>
      <c r="BQ1345" s="48"/>
      <c r="BR1345" s="48"/>
      <c r="BS1345" s="48"/>
      <c r="BT1345" s="48"/>
      <c r="BU1345" s="48"/>
    </row>
    <row r="1346" spans="1:73" hidden="1">
      <c r="A1346" s="48"/>
      <c r="B1346" s="48"/>
      <c r="C1346" s="70" t="s">
        <v>3622</v>
      </c>
      <c r="D1346" s="48"/>
      <c r="E1346" s="48"/>
      <c r="F1346" s="48"/>
      <c r="G1346" s="48"/>
      <c r="H1346" s="48"/>
      <c r="I1346" s="48"/>
      <c r="J1346" s="48"/>
      <c r="K1346" s="48"/>
      <c r="L1346" s="464">
        <f t="shared" si="85"/>
        <v>959</v>
      </c>
      <c r="M1346" s="464"/>
      <c r="N1346" s="152" t="s">
        <v>3623</v>
      </c>
      <c r="O1346" s="48"/>
      <c r="P1346" s="48"/>
      <c r="Q1346" s="48"/>
      <c r="R1346" s="48"/>
      <c r="S1346" s="48"/>
      <c r="T1346" s="48"/>
      <c r="U1346" s="436" t="str">
        <f t="shared" si="83"/>
        <v/>
      </c>
      <c r="V1346" s="436"/>
      <c r="W1346" s="436" t="str">
        <f t="shared" si="84"/>
        <v/>
      </c>
      <c r="X1346" s="436"/>
      <c r="Y1346" s="48"/>
      <c r="Z1346" s="48"/>
      <c r="AA1346" s="48"/>
      <c r="AB1346" s="48"/>
      <c r="AC1346" s="48"/>
      <c r="AD1346" s="48"/>
      <c r="AE1346" s="48"/>
      <c r="AF1346" s="48"/>
      <c r="AG1346" s="48"/>
      <c r="AH1346" s="48"/>
      <c r="AI1346" s="48"/>
      <c r="AJ1346" s="48"/>
      <c r="AK1346" s="48"/>
      <c r="AL1346" s="48"/>
      <c r="AM1346" s="48"/>
      <c r="AN1346" s="48"/>
      <c r="AO1346" s="48"/>
      <c r="AP1346" s="48"/>
      <c r="AQ1346" s="48"/>
      <c r="AR1346" s="48"/>
      <c r="AS1346" s="48"/>
      <c r="AT1346" s="48"/>
      <c r="AU1346" s="48"/>
      <c r="AV1346" s="48"/>
      <c r="AW1346" s="48"/>
      <c r="AX1346" s="48"/>
      <c r="AY1346" s="48"/>
      <c r="AZ1346" s="48"/>
      <c r="BA1346" s="48"/>
      <c r="BB1346" s="48"/>
      <c r="BC1346" s="48"/>
      <c r="BD1346" s="48"/>
      <c r="BE1346" s="48"/>
      <c r="BF1346" s="48"/>
      <c r="BG1346" s="48"/>
      <c r="BH1346" s="48"/>
      <c r="BI1346" s="48"/>
      <c r="BJ1346" s="48"/>
      <c r="BK1346" s="48"/>
      <c r="BL1346" s="48"/>
      <c r="BM1346" s="48"/>
      <c r="BN1346" s="48"/>
      <c r="BO1346" s="48"/>
      <c r="BP1346" s="48"/>
      <c r="BQ1346" s="48"/>
      <c r="BR1346" s="48"/>
      <c r="BS1346" s="48"/>
      <c r="BT1346" s="48"/>
      <c r="BU1346" s="48"/>
    </row>
    <row r="1347" spans="1:73" hidden="1">
      <c r="A1347" s="48"/>
      <c r="B1347" s="48"/>
      <c r="C1347" s="70" t="s">
        <v>3624</v>
      </c>
      <c r="D1347" s="48"/>
      <c r="E1347" s="48"/>
      <c r="F1347" s="48"/>
      <c r="G1347" s="48"/>
      <c r="H1347" s="48"/>
      <c r="I1347" s="48"/>
      <c r="J1347" s="48"/>
      <c r="K1347" s="48"/>
      <c r="L1347" s="464">
        <f t="shared" si="85"/>
        <v>960</v>
      </c>
      <c r="M1347" s="464"/>
      <c r="N1347" s="152" t="s">
        <v>1606</v>
      </c>
      <c r="O1347" s="48"/>
      <c r="P1347" s="48"/>
      <c r="Q1347" s="48"/>
      <c r="R1347" s="48"/>
      <c r="S1347" s="48"/>
      <c r="T1347" s="48"/>
      <c r="U1347" s="436" t="str">
        <f t="shared" si="83"/>
        <v/>
      </c>
      <c r="V1347" s="436"/>
      <c r="W1347" s="436" t="str">
        <f t="shared" si="84"/>
        <v/>
      </c>
      <c r="X1347" s="436"/>
      <c r="Y1347" s="48"/>
      <c r="Z1347" s="48"/>
      <c r="AA1347" s="48"/>
      <c r="AB1347" s="48"/>
      <c r="AC1347" s="48"/>
      <c r="AD1347" s="48"/>
      <c r="AE1347" s="48"/>
      <c r="AF1347" s="48"/>
      <c r="AG1347" s="48"/>
      <c r="AH1347" s="48"/>
      <c r="AI1347" s="48"/>
      <c r="AJ1347" s="48"/>
      <c r="AK1347" s="48"/>
      <c r="AL1347" s="48"/>
      <c r="AM1347" s="48"/>
      <c r="AN1347" s="48"/>
      <c r="AO1347" s="48"/>
      <c r="AP1347" s="48"/>
      <c r="AQ1347" s="48"/>
      <c r="AR1347" s="48"/>
      <c r="AS1347" s="48"/>
      <c r="AT1347" s="48"/>
      <c r="AU1347" s="48"/>
      <c r="AV1347" s="48"/>
      <c r="AW1347" s="48"/>
      <c r="AX1347" s="48"/>
      <c r="AY1347" s="48"/>
      <c r="AZ1347" s="48"/>
      <c r="BA1347" s="48"/>
      <c r="BB1347" s="48"/>
      <c r="BC1347" s="48"/>
      <c r="BD1347" s="48"/>
      <c r="BE1347" s="48"/>
      <c r="BF1347" s="48"/>
      <c r="BG1347" s="48"/>
      <c r="BH1347" s="48"/>
      <c r="BI1347" s="48"/>
      <c r="BJ1347" s="48"/>
      <c r="BK1347" s="48"/>
      <c r="BL1347" s="48"/>
      <c r="BM1347" s="48"/>
      <c r="BN1347" s="48"/>
      <c r="BO1347" s="48"/>
      <c r="BP1347" s="48"/>
      <c r="BQ1347" s="48"/>
      <c r="BR1347" s="48"/>
      <c r="BS1347" s="48"/>
      <c r="BT1347" s="48"/>
      <c r="BU1347" s="48"/>
    </row>
    <row r="1348" spans="1:73" hidden="1">
      <c r="A1348" s="48"/>
      <c r="B1348" s="48"/>
      <c r="C1348" s="70" t="s">
        <v>3625</v>
      </c>
      <c r="D1348" s="48"/>
      <c r="E1348" s="48"/>
      <c r="F1348" s="48"/>
      <c r="G1348" s="48"/>
      <c r="H1348" s="48"/>
      <c r="I1348" s="48"/>
      <c r="J1348" s="48"/>
      <c r="K1348" s="48"/>
      <c r="L1348" s="464">
        <f t="shared" si="85"/>
        <v>961</v>
      </c>
      <c r="M1348" s="464"/>
      <c r="N1348" s="152" t="s">
        <v>3626</v>
      </c>
      <c r="O1348" s="48"/>
      <c r="P1348" s="48"/>
      <c r="Q1348" s="48"/>
      <c r="R1348" s="48"/>
      <c r="S1348" s="48"/>
      <c r="T1348" s="48"/>
      <c r="U1348" s="436" t="str">
        <f t="shared" si="83"/>
        <v/>
      </c>
      <c r="V1348" s="436"/>
      <c r="W1348" s="436" t="str">
        <f t="shared" si="84"/>
        <v/>
      </c>
      <c r="X1348" s="436"/>
      <c r="Y1348" s="48"/>
      <c r="Z1348" s="48"/>
      <c r="AA1348" s="48"/>
      <c r="AB1348" s="48"/>
      <c r="AC1348" s="48"/>
      <c r="AD1348" s="48"/>
      <c r="AE1348" s="48"/>
      <c r="AF1348" s="48"/>
      <c r="AG1348" s="48"/>
      <c r="AH1348" s="48"/>
      <c r="AI1348" s="48"/>
      <c r="AJ1348" s="48"/>
      <c r="AK1348" s="48"/>
      <c r="AL1348" s="48"/>
      <c r="AM1348" s="48"/>
      <c r="AN1348" s="48"/>
      <c r="AO1348" s="48"/>
      <c r="AP1348" s="48"/>
      <c r="AQ1348" s="48"/>
      <c r="AR1348" s="48"/>
      <c r="AS1348" s="48"/>
      <c r="AT1348" s="48"/>
      <c r="AU1348" s="48"/>
      <c r="AV1348" s="48"/>
      <c r="AW1348" s="48"/>
      <c r="AX1348" s="48"/>
      <c r="AY1348" s="48"/>
      <c r="AZ1348" s="48"/>
      <c r="BA1348" s="48"/>
      <c r="BB1348" s="48"/>
      <c r="BC1348" s="48"/>
      <c r="BD1348" s="48"/>
      <c r="BE1348" s="48"/>
      <c r="BF1348" s="48"/>
      <c r="BG1348" s="48"/>
      <c r="BH1348" s="48"/>
      <c r="BI1348" s="48"/>
      <c r="BJ1348" s="48"/>
      <c r="BK1348" s="48"/>
      <c r="BL1348" s="48"/>
      <c r="BM1348" s="48"/>
      <c r="BN1348" s="48"/>
      <c r="BO1348" s="48"/>
      <c r="BP1348" s="48"/>
      <c r="BQ1348" s="48"/>
      <c r="BR1348" s="48"/>
      <c r="BS1348" s="48"/>
      <c r="BT1348" s="48"/>
      <c r="BU1348" s="48"/>
    </row>
    <row r="1349" spans="1:73" hidden="1">
      <c r="A1349" s="48"/>
      <c r="B1349" s="48"/>
      <c r="C1349" s="70" t="s">
        <v>3627</v>
      </c>
      <c r="D1349" s="48"/>
      <c r="E1349" s="48"/>
      <c r="F1349" s="48"/>
      <c r="G1349" s="48"/>
      <c r="H1349" s="48"/>
      <c r="I1349" s="48"/>
      <c r="J1349" s="48"/>
      <c r="K1349" s="48"/>
      <c r="L1349" s="464">
        <f t="shared" si="85"/>
        <v>962</v>
      </c>
      <c r="M1349" s="464"/>
      <c r="N1349" s="152" t="s">
        <v>3628</v>
      </c>
      <c r="O1349" s="48"/>
      <c r="P1349" s="48"/>
      <c r="Q1349" s="48"/>
      <c r="R1349" s="48"/>
      <c r="S1349" s="48"/>
      <c r="T1349" s="48"/>
      <c r="U1349" s="436" t="str">
        <f t="shared" ref="U1349:U1412" si="86">IF(N1349=Q$380,"Yes","")</f>
        <v/>
      </c>
      <c r="V1349" s="436"/>
      <c r="W1349" s="436" t="str">
        <f t="shared" ref="W1349:W1412" si="87">IF(N1349=Q$382,"Yes","")</f>
        <v/>
      </c>
      <c r="X1349" s="436"/>
      <c r="Y1349" s="48"/>
      <c r="Z1349" s="48"/>
      <c r="AA1349" s="48"/>
      <c r="AB1349" s="48"/>
      <c r="AC1349" s="48"/>
      <c r="AD1349" s="48"/>
      <c r="AE1349" s="48"/>
      <c r="AF1349" s="48"/>
      <c r="AG1349" s="48"/>
      <c r="AH1349" s="48"/>
      <c r="AI1349" s="48"/>
      <c r="AJ1349" s="48"/>
      <c r="AK1349" s="48"/>
      <c r="AL1349" s="48"/>
      <c r="AM1349" s="48"/>
      <c r="AN1349" s="48"/>
      <c r="AO1349" s="48"/>
      <c r="AP1349" s="48"/>
      <c r="AQ1349" s="48"/>
      <c r="AR1349" s="48"/>
      <c r="AS1349" s="48"/>
      <c r="AT1349" s="48"/>
      <c r="AU1349" s="48"/>
      <c r="AV1349" s="48"/>
      <c r="AW1349" s="48"/>
      <c r="AX1349" s="48"/>
      <c r="AY1349" s="48"/>
      <c r="AZ1349" s="48"/>
      <c r="BA1349" s="48"/>
      <c r="BB1349" s="48"/>
      <c r="BC1349" s="48"/>
      <c r="BD1349" s="48"/>
      <c r="BE1349" s="48"/>
      <c r="BF1349" s="48"/>
      <c r="BG1349" s="48"/>
      <c r="BH1349" s="48"/>
      <c r="BI1349" s="48"/>
      <c r="BJ1349" s="48"/>
      <c r="BK1349" s="48"/>
      <c r="BL1349" s="48"/>
      <c r="BM1349" s="48"/>
      <c r="BN1349" s="48"/>
      <c r="BO1349" s="48"/>
      <c r="BP1349" s="48"/>
      <c r="BQ1349" s="48"/>
      <c r="BR1349" s="48"/>
      <c r="BS1349" s="48"/>
      <c r="BT1349" s="48"/>
      <c r="BU1349" s="48"/>
    </row>
    <row r="1350" spans="1:73" hidden="1">
      <c r="A1350" s="48"/>
      <c r="B1350" s="48"/>
      <c r="C1350" s="70" t="s">
        <v>3629</v>
      </c>
      <c r="D1350" s="48"/>
      <c r="E1350" s="48"/>
      <c r="F1350" s="48"/>
      <c r="G1350" s="48"/>
      <c r="H1350" s="48"/>
      <c r="I1350" s="48"/>
      <c r="J1350" s="48"/>
      <c r="K1350" s="48"/>
      <c r="L1350" s="464">
        <f t="shared" ref="L1350:L1413" si="88">L1349+1</f>
        <v>963</v>
      </c>
      <c r="M1350" s="464"/>
      <c r="N1350" s="152" t="s">
        <v>3630</v>
      </c>
      <c r="O1350" s="48"/>
      <c r="P1350" s="48"/>
      <c r="Q1350" s="48"/>
      <c r="R1350" s="48"/>
      <c r="S1350" s="48"/>
      <c r="T1350" s="48"/>
      <c r="U1350" s="436" t="str">
        <f t="shared" si="86"/>
        <v/>
      </c>
      <c r="V1350" s="436"/>
      <c r="W1350" s="436" t="str">
        <f t="shared" si="87"/>
        <v/>
      </c>
      <c r="X1350" s="436"/>
      <c r="Y1350" s="48"/>
      <c r="Z1350" s="48"/>
      <c r="AA1350" s="48"/>
      <c r="AB1350" s="48"/>
      <c r="AC1350" s="48"/>
      <c r="AD1350" s="48"/>
      <c r="AE1350" s="48"/>
      <c r="AF1350" s="48"/>
      <c r="AG1350" s="48"/>
      <c r="AH1350" s="48"/>
      <c r="AI1350" s="48"/>
      <c r="AJ1350" s="48"/>
      <c r="AK1350" s="48"/>
      <c r="AL1350" s="48"/>
      <c r="AM1350" s="48"/>
      <c r="AN1350" s="48"/>
      <c r="AO1350" s="48"/>
      <c r="AP1350" s="48"/>
      <c r="AQ1350" s="48"/>
      <c r="AR1350" s="48"/>
      <c r="AS1350" s="48"/>
      <c r="AT1350" s="48"/>
      <c r="AU1350" s="48"/>
      <c r="AV1350" s="48"/>
      <c r="AW1350" s="48"/>
      <c r="AX1350" s="48"/>
      <c r="AY1350" s="48"/>
      <c r="AZ1350" s="48"/>
      <c r="BA1350" s="48"/>
      <c r="BB1350" s="48"/>
      <c r="BC1350" s="48"/>
      <c r="BD1350" s="48"/>
      <c r="BE1350" s="48"/>
      <c r="BF1350" s="48"/>
      <c r="BG1350" s="48"/>
      <c r="BH1350" s="48"/>
      <c r="BI1350" s="48"/>
      <c r="BJ1350" s="48"/>
      <c r="BK1350" s="48"/>
      <c r="BL1350" s="48"/>
      <c r="BM1350" s="48"/>
      <c r="BN1350" s="48"/>
      <c r="BO1350" s="48"/>
      <c r="BP1350" s="48"/>
      <c r="BQ1350" s="48"/>
      <c r="BR1350" s="48"/>
      <c r="BS1350" s="48"/>
      <c r="BT1350" s="48"/>
      <c r="BU1350" s="48"/>
    </row>
    <row r="1351" spans="1:73" hidden="1">
      <c r="A1351" s="48"/>
      <c r="B1351" s="48"/>
      <c r="C1351" s="70" t="s">
        <v>3631</v>
      </c>
      <c r="D1351" s="48"/>
      <c r="E1351" s="48"/>
      <c r="F1351" s="48"/>
      <c r="G1351" s="48"/>
      <c r="H1351" s="48"/>
      <c r="I1351" s="48"/>
      <c r="J1351" s="48"/>
      <c r="K1351" s="48"/>
      <c r="L1351" s="464">
        <f t="shared" si="88"/>
        <v>964</v>
      </c>
      <c r="M1351" s="464"/>
      <c r="N1351" s="152" t="s">
        <v>3632</v>
      </c>
      <c r="O1351" s="48"/>
      <c r="P1351" s="48"/>
      <c r="Q1351" s="48"/>
      <c r="R1351" s="48"/>
      <c r="S1351" s="48"/>
      <c r="T1351" s="48"/>
      <c r="U1351" s="436" t="str">
        <f t="shared" si="86"/>
        <v/>
      </c>
      <c r="V1351" s="436"/>
      <c r="W1351" s="436" t="str">
        <f t="shared" si="87"/>
        <v/>
      </c>
      <c r="X1351" s="436"/>
      <c r="Y1351" s="48"/>
      <c r="Z1351" s="48"/>
      <c r="AA1351" s="48"/>
      <c r="AB1351" s="48"/>
      <c r="AC1351" s="48"/>
      <c r="AD1351" s="48"/>
      <c r="AE1351" s="48"/>
      <c r="AF1351" s="48"/>
      <c r="AG1351" s="48"/>
      <c r="AH1351" s="48"/>
      <c r="AI1351" s="48"/>
      <c r="AJ1351" s="48"/>
      <c r="AK1351" s="48"/>
      <c r="AL1351" s="48"/>
      <c r="AM1351" s="48"/>
      <c r="AN1351" s="48"/>
      <c r="AO1351" s="48"/>
      <c r="AP1351" s="48"/>
      <c r="AQ1351" s="48"/>
      <c r="AR1351" s="48"/>
      <c r="AS1351" s="48"/>
      <c r="AT1351" s="48"/>
      <c r="AU1351" s="48"/>
      <c r="AV1351" s="48"/>
      <c r="AW1351" s="48"/>
      <c r="AX1351" s="48"/>
      <c r="AY1351" s="48"/>
      <c r="AZ1351" s="48"/>
      <c r="BA1351" s="48"/>
      <c r="BB1351" s="48"/>
      <c r="BC1351" s="48"/>
      <c r="BD1351" s="48"/>
      <c r="BE1351" s="48"/>
      <c r="BF1351" s="48"/>
      <c r="BG1351" s="48"/>
      <c r="BH1351" s="48"/>
      <c r="BI1351" s="48"/>
      <c r="BJ1351" s="48"/>
      <c r="BK1351" s="48"/>
      <c r="BL1351" s="48"/>
      <c r="BM1351" s="48"/>
      <c r="BN1351" s="48"/>
      <c r="BO1351" s="48"/>
      <c r="BP1351" s="48"/>
      <c r="BQ1351" s="48"/>
      <c r="BR1351" s="48"/>
      <c r="BS1351" s="48"/>
      <c r="BT1351" s="48"/>
      <c r="BU1351" s="48"/>
    </row>
    <row r="1352" spans="1:73" hidden="1">
      <c r="A1352" s="48"/>
      <c r="B1352" s="48"/>
      <c r="C1352" s="70" t="s">
        <v>3633</v>
      </c>
      <c r="D1352" s="48"/>
      <c r="E1352" s="48"/>
      <c r="F1352" s="48"/>
      <c r="G1352" s="48"/>
      <c r="H1352" s="48"/>
      <c r="I1352" s="48"/>
      <c r="J1352" s="48"/>
      <c r="K1352" s="48"/>
      <c r="L1352" s="464">
        <f t="shared" si="88"/>
        <v>965</v>
      </c>
      <c r="M1352" s="464"/>
      <c r="N1352" s="152" t="s">
        <v>3634</v>
      </c>
      <c r="O1352" s="48"/>
      <c r="P1352" s="48"/>
      <c r="Q1352" s="48"/>
      <c r="R1352" s="48"/>
      <c r="S1352" s="48"/>
      <c r="T1352" s="48"/>
      <c r="U1352" s="436" t="str">
        <f t="shared" si="86"/>
        <v/>
      </c>
      <c r="V1352" s="436"/>
      <c r="W1352" s="436" t="str">
        <f t="shared" si="87"/>
        <v/>
      </c>
      <c r="X1352" s="436"/>
      <c r="Y1352" s="48"/>
      <c r="Z1352" s="48"/>
      <c r="AA1352" s="48"/>
      <c r="AB1352" s="48"/>
      <c r="AC1352" s="48"/>
      <c r="AD1352" s="48"/>
      <c r="AE1352" s="48"/>
      <c r="AF1352" s="48"/>
      <c r="AG1352" s="48"/>
      <c r="AH1352" s="48"/>
      <c r="AI1352" s="48"/>
      <c r="AJ1352" s="48"/>
      <c r="AK1352" s="48"/>
      <c r="AL1352" s="48"/>
      <c r="AM1352" s="48"/>
      <c r="AN1352" s="48"/>
      <c r="AO1352" s="48"/>
      <c r="AP1352" s="48"/>
      <c r="AQ1352" s="48"/>
      <c r="AR1352" s="48"/>
      <c r="AS1352" s="48"/>
      <c r="AT1352" s="48"/>
      <c r="AU1352" s="48"/>
      <c r="AV1352" s="48"/>
      <c r="AW1352" s="48"/>
      <c r="AX1352" s="48"/>
      <c r="AY1352" s="48"/>
      <c r="AZ1352" s="48"/>
      <c r="BA1352" s="48"/>
      <c r="BB1352" s="48"/>
      <c r="BC1352" s="48"/>
      <c r="BD1352" s="48"/>
      <c r="BE1352" s="48"/>
      <c r="BF1352" s="48"/>
      <c r="BG1352" s="48"/>
      <c r="BH1352" s="48"/>
      <c r="BI1352" s="48"/>
      <c r="BJ1352" s="48"/>
      <c r="BK1352" s="48"/>
      <c r="BL1352" s="48"/>
      <c r="BM1352" s="48"/>
      <c r="BN1352" s="48"/>
      <c r="BO1352" s="48"/>
      <c r="BP1352" s="48"/>
      <c r="BQ1352" s="48"/>
      <c r="BR1352" s="48"/>
      <c r="BS1352" s="48"/>
      <c r="BT1352" s="48"/>
      <c r="BU1352" s="48"/>
    </row>
    <row r="1353" spans="1:73" hidden="1">
      <c r="A1353" s="48"/>
      <c r="B1353" s="48"/>
      <c r="C1353" s="70" t="s">
        <v>3635</v>
      </c>
      <c r="D1353" s="48"/>
      <c r="E1353" s="48"/>
      <c r="F1353" s="48"/>
      <c r="G1353" s="48"/>
      <c r="H1353" s="48"/>
      <c r="I1353" s="48"/>
      <c r="J1353" s="48"/>
      <c r="K1353" s="48"/>
      <c r="L1353" s="464">
        <f t="shared" si="88"/>
        <v>966</v>
      </c>
      <c r="M1353" s="464"/>
      <c r="N1353" s="152" t="s">
        <v>3636</v>
      </c>
      <c r="O1353" s="48"/>
      <c r="P1353" s="48"/>
      <c r="Q1353" s="48"/>
      <c r="R1353" s="48"/>
      <c r="S1353" s="48"/>
      <c r="T1353" s="48"/>
      <c r="U1353" s="436" t="str">
        <f t="shared" si="86"/>
        <v/>
      </c>
      <c r="V1353" s="436"/>
      <c r="W1353" s="436" t="str">
        <f t="shared" si="87"/>
        <v/>
      </c>
      <c r="X1353" s="436"/>
      <c r="Y1353" s="48"/>
      <c r="Z1353" s="48"/>
      <c r="AA1353" s="48"/>
      <c r="AB1353" s="48"/>
      <c r="AC1353" s="48"/>
      <c r="AD1353" s="48"/>
      <c r="AE1353" s="48"/>
      <c r="AF1353" s="48"/>
      <c r="AG1353" s="48"/>
      <c r="AH1353" s="48"/>
      <c r="AI1353" s="48"/>
      <c r="AJ1353" s="48"/>
      <c r="AK1353" s="48"/>
      <c r="AL1353" s="48"/>
      <c r="AM1353" s="48"/>
      <c r="AN1353" s="48"/>
      <c r="AO1353" s="48"/>
      <c r="AP1353" s="48"/>
      <c r="AQ1353" s="48"/>
      <c r="AR1353" s="48"/>
      <c r="AS1353" s="48"/>
      <c r="AT1353" s="48"/>
      <c r="AU1353" s="48"/>
      <c r="AV1353" s="48"/>
      <c r="AW1353" s="48"/>
      <c r="AX1353" s="48"/>
      <c r="AY1353" s="48"/>
      <c r="AZ1353" s="48"/>
      <c r="BA1353" s="48"/>
      <c r="BB1353" s="48"/>
      <c r="BC1353" s="48"/>
      <c r="BD1353" s="48"/>
      <c r="BE1353" s="48"/>
      <c r="BF1353" s="48"/>
      <c r="BG1353" s="48"/>
      <c r="BH1353" s="48"/>
      <c r="BI1353" s="48"/>
      <c r="BJ1353" s="48"/>
      <c r="BK1353" s="48"/>
      <c r="BL1353" s="48"/>
      <c r="BM1353" s="48"/>
      <c r="BN1353" s="48"/>
      <c r="BO1353" s="48"/>
      <c r="BP1353" s="48"/>
      <c r="BQ1353" s="48"/>
      <c r="BR1353" s="48"/>
      <c r="BS1353" s="48"/>
      <c r="BT1353" s="48"/>
      <c r="BU1353" s="48"/>
    </row>
    <row r="1354" spans="1:73" hidden="1">
      <c r="A1354" s="48"/>
      <c r="B1354" s="48"/>
      <c r="C1354" s="70" t="s">
        <v>3637</v>
      </c>
      <c r="D1354" s="48"/>
      <c r="E1354" s="48"/>
      <c r="F1354" s="48"/>
      <c r="G1354" s="48"/>
      <c r="H1354" s="48"/>
      <c r="I1354" s="48"/>
      <c r="J1354" s="48"/>
      <c r="K1354" s="48"/>
      <c r="L1354" s="464">
        <f t="shared" si="88"/>
        <v>967</v>
      </c>
      <c r="M1354" s="464"/>
      <c r="N1354" s="152" t="s">
        <v>3638</v>
      </c>
      <c r="O1354" s="48"/>
      <c r="P1354" s="48"/>
      <c r="Q1354" s="48"/>
      <c r="R1354" s="48"/>
      <c r="S1354" s="48"/>
      <c r="T1354" s="48"/>
      <c r="U1354" s="436" t="str">
        <f t="shared" si="86"/>
        <v/>
      </c>
      <c r="V1354" s="436"/>
      <c r="W1354" s="436" t="str">
        <f t="shared" si="87"/>
        <v/>
      </c>
      <c r="X1354" s="436"/>
      <c r="Y1354" s="48"/>
      <c r="Z1354" s="48"/>
      <c r="AA1354" s="48"/>
      <c r="AB1354" s="48"/>
      <c r="AC1354" s="48"/>
      <c r="AD1354" s="48"/>
      <c r="AE1354" s="48"/>
      <c r="AF1354" s="48"/>
      <c r="AG1354" s="48"/>
      <c r="AH1354" s="48"/>
      <c r="AI1354" s="48"/>
      <c r="AJ1354" s="48"/>
      <c r="AK1354" s="48"/>
      <c r="AL1354" s="48"/>
      <c r="AM1354" s="48"/>
      <c r="AN1354" s="48"/>
      <c r="AO1354" s="48"/>
      <c r="AP1354" s="48"/>
      <c r="AQ1354" s="48"/>
      <c r="AR1354" s="48"/>
      <c r="AS1354" s="48"/>
      <c r="AT1354" s="48"/>
      <c r="AU1354" s="48"/>
      <c r="AV1354" s="48"/>
      <c r="AW1354" s="48"/>
      <c r="AX1354" s="48"/>
      <c r="AY1354" s="48"/>
      <c r="AZ1354" s="48"/>
      <c r="BA1354" s="48"/>
      <c r="BB1354" s="48"/>
      <c r="BC1354" s="48"/>
      <c r="BD1354" s="48"/>
      <c r="BE1354" s="48"/>
      <c r="BF1354" s="48"/>
      <c r="BG1354" s="48"/>
      <c r="BH1354" s="48"/>
      <c r="BI1354" s="48"/>
      <c r="BJ1354" s="48"/>
      <c r="BK1354" s="48"/>
      <c r="BL1354" s="48"/>
      <c r="BM1354" s="48"/>
      <c r="BN1354" s="48"/>
      <c r="BO1354" s="48"/>
      <c r="BP1354" s="48"/>
      <c r="BQ1354" s="48"/>
      <c r="BR1354" s="48"/>
      <c r="BS1354" s="48"/>
      <c r="BT1354" s="48"/>
      <c r="BU1354" s="48"/>
    </row>
    <row r="1355" spans="1:73" hidden="1">
      <c r="A1355" s="48"/>
      <c r="B1355" s="48"/>
      <c r="C1355" s="70" t="s">
        <v>3639</v>
      </c>
      <c r="D1355" s="48"/>
      <c r="E1355" s="48"/>
      <c r="F1355" s="48"/>
      <c r="G1355" s="48"/>
      <c r="H1355" s="48"/>
      <c r="I1355" s="48"/>
      <c r="J1355" s="48"/>
      <c r="K1355" s="48"/>
      <c r="L1355" s="464">
        <f t="shared" si="88"/>
        <v>968</v>
      </c>
      <c r="M1355" s="464"/>
      <c r="N1355" s="152" t="s">
        <v>3640</v>
      </c>
      <c r="O1355" s="48"/>
      <c r="P1355" s="48"/>
      <c r="Q1355" s="48"/>
      <c r="R1355" s="48"/>
      <c r="S1355" s="48"/>
      <c r="T1355" s="48"/>
      <c r="U1355" s="436" t="str">
        <f t="shared" si="86"/>
        <v/>
      </c>
      <c r="V1355" s="436"/>
      <c r="W1355" s="436" t="str">
        <f t="shared" si="87"/>
        <v/>
      </c>
      <c r="X1355" s="436"/>
      <c r="Y1355" s="48"/>
      <c r="Z1355" s="48"/>
      <c r="AA1355" s="48"/>
      <c r="AB1355" s="48"/>
      <c r="AC1355" s="48"/>
      <c r="AD1355" s="48"/>
      <c r="AE1355" s="48"/>
      <c r="AF1355" s="48"/>
      <c r="AG1355" s="48"/>
      <c r="AH1355" s="48"/>
      <c r="AI1355" s="48"/>
      <c r="AJ1355" s="48"/>
      <c r="AK1355" s="48"/>
      <c r="AL1355" s="48"/>
      <c r="AM1355" s="48"/>
      <c r="AN1355" s="48"/>
      <c r="AO1355" s="48"/>
      <c r="AP1355" s="48"/>
      <c r="AQ1355" s="48"/>
      <c r="AR1355" s="48"/>
      <c r="AS1355" s="48"/>
      <c r="AT1355" s="48"/>
      <c r="AU1355" s="48"/>
      <c r="AV1355" s="48"/>
      <c r="AW1355" s="48"/>
      <c r="AX1355" s="48"/>
      <c r="AY1355" s="48"/>
      <c r="AZ1355" s="48"/>
      <c r="BA1355" s="48"/>
      <c r="BB1355" s="48"/>
      <c r="BC1355" s="48"/>
      <c r="BD1355" s="48"/>
      <c r="BE1355" s="48"/>
      <c r="BF1355" s="48"/>
      <c r="BG1355" s="48"/>
      <c r="BH1355" s="48"/>
      <c r="BI1355" s="48"/>
      <c r="BJ1355" s="48"/>
      <c r="BK1355" s="48"/>
      <c r="BL1355" s="48"/>
      <c r="BM1355" s="48"/>
      <c r="BN1355" s="48"/>
      <c r="BO1355" s="48"/>
      <c r="BP1355" s="48"/>
      <c r="BQ1355" s="48"/>
      <c r="BR1355" s="48"/>
      <c r="BS1355" s="48"/>
      <c r="BT1355" s="48"/>
      <c r="BU1355" s="48"/>
    </row>
    <row r="1356" spans="1:73" hidden="1">
      <c r="A1356" s="48"/>
      <c r="B1356" s="48"/>
      <c r="C1356" s="70" t="s">
        <v>3641</v>
      </c>
      <c r="D1356" s="48"/>
      <c r="E1356" s="48"/>
      <c r="F1356" s="48"/>
      <c r="G1356" s="48"/>
      <c r="H1356" s="48"/>
      <c r="I1356" s="48"/>
      <c r="J1356" s="48"/>
      <c r="K1356" s="48"/>
      <c r="L1356" s="464">
        <f t="shared" si="88"/>
        <v>969</v>
      </c>
      <c r="M1356" s="464"/>
      <c r="N1356" s="152" t="s">
        <v>2431</v>
      </c>
      <c r="O1356" s="48"/>
      <c r="P1356" s="48"/>
      <c r="Q1356" s="48"/>
      <c r="R1356" s="48"/>
      <c r="S1356" s="48"/>
      <c r="T1356" s="48"/>
      <c r="U1356" s="436" t="str">
        <f t="shared" si="86"/>
        <v/>
      </c>
      <c r="V1356" s="436"/>
      <c r="W1356" s="436" t="str">
        <f t="shared" si="87"/>
        <v/>
      </c>
      <c r="X1356" s="436"/>
      <c r="Y1356" s="48"/>
      <c r="Z1356" s="48"/>
      <c r="AA1356" s="48"/>
      <c r="AB1356" s="48"/>
      <c r="AC1356" s="48"/>
      <c r="AD1356" s="48"/>
      <c r="AE1356" s="48"/>
      <c r="AF1356" s="48"/>
      <c r="AG1356" s="48"/>
      <c r="AH1356" s="48"/>
      <c r="AI1356" s="48"/>
      <c r="AJ1356" s="48"/>
      <c r="AK1356" s="48"/>
      <c r="AL1356" s="48"/>
      <c r="AM1356" s="48"/>
      <c r="AN1356" s="48"/>
      <c r="AO1356" s="48"/>
      <c r="AP1356" s="48"/>
      <c r="AQ1356" s="48"/>
      <c r="AR1356" s="48"/>
      <c r="AS1356" s="48"/>
      <c r="AT1356" s="48"/>
      <c r="AU1356" s="48"/>
      <c r="AV1356" s="48"/>
      <c r="AW1356" s="48"/>
      <c r="AX1356" s="48"/>
      <c r="AY1356" s="48"/>
      <c r="AZ1356" s="48"/>
      <c r="BA1356" s="48"/>
      <c r="BB1356" s="48"/>
      <c r="BC1356" s="48"/>
      <c r="BD1356" s="48"/>
      <c r="BE1356" s="48"/>
      <c r="BF1356" s="48"/>
      <c r="BG1356" s="48"/>
      <c r="BH1356" s="48"/>
      <c r="BI1356" s="48"/>
      <c r="BJ1356" s="48"/>
      <c r="BK1356" s="48"/>
      <c r="BL1356" s="48"/>
      <c r="BM1356" s="48"/>
      <c r="BN1356" s="48"/>
      <c r="BO1356" s="48"/>
      <c r="BP1356" s="48"/>
      <c r="BQ1356" s="48"/>
      <c r="BR1356" s="48"/>
      <c r="BS1356" s="48"/>
      <c r="BT1356" s="48"/>
      <c r="BU1356" s="48"/>
    </row>
    <row r="1357" spans="1:73" hidden="1">
      <c r="A1357" s="48"/>
      <c r="B1357" s="48"/>
      <c r="C1357" s="70" t="s">
        <v>3642</v>
      </c>
      <c r="D1357" s="48"/>
      <c r="E1357" s="48"/>
      <c r="F1357" s="48"/>
      <c r="G1357" s="48"/>
      <c r="H1357" s="48"/>
      <c r="I1357" s="48"/>
      <c r="J1357" s="48"/>
      <c r="K1357" s="48"/>
      <c r="L1357" s="464">
        <f t="shared" si="88"/>
        <v>970</v>
      </c>
      <c r="M1357" s="464"/>
      <c r="N1357" s="152" t="s">
        <v>3643</v>
      </c>
      <c r="O1357" s="48"/>
      <c r="P1357" s="48"/>
      <c r="Q1357" s="48"/>
      <c r="R1357" s="48"/>
      <c r="S1357" s="48"/>
      <c r="T1357" s="48"/>
      <c r="U1357" s="436" t="str">
        <f t="shared" si="86"/>
        <v/>
      </c>
      <c r="V1357" s="436"/>
      <c r="W1357" s="436" t="str">
        <f t="shared" si="87"/>
        <v/>
      </c>
      <c r="X1357" s="436"/>
      <c r="Y1357" s="48"/>
      <c r="Z1357" s="48"/>
      <c r="AA1357" s="48"/>
      <c r="AB1357" s="48"/>
      <c r="AC1357" s="48"/>
      <c r="AD1357" s="48"/>
      <c r="AE1357" s="48"/>
      <c r="AF1357" s="48"/>
      <c r="AG1357" s="48"/>
      <c r="AH1357" s="48"/>
      <c r="AI1357" s="48"/>
      <c r="AJ1357" s="48"/>
      <c r="AK1357" s="48"/>
      <c r="AL1357" s="48"/>
      <c r="AM1357" s="48"/>
      <c r="AN1357" s="48"/>
      <c r="AO1357" s="48"/>
      <c r="AP1357" s="48"/>
      <c r="AQ1357" s="48"/>
      <c r="AR1357" s="48"/>
      <c r="AS1357" s="48"/>
      <c r="AT1357" s="48"/>
      <c r="AU1357" s="48"/>
      <c r="AV1357" s="48"/>
      <c r="AW1357" s="48"/>
      <c r="AX1357" s="48"/>
      <c r="AY1357" s="48"/>
      <c r="AZ1357" s="48"/>
      <c r="BA1357" s="48"/>
      <c r="BB1357" s="48"/>
      <c r="BC1357" s="48"/>
      <c r="BD1357" s="48"/>
      <c r="BE1357" s="48"/>
      <c r="BF1357" s="48"/>
      <c r="BG1357" s="48"/>
      <c r="BH1357" s="48"/>
      <c r="BI1357" s="48"/>
      <c r="BJ1357" s="48"/>
      <c r="BK1357" s="48"/>
      <c r="BL1357" s="48"/>
      <c r="BM1357" s="48"/>
      <c r="BN1357" s="48"/>
      <c r="BO1357" s="48"/>
      <c r="BP1357" s="48"/>
      <c r="BQ1357" s="48"/>
      <c r="BR1357" s="48"/>
      <c r="BS1357" s="48"/>
      <c r="BT1357" s="48"/>
      <c r="BU1357" s="48"/>
    </row>
    <row r="1358" spans="1:73" hidden="1">
      <c r="A1358" s="48"/>
      <c r="B1358" s="48"/>
      <c r="C1358" s="70" t="s">
        <v>3644</v>
      </c>
      <c r="D1358" s="48"/>
      <c r="E1358" s="48"/>
      <c r="F1358" s="48"/>
      <c r="G1358" s="48"/>
      <c r="H1358" s="48"/>
      <c r="I1358" s="48"/>
      <c r="J1358" s="48"/>
      <c r="K1358" s="48"/>
      <c r="L1358" s="464">
        <f t="shared" si="88"/>
        <v>971</v>
      </c>
      <c r="M1358" s="464"/>
      <c r="N1358" s="152" t="s">
        <v>3645</v>
      </c>
      <c r="O1358" s="48"/>
      <c r="P1358" s="48"/>
      <c r="Q1358" s="48"/>
      <c r="R1358" s="48"/>
      <c r="S1358" s="48"/>
      <c r="T1358" s="48"/>
      <c r="U1358" s="436" t="str">
        <f t="shared" si="86"/>
        <v/>
      </c>
      <c r="V1358" s="436"/>
      <c r="W1358" s="436" t="str">
        <f t="shared" si="87"/>
        <v/>
      </c>
      <c r="X1358" s="436"/>
      <c r="Y1358" s="48"/>
      <c r="Z1358" s="48"/>
      <c r="AA1358" s="48"/>
      <c r="AB1358" s="48"/>
      <c r="AC1358" s="48"/>
      <c r="AD1358" s="48"/>
      <c r="AE1358" s="48"/>
      <c r="AF1358" s="48"/>
      <c r="AG1358" s="48"/>
      <c r="AH1358" s="48"/>
      <c r="AI1358" s="48"/>
      <c r="AJ1358" s="48"/>
      <c r="AK1358" s="48"/>
      <c r="AL1358" s="48"/>
      <c r="AM1358" s="48"/>
      <c r="AN1358" s="48"/>
      <c r="AO1358" s="48"/>
      <c r="AP1358" s="48"/>
      <c r="AQ1358" s="48"/>
      <c r="AR1358" s="48"/>
      <c r="AS1358" s="48"/>
      <c r="AT1358" s="48"/>
      <c r="AU1358" s="48"/>
      <c r="AV1358" s="48"/>
      <c r="AW1358" s="48"/>
      <c r="AX1358" s="48"/>
      <c r="AY1358" s="48"/>
      <c r="AZ1358" s="48"/>
      <c r="BA1358" s="48"/>
      <c r="BB1358" s="48"/>
      <c r="BC1358" s="48"/>
      <c r="BD1358" s="48"/>
      <c r="BE1358" s="48"/>
      <c r="BF1358" s="48"/>
      <c r="BG1358" s="48"/>
      <c r="BH1358" s="48"/>
      <c r="BI1358" s="48"/>
      <c r="BJ1358" s="48"/>
      <c r="BK1358" s="48"/>
      <c r="BL1358" s="48"/>
      <c r="BM1358" s="48"/>
      <c r="BN1358" s="48"/>
      <c r="BO1358" s="48"/>
      <c r="BP1358" s="48"/>
      <c r="BQ1358" s="48"/>
      <c r="BR1358" s="48"/>
      <c r="BS1358" s="48"/>
      <c r="BT1358" s="48"/>
      <c r="BU1358" s="48"/>
    </row>
    <row r="1359" spans="1:73" hidden="1">
      <c r="A1359" s="48"/>
      <c r="B1359" s="48"/>
      <c r="C1359" s="70" t="s">
        <v>3646</v>
      </c>
      <c r="D1359" s="48"/>
      <c r="E1359" s="48"/>
      <c r="F1359" s="48"/>
      <c r="G1359" s="48"/>
      <c r="H1359" s="48"/>
      <c r="I1359" s="48"/>
      <c r="J1359" s="48"/>
      <c r="K1359" s="48"/>
      <c r="L1359" s="464">
        <f t="shared" si="88"/>
        <v>972</v>
      </c>
      <c r="M1359" s="464"/>
      <c r="N1359" s="152" t="s">
        <v>3647</v>
      </c>
      <c r="O1359" s="48"/>
      <c r="P1359" s="48"/>
      <c r="Q1359" s="48"/>
      <c r="R1359" s="48"/>
      <c r="S1359" s="48"/>
      <c r="T1359" s="48"/>
      <c r="U1359" s="436" t="str">
        <f t="shared" si="86"/>
        <v/>
      </c>
      <c r="V1359" s="436"/>
      <c r="W1359" s="436" t="str">
        <f t="shared" si="87"/>
        <v/>
      </c>
      <c r="X1359" s="436"/>
      <c r="Y1359" s="48"/>
      <c r="Z1359" s="48"/>
      <c r="AA1359" s="48"/>
      <c r="AB1359" s="48"/>
      <c r="AC1359" s="48"/>
      <c r="AD1359" s="48"/>
      <c r="AE1359" s="48"/>
      <c r="AF1359" s="48"/>
      <c r="AG1359" s="48"/>
      <c r="AH1359" s="48"/>
      <c r="AI1359" s="48"/>
      <c r="AJ1359" s="48"/>
      <c r="AK1359" s="48"/>
      <c r="AL1359" s="48"/>
      <c r="AM1359" s="48"/>
      <c r="AN1359" s="48"/>
      <c r="AO1359" s="48"/>
      <c r="AP1359" s="48"/>
      <c r="AQ1359" s="48"/>
      <c r="AR1359" s="48"/>
      <c r="AS1359" s="48"/>
      <c r="AT1359" s="48"/>
      <c r="AU1359" s="48"/>
      <c r="AV1359" s="48"/>
      <c r="AW1359" s="48"/>
      <c r="AX1359" s="48"/>
      <c r="AY1359" s="48"/>
      <c r="AZ1359" s="48"/>
      <c r="BA1359" s="48"/>
      <c r="BB1359" s="48"/>
      <c r="BC1359" s="48"/>
      <c r="BD1359" s="48"/>
      <c r="BE1359" s="48"/>
      <c r="BF1359" s="48"/>
      <c r="BG1359" s="48"/>
      <c r="BH1359" s="48"/>
      <c r="BI1359" s="48"/>
      <c r="BJ1359" s="48"/>
      <c r="BK1359" s="48"/>
      <c r="BL1359" s="48"/>
      <c r="BM1359" s="48"/>
      <c r="BN1359" s="48"/>
      <c r="BO1359" s="48"/>
      <c r="BP1359" s="48"/>
      <c r="BQ1359" s="48"/>
      <c r="BR1359" s="48"/>
      <c r="BS1359" s="48"/>
      <c r="BT1359" s="48"/>
      <c r="BU1359" s="48"/>
    </row>
    <row r="1360" spans="1:73" hidden="1">
      <c r="A1360" s="48"/>
      <c r="B1360" s="48"/>
      <c r="C1360" s="70" t="s">
        <v>3648</v>
      </c>
      <c r="D1360" s="48"/>
      <c r="E1360" s="48"/>
      <c r="F1360" s="48"/>
      <c r="G1360" s="48"/>
      <c r="H1360" s="48"/>
      <c r="I1360" s="48"/>
      <c r="J1360" s="48"/>
      <c r="K1360" s="48"/>
      <c r="L1360" s="464">
        <f t="shared" si="88"/>
        <v>973</v>
      </c>
      <c r="M1360" s="464"/>
      <c r="N1360" s="152" t="s">
        <v>3649</v>
      </c>
      <c r="O1360" s="48"/>
      <c r="P1360" s="48"/>
      <c r="Q1360" s="48"/>
      <c r="R1360" s="48"/>
      <c r="S1360" s="48"/>
      <c r="T1360" s="48"/>
      <c r="U1360" s="436" t="str">
        <f t="shared" si="86"/>
        <v/>
      </c>
      <c r="V1360" s="436"/>
      <c r="W1360" s="436" t="str">
        <f t="shared" si="87"/>
        <v/>
      </c>
      <c r="X1360" s="436"/>
      <c r="Y1360" s="48"/>
      <c r="Z1360" s="48"/>
      <c r="AA1360" s="48"/>
      <c r="AB1360" s="48"/>
      <c r="AC1360" s="48"/>
      <c r="AD1360" s="48"/>
      <c r="AE1360" s="48"/>
      <c r="AF1360" s="48"/>
      <c r="AG1360" s="48"/>
      <c r="AH1360" s="48"/>
      <c r="AI1360" s="48"/>
      <c r="AJ1360" s="48"/>
      <c r="AK1360" s="48"/>
      <c r="AL1360" s="48"/>
      <c r="AM1360" s="48"/>
      <c r="AN1360" s="48"/>
      <c r="AO1360" s="48"/>
      <c r="AP1360" s="48"/>
      <c r="AQ1360" s="48"/>
      <c r="AR1360" s="48"/>
      <c r="AS1360" s="48"/>
      <c r="AT1360" s="48"/>
      <c r="AU1360" s="48"/>
      <c r="AV1360" s="48"/>
      <c r="AW1360" s="48"/>
      <c r="AX1360" s="48"/>
      <c r="AY1360" s="48"/>
      <c r="AZ1360" s="48"/>
      <c r="BA1360" s="48"/>
      <c r="BB1360" s="48"/>
      <c r="BC1360" s="48"/>
      <c r="BD1360" s="48"/>
      <c r="BE1360" s="48"/>
      <c r="BF1360" s="48"/>
      <c r="BG1360" s="48"/>
      <c r="BH1360" s="48"/>
      <c r="BI1360" s="48"/>
      <c r="BJ1360" s="48"/>
      <c r="BK1360" s="48"/>
      <c r="BL1360" s="48"/>
      <c r="BM1360" s="48"/>
      <c r="BN1360" s="48"/>
      <c r="BO1360" s="48"/>
      <c r="BP1360" s="48"/>
      <c r="BQ1360" s="48"/>
      <c r="BR1360" s="48"/>
      <c r="BS1360" s="48"/>
      <c r="BT1360" s="48"/>
      <c r="BU1360" s="48"/>
    </row>
    <row r="1361" spans="1:73" hidden="1">
      <c r="A1361" s="48"/>
      <c r="B1361" s="48"/>
      <c r="C1361" s="70" t="s">
        <v>3650</v>
      </c>
      <c r="D1361" s="48"/>
      <c r="E1361" s="48"/>
      <c r="F1361" s="48"/>
      <c r="G1361" s="48"/>
      <c r="H1361" s="48"/>
      <c r="I1361" s="48"/>
      <c r="J1361" s="48"/>
      <c r="K1361" s="48"/>
      <c r="L1361" s="464">
        <f t="shared" si="88"/>
        <v>974</v>
      </c>
      <c r="M1361" s="464"/>
      <c r="N1361" s="152" t="s">
        <v>3651</v>
      </c>
      <c r="O1361" s="48"/>
      <c r="P1361" s="48"/>
      <c r="Q1361" s="48"/>
      <c r="R1361" s="48"/>
      <c r="S1361" s="48"/>
      <c r="T1361" s="48"/>
      <c r="U1361" s="436" t="str">
        <f t="shared" si="86"/>
        <v/>
      </c>
      <c r="V1361" s="436"/>
      <c r="W1361" s="436" t="str">
        <f t="shared" si="87"/>
        <v/>
      </c>
      <c r="X1361" s="436"/>
      <c r="Y1361" s="48"/>
      <c r="Z1361" s="48"/>
      <c r="AA1361" s="48"/>
      <c r="AB1361" s="48"/>
      <c r="AC1361" s="48"/>
      <c r="AD1361" s="48"/>
      <c r="AE1361" s="48"/>
      <c r="AF1361" s="48"/>
      <c r="AG1361" s="48"/>
      <c r="AH1361" s="48"/>
      <c r="AI1361" s="48"/>
      <c r="AJ1361" s="48"/>
      <c r="AK1361" s="48"/>
      <c r="AL1361" s="48"/>
      <c r="AM1361" s="48"/>
      <c r="AN1361" s="48"/>
      <c r="AO1361" s="48"/>
      <c r="AP1361" s="48"/>
      <c r="AQ1361" s="48"/>
      <c r="AR1361" s="48"/>
      <c r="AS1361" s="48"/>
      <c r="AT1361" s="48"/>
      <c r="AU1361" s="48"/>
      <c r="AV1361" s="48"/>
      <c r="AW1361" s="48"/>
      <c r="AX1361" s="48"/>
      <c r="AY1361" s="48"/>
      <c r="AZ1361" s="48"/>
      <c r="BA1361" s="48"/>
      <c r="BB1361" s="48"/>
      <c r="BC1361" s="48"/>
      <c r="BD1361" s="48"/>
      <c r="BE1361" s="48"/>
      <c r="BF1361" s="48"/>
      <c r="BG1361" s="48"/>
      <c r="BH1361" s="48"/>
      <c r="BI1361" s="48"/>
      <c r="BJ1361" s="48"/>
      <c r="BK1361" s="48"/>
      <c r="BL1361" s="48"/>
      <c r="BM1361" s="48"/>
      <c r="BN1361" s="48"/>
      <c r="BO1361" s="48"/>
      <c r="BP1361" s="48"/>
      <c r="BQ1361" s="48"/>
      <c r="BR1361" s="48"/>
      <c r="BS1361" s="48"/>
      <c r="BT1361" s="48"/>
      <c r="BU1361" s="48"/>
    </row>
    <row r="1362" spans="1:73" hidden="1">
      <c r="A1362" s="48"/>
      <c r="B1362" s="48"/>
      <c r="C1362" s="70" t="s">
        <v>3652</v>
      </c>
      <c r="D1362" s="48"/>
      <c r="E1362" s="48"/>
      <c r="F1362" s="48"/>
      <c r="G1362" s="48"/>
      <c r="H1362" s="48"/>
      <c r="I1362" s="48"/>
      <c r="J1362" s="48"/>
      <c r="K1362" s="48"/>
      <c r="L1362" s="464">
        <f t="shared" si="88"/>
        <v>975</v>
      </c>
      <c r="M1362" s="464"/>
      <c r="N1362" s="152" t="s">
        <v>3653</v>
      </c>
      <c r="O1362" s="48"/>
      <c r="P1362" s="48"/>
      <c r="Q1362" s="48"/>
      <c r="R1362" s="48"/>
      <c r="S1362" s="48"/>
      <c r="T1362" s="48"/>
      <c r="U1362" s="436" t="str">
        <f t="shared" si="86"/>
        <v/>
      </c>
      <c r="V1362" s="436"/>
      <c r="W1362" s="436" t="str">
        <f t="shared" si="87"/>
        <v/>
      </c>
      <c r="X1362" s="436"/>
      <c r="Y1362" s="48"/>
      <c r="Z1362" s="48"/>
      <c r="AA1362" s="48"/>
      <c r="AB1362" s="48"/>
      <c r="AC1362" s="48"/>
      <c r="AD1362" s="48"/>
      <c r="AE1362" s="48"/>
      <c r="AF1362" s="48"/>
      <c r="AG1362" s="48"/>
      <c r="AH1362" s="48"/>
      <c r="AI1362" s="48"/>
      <c r="AJ1362" s="48"/>
      <c r="AK1362" s="48"/>
      <c r="AL1362" s="48"/>
      <c r="AM1362" s="48"/>
      <c r="AN1362" s="48"/>
      <c r="AO1362" s="48"/>
      <c r="AP1362" s="48"/>
      <c r="AQ1362" s="48"/>
      <c r="AR1362" s="48"/>
      <c r="AS1362" s="48"/>
      <c r="AT1362" s="48"/>
      <c r="AU1362" s="48"/>
      <c r="AV1362" s="48"/>
      <c r="AW1362" s="48"/>
      <c r="AX1362" s="48"/>
      <c r="AY1362" s="48"/>
      <c r="AZ1362" s="48"/>
      <c r="BA1362" s="48"/>
      <c r="BB1362" s="48"/>
      <c r="BC1362" s="48"/>
      <c r="BD1362" s="48"/>
      <c r="BE1362" s="48"/>
      <c r="BF1362" s="48"/>
      <c r="BG1362" s="48"/>
      <c r="BH1362" s="48"/>
      <c r="BI1362" s="48"/>
      <c r="BJ1362" s="48"/>
      <c r="BK1362" s="48"/>
      <c r="BL1362" s="48"/>
      <c r="BM1362" s="48"/>
      <c r="BN1362" s="48"/>
      <c r="BO1362" s="48"/>
      <c r="BP1362" s="48"/>
      <c r="BQ1362" s="48"/>
      <c r="BR1362" s="48"/>
      <c r="BS1362" s="48"/>
      <c r="BT1362" s="48"/>
      <c r="BU1362" s="48"/>
    </row>
    <row r="1363" spans="1:73" hidden="1">
      <c r="A1363" s="48"/>
      <c r="B1363" s="48"/>
      <c r="C1363" s="70" t="s">
        <v>3654</v>
      </c>
      <c r="D1363" s="48"/>
      <c r="E1363" s="48"/>
      <c r="F1363" s="48"/>
      <c r="G1363" s="48"/>
      <c r="H1363" s="48"/>
      <c r="I1363" s="48"/>
      <c r="J1363" s="48"/>
      <c r="K1363" s="48"/>
      <c r="L1363" s="464">
        <f t="shared" si="88"/>
        <v>976</v>
      </c>
      <c r="M1363" s="464"/>
      <c r="N1363" s="152" t="s">
        <v>3655</v>
      </c>
      <c r="O1363" s="48"/>
      <c r="P1363" s="48"/>
      <c r="Q1363" s="48"/>
      <c r="R1363" s="48"/>
      <c r="S1363" s="48"/>
      <c r="T1363" s="48"/>
      <c r="U1363" s="436" t="str">
        <f t="shared" si="86"/>
        <v/>
      </c>
      <c r="V1363" s="436"/>
      <c r="W1363" s="436" t="str">
        <f t="shared" si="87"/>
        <v/>
      </c>
      <c r="X1363" s="436"/>
      <c r="Y1363" s="48"/>
      <c r="Z1363" s="48"/>
      <c r="AA1363" s="48"/>
      <c r="AB1363" s="48"/>
      <c r="AC1363" s="48"/>
      <c r="AD1363" s="48"/>
      <c r="AE1363" s="48"/>
      <c r="AF1363" s="48"/>
      <c r="AG1363" s="48"/>
      <c r="AH1363" s="48"/>
      <c r="AI1363" s="48"/>
      <c r="AJ1363" s="48"/>
      <c r="AK1363" s="48"/>
      <c r="AL1363" s="48"/>
      <c r="AM1363" s="48"/>
      <c r="AN1363" s="48"/>
      <c r="AO1363" s="48"/>
      <c r="AP1363" s="48"/>
      <c r="AQ1363" s="48"/>
      <c r="AR1363" s="48"/>
      <c r="AS1363" s="48"/>
      <c r="AT1363" s="48"/>
      <c r="AU1363" s="48"/>
      <c r="AV1363" s="48"/>
      <c r="AW1363" s="48"/>
      <c r="AX1363" s="48"/>
      <c r="AY1363" s="48"/>
      <c r="AZ1363" s="48"/>
      <c r="BA1363" s="48"/>
      <c r="BB1363" s="48"/>
      <c r="BC1363" s="48"/>
      <c r="BD1363" s="48"/>
      <c r="BE1363" s="48"/>
      <c r="BF1363" s="48"/>
      <c r="BG1363" s="48"/>
      <c r="BH1363" s="48"/>
      <c r="BI1363" s="48"/>
      <c r="BJ1363" s="48"/>
      <c r="BK1363" s="48"/>
      <c r="BL1363" s="48"/>
      <c r="BM1363" s="48"/>
      <c r="BN1363" s="48"/>
      <c r="BO1363" s="48"/>
      <c r="BP1363" s="48"/>
      <c r="BQ1363" s="48"/>
      <c r="BR1363" s="48"/>
      <c r="BS1363" s="48"/>
      <c r="BT1363" s="48"/>
      <c r="BU1363" s="48"/>
    </row>
    <row r="1364" spans="1:73" hidden="1">
      <c r="A1364" s="48"/>
      <c r="B1364" s="48"/>
      <c r="C1364" s="70" t="s">
        <v>3656</v>
      </c>
      <c r="D1364" s="48"/>
      <c r="E1364" s="48"/>
      <c r="F1364" s="48"/>
      <c r="G1364" s="48"/>
      <c r="H1364" s="48"/>
      <c r="I1364" s="48"/>
      <c r="J1364" s="48"/>
      <c r="K1364" s="48"/>
      <c r="L1364" s="464">
        <f t="shared" si="88"/>
        <v>977</v>
      </c>
      <c r="M1364" s="464"/>
      <c r="N1364" s="152" t="s">
        <v>3657</v>
      </c>
      <c r="O1364" s="48"/>
      <c r="P1364" s="48"/>
      <c r="Q1364" s="48"/>
      <c r="R1364" s="48"/>
      <c r="S1364" s="48"/>
      <c r="T1364" s="48"/>
      <c r="U1364" s="436" t="str">
        <f t="shared" si="86"/>
        <v/>
      </c>
      <c r="V1364" s="436"/>
      <c r="W1364" s="436" t="str">
        <f t="shared" si="87"/>
        <v/>
      </c>
      <c r="X1364" s="436"/>
      <c r="Y1364" s="48"/>
      <c r="Z1364" s="48"/>
      <c r="AA1364" s="48"/>
      <c r="AB1364" s="48"/>
      <c r="AC1364" s="48"/>
      <c r="AD1364" s="48"/>
      <c r="AE1364" s="48"/>
      <c r="AF1364" s="48"/>
      <c r="AG1364" s="48"/>
      <c r="AH1364" s="48"/>
      <c r="AI1364" s="48"/>
      <c r="AJ1364" s="48"/>
      <c r="AK1364" s="48"/>
      <c r="AL1364" s="48"/>
      <c r="AM1364" s="48"/>
      <c r="AN1364" s="48"/>
      <c r="AO1364" s="48"/>
      <c r="AP1364" s="48"/>
      <c r="AQ1364" s="48"/>
      <c r="AR1364" s="48"/>
      <c r="AS1364" s="48"/>
      <c r="AT1364" s="48"/>
      <c r="AU1364" s="48"/>
      <c r="AV1364" s="48"/>
      <c r="AW1364" s="48"/>
      <c r="AX1364" s="48"/>
      <c r="AY1364" s="48"/>
      <c r="AZ1364" s="48"/>
      <c r="BA1364" s="48"/>
      <c r="BB1364" s="48"/>
      <c r="BC1364" s="48"/>
      <c r="BD1364" s="48"/>
      <c r="BE1364" s="48"/>
      <c r="BF1364" s="48"/>
      <c r="BG1364" s="48"/>
      <c r="BH1364" s="48"/>
      <c r="BI1364" s="48"/>
      <c r="BJ1364" s="48"/>
      <c r="BK1364" s="48"/>
      <c r="BL1364" s="48"/>
      <c r="BM1364" s="48"/>
      <c r="BN1364" s="48"/>
      <c r="BO1364" s="48"/>
      <c r="BP1364" s="48"/>
      <c r="BQ1364" s="48"/>
      <c r="BR1364" s="48"/>
      <c r="BS1364" s="48"/>
      <c r="BT1364" s="48"/>
      <c r="BU1364" s="48"/>
    </row>
    <row r="1365" spans="1:73" hidden="1">
      <c r="A1365" s="48"/>
      <c r="B1365" s="48"/>
      <c r="C1365" s="70" t="s">
        <v>3658</v>
      </c>
      <c r="D1365" s="48"/>
      <c r="E1365" s="48"/>
      <c r="F1365" s="48"/>
      <c r="G1365" s="48"/>
      <c r="H1365" s="48"/>
      <c r="I1365" s="48"/>
      <c r="J1365" s="48"/>
      <c r="K1365" s="48"/>
      <c r="L1365" s="464">
        <f t="shared" si="88"/>
        <v>978</v>
      </c>
      <c r="M1365" s="464"/>
      <c r="N1365" s="152" t="s">
        <v>3659</v>
      </c>
      <c r="O1365" s="48"/>
      <c r="P1365" s="48"/>
      <c r="Q1365" s="48"/>
      <c r="R1365" s="48"/>
      <c r="S1365" s="48"/>
      <c r="T1365" s="48"/>
      <c r="U1365" s="436" t="str">
        <f t="shared" si="86"/>
        <v/>
      </c>
      <c r="V1365" s="436"/>
      <c r="W1365" s="436" t="str">
        <f t="shared" si="87"/>
        <v/>
      </c>
      <c r="X1365" s="436"/>
      <c r="Y1365" s="48"/>
      <c r="Z1365" s="48"/>
      <c r="AA1365" s="48"/>
      <c r="AB1365" s="48"/>
      <c r="AC1365" s="48"/>
      <c r="AD1365" s="48"/>
      <c r="AE1365" s="48"/>
      <c r="AF1365" s="48"/>
      <c r="AG1365" s="48"/>
      <c r="AH1365" s="48"/>
      <c r="AI1365" s="48"/>
      <c r="AJ1365" s="48"/>
      <c r="AK1365" s="48"/>
      <c r="AL1365" s="48"/>
      <c r="AM1365" s="48"/>
      <c r="AN1365" s="48"/>
      <c r="AO1365" s="48"/>
      <c r="AP1365" s="48"/>
      <c r="AQ1365" s="48"/>
      <c r="AR1365" s="48"/>
      <c r="AS1365" s="48"/>
      <c r="AT1365" s="48"/>
      <c r="AU1365" s="48"/>
      <c r="AV1365" s="48"/>
      <c r="AW1365" s="48"/>
      <c r="AX1365" s="48"/>
      <c r="AY1365" s="48"/>
      <c r="AZ1365" s="48"/>
      <c r="BA1365" s="48"/>
      <c r="BB1365" s="48"/>
      <c r="BC1365" s="48"/>
      <c r="BD1365" s="48"/>
      <c r="BE1365" s="48"/>
      <c r="BF1365" s="48"/>
      <c r="BG1365" s="48"/>
      <c r="BH1365" s="48"/>
      <c r="BI1365" s="48"/>
      <c r="BJ1365" s="48"/>
      <c r="BK1365" s="48"/>
      <c r="BL1365" s="48"/>
      <c r="BM1365" s="48"/>
      <c r="BN1365" s="48"/>
      <c r="BO1365" s="48"/>
      <c r="BP1365" s="48"/>
      <c r="BQ1365" s="48"/>
      <c r="BR1365" s="48"/>
      <c r="BS1365" s="48"/>
      <c r="BT1365" s="48"/>
      <c r="BU1365" s="48"/>
    </row>
    <row r="1366" spans="1:73" hidden="1">
      <c r="A1366" s="48"/>
      <c r="B1366" s="48"/>
      <c r="C1366" s="70" t="s">
        <v>3660</v>
      </c>
      <c r="D1366" s="48"/>
      <c r="E1366" s="48"/>
      <c r="F1366" s="48"/>
      <c r="G1366" s="48"/>
      <c r="H1366" s="48"/>
      <c r="I1366" s="48"/>
      <c r="J1366" s="48"/>
      <c r="K1366" s="48"/>
      <c r="L1366" s="464">
        <f t="shared" si="88"/>
        <v>979</v>
      </c>
      <c r="M1366" s="464"/>
      <c r="N1366" s="152" t="s">
        <v>3661</v>
      </c>
      <c r="O1366" s="48"/>
      <c r="P1366" s="48"/>
      <c r="Q1366" s="48"/>
      <c r="R1366" s="48"/>
      <c r="S1366" s="48"/>
      <c r="T1366" s="48"/>
      <c r="U1366" s="436" t="str">
        <f t="shared" si="86"/>
        <v/>
      </c>
      <c r="V1366" s="436"/>
      <c r="W1366" s="436" t="str">
        <f t="shared" si="87"/>
        <v/>
      </c>
      <c r="X1366" s="436"/>
      <c r="Y1366" s="48"/>
      <c r="Z1366" s="48"/>
      <c r="AA1366" s="48"/>
      <c r="AB1366" s="48"/>
      <c r="AC1366" s="48"/>
      <c r="AD1366" s="48"/>
      <c r="AE1366" s="48"/>
      <c r="AF1366" s="48"/>
      <c r="AG1366" s="48"/>
      <c r="AH1366" s="48"/>
      <c r="AI1366" s="48"/>
      <c r="AJ1366" s="48"/>
      <c r="AK1366" s="48"/>
      <c r="AL1366" s="48"/>
      <c r="AM1366" s="48"/>
      <c r="AN1366" s="48"/>
      <c r="AO1366" s="48"/>
      <c r="AP1366" s="48"/>
      <c r="AQ1366" s="48"/>
      <c r="AR1366" s="48"/>
      <c r="AS1366" s="48"/>
      <c r="AT1366" s="48"/>
      <c r="AU1366" s="48"/>
      <c r="AV1366" s="48"/>
      <c r="AW1366" s="48"/>
      <c r="AX1366" s="48"/>
      <c r="AY1366" s="48"/>
      <c r="AZ1366" s="48"/>
      <c r="BA1366" s="48"/>
      <c r="BB1366" s="48"/>
      <c r="BC1366" s="48"/>
      <c r="BD1366" s="48"/>
      <c r="BE1366" s="48"/>
      <c r="BF1366" s="48"/>
      <c r="BG1366" s="48"/>
      <c r="BH1366" s="48"/>
      <c r="BI1366" s="48"/>
      <c r="BJ1366" s="48"/>
      <c r="BK1366" s="48"/>
      <c r="BL1366" s="48"/>
      <c r="BM1366" s="48"/>
      <c r="BN1366" s="48"/>
      <c r="BO1366" s="48"/>
      <c r="BP1366" s="48"/>
      <c r="BQ1366" s="48"/>
      <c r="BR1366" s="48"/>
      <c r="BS1366" s="48"/>
      <c r="BT1366" s="48"/>
      <c r="BU1366" s="48"/>
    </row>
    <row r="1367" spans="1:73" hidden="1">
      <c r="A1367" s="48"/>
      <c r="B1367" s="48"/>
      <c r="C1367" s="70" t="s">
        <v>3662</v>
      </c>
      <c r="D1367" s="48"/>
      <c r="E1367" s="48"/>
      <c r="F1367" s="48"/>
      <c r="G1367" s="48"/>
      <c r="H1367" s="48"/>
      <c r="I1367" s="48"/>
      <c r="J1367" s="48"/>
      <c r="K1367" s="48"/>
      <c r="L1367" s="464">
        <f t="shared" si="88"/>
        <v>980</v>
      </c>
      <c r="M1367" s="464"/>
      <c r="N1367" s="152" t="s">
        <v>3663</v>
      </c>
      <c r="O1367" s="48"/>
      <c r="P1367" s="48"/>
      <c r="Q1367" s="48"/>
      <c r="R1367" s="48"/>
      <c r="S1367" s="48"/>
      <c r="T1367" s="48"/>
      <c r="U1367" s="436" t="str">
        <f t="shared" si="86"/>
        <v/>
      </c>
      <c r="V1367" s="436"/>
      <c r="W1367" s="436" t="str">
        <f t="shared" si="87"/>
        <v/>
      </c>
      <c r="X1367" s="436"/>
      <c r="Y1367" s="48"/>
      <c r="Z1367" s="48"/>
      <c r="AA1367" s="48"/>
      <c r="AB1367" s="48"/>
      <c r="AC1367" s="48"/>
      <c r="AD1367" s="48"/>
      <c r="AE1367" s="48"/>
      <c r="AF1367" s="48"/>
      <c r="AG1367" s="48"/>
      <c r="AH1367" s="48"/>
      <c r="AI1367" s="48"/>
      <c r="AJ1367" s="48"/>
      <c r="AK1367" s="48"/>
      <c r="AL1367" s="48"/>
      <c r="AM1367" s="48"/>
      <c r="AN1367" s="48"/>
      <c r="AO1367" s="48"/>
      <c r="AP1367" s="48"/>
      <c r="AQ1367" s="48"/>
      <c r="AR1367" s="48"/>
      <c r="AS1367" s="48"/>
      <c r="AT1367" s="48"/>
      <c r="AU1367" s="48"/>
      <c r="AV1367" s="48"/>
      <c r="AW1367" s="48"/>
      <c r="AX1367" s="48"/>
      <c r="AY1367" s="48"/>
      <c r="AZ1367" s="48"/>
      <c r="BA1367" s="48"/>
      <c r="BB1367" s="48"/>
      <c r="BC1367" s="48"/>
      <c r="BD1367" s="48"/>
      <c r="BE1367" s="48"/>
      <c r="BF1367" s="48"/>
      <c r="BG1367" s="48"/>
      <c r="BH1367" s="48"/>
      <c r="BI1367" s="48"/>
      <c r="BJ1367" s="48"/>
      <c r="BK1367" s="48"/>
      <c r="BL1367" s="48"/>
      <c r="BM1367" s="48"/>
      <c r="BN1367" s="48"/>
      <c r="BO1367" s="48"/>
      <c r="BP1367" s="48"/>
      <c r="BQ1367" s="48"/>
      <c r="BR1367" s="48"/>
      <c r="BS1367" s="48"/>
      <c r="BT1367" s="48"/>
      <c r="BU1367" s="48"/>
    </row>
    <row r="1368" spans="1:73" hidden="1">
      <c r="A1368" s="48"/>
      <c r="B1368" s="48"/>
      <c r="C1368" s="70" t="s">
        <v>3664</v>
      </c>
      <c r="D1368" s="48"/>
      <c r="E1368" s="48"/>
      <c r="F1368" s="48"/>
      <c r="G1368" s="48"/>
      <c r="H1368" s="48"/>
      <c r="I1368" s="48"/>
      <c r="J1368" s="48"/>
      <c r="K1368" s="48"/>
      <c r="L1368" s="464">
        <f t="shared" si="88"/>
        <v>981</v>
      </c>
      <c r="M1368" s="464"/>
      <c r="N1368" s="152" t="s">
        <v>3665</v>
      </c>
      <c r="O1368" s="48"/>
      <c r="P1368" s="48"/>
      <c r="Q1368" s="48"/>
      <c r="R1368" s="48"/>
      <c r="S1368" s="48"/>
      <c r="T1368" s="48"/>
      <c r="U1368" s="436" t="str">
        <f t="shared" si="86"/>
        <v/>
      </c>
      <c r="V1368" s="436"/>
      <c r="W1368" s="436" t="str">
        <f t="shared" si="87"/>
        <v/>
      </c>
      <c r="X1368" s="436"/>
      <c r="Y1368" s="48"/>
      <c r="Z1368" s="48"/>
      <c r="AA1368" s="48"/>
      <c r="AB1368" s="48"/>
      <c r="AC1368" s="48"/>
      <c r="AD1368" s="48"/>
      <c r="AE1368" s="48"/>
      <c r="AF1368" s="48"/>
      <c r="AG1368" s="48"/>
      <c r="AH1368" s="48"/>
      <c r="AI1368" s="48"/>
      <c r="AJ1368" s="48"/>
      <c r="AK1368" s="48"/>
      <c r="AL1368" s="48"/>
      <c r="AM1368" s="48"/>
      <c r="AN1368" s="48"/>
      <c r="AO1368" s="48"/>
      <c r="AP1368" s="48"/>
      <c r="AQ1368" s="48"/>
      <c r="AR1368" s="48"/>
      <c r="AS1368" s="48"/>
      <c r="AT1368" s="48"/>
      <c r="AU1368" s="48"/>
      <c r="AV1368" s="48"/>
      <c r="AW1368" s="48"/>
      <c r="AX1368" s="48"/>
      <c r="AY1368" s="48"/>
      <c r="AZ1368" s="48"/>
      <c r="BA1368" s="48"/>
      <c r="BB1368" s="48"/>
      <c r="BC1368" s="48"/>
      <c r="BD1368" s="48"/>
      <c r="BE1368" s="48"/>
      <c r="BF1368" s="48"/>
      <c r="BG1368" s="48"/>
      <c r="BH1368" s="48"/>
      <c r="BI1368" s="48"/>
      <c r="BJ1368" s="48"/>
      <c r="BK1368" s="48"/>
      <c r="BL1368" s="48"/>
      <c r="BM1368" s="48"/>
      <c r="BN1368" s="48"/>
      <c r="BO1368" s="48"/>
      <c r="BP1368" s="48"/>
      <c r="BQ1368" s="48"/>
      <c r="BR1368" s="48"/>
      <c r="BS1368" s="48"/>
      <c r="BT1368" s="48"/>
      <c r="BU1368" s="48"/>
    </row>
    <row r="1369" spans="1:73" hidden="1">
      <c r="A1369" s="48"/>
      <c r="B1369" s="48"/>
      <c r="C1369" s="70" t="s">
        <v>3666</v>
      </c>
      <c r="D1369" s="48"/>
      <c r="E1369" s="48"/>
      <c r="F1369" s="48"/>
      <c r="G1369" s="48"/>
      <c r="H1369" s="48"/>
      <c r="I1369" s="48"/>
      <c r="J1369" s="48"/>
      <c r="K1369" s="48"/>
      <c r="L1369" s="464">
        <f t="shared" si="88"/>
        <v>982</v>
      </c>
      <c r="M1369" s="464"/>
      <c r="N1369" s="152" t="s">
        <v>3667</v>
      </c>
      <c r="O1369" s="48"/>
      <c r="P1369" s="48"/>
      <c r="Q1369" s="48"/>
      <c r="R1369" s="48"/>
      <c r="S1369" s="48"/>
      <c r="T1369" s="48"/>
      <c r="U1369" s="436" t="str">
        <f t="shared" si="86"/>
        <v/>
      </c>
      <c r="V1369" s="436"/>
      <c r="W1369" s="436" t="str">
        <f t="shared" si="87"/>
        <v/>
      </c>
      <c r="X1369" s="436"/>
      <c r="Y1369" s="48"/>
      <c r="Z1369" s="48"/>
      <c r="AA1369" s="48"/>
      <c r="AB1369" s="48"/>
      <c r="AC1369" s="48"/>
      <c r="AD1369" s="48"/>
      <c r="AE1369" s="48"/>
      <c r="AF1369" s="48"/>
      <c r="AG1369" s="48"/>
      <c r="AH1369" s="48"/>
      <c r="AI1369" s="48"/>
      <c r="AJ1369" s="48"/>
      <c r="AK1369" s="48"/>
      <c r="AL1369" s="48"/>
      <c r="AM1369" s="48"/>
      <c r="AN1369" s="48"/>
      <c r="AO1369" s="48"/>
      <c r="AP1369" s="48"/>
      <c r="AQ1369" s="48"/>
      <c r="AR1369" s="48"/>
      <c r="AS1369" s="48"/>
      <c r="AT1369" s="48"/>
      <c r="AU1369" s="48"/>
      <c r="AV1369" s="48"/>
      <c r="AW1369" s="48"/>
      <c r="AX1369" s="48"/>
      <c r="AY1369" s="48"/>
      <c r="AZ1369" s="48"/>
      <c r="BA1369" s="48"/>
      <c r="BB1369" s="48"/>
      <c r="BC1369" s="48"/>
      <c r="BD1369" s="48"/>
      <c r="BE1369" s="48"/>
      <c r="BF1369" s="48"/>
      <c r="BG1369" s="48"/>
      <c r="BH1369" s="48"/>
      <c r="BI1369" s="48"/>
      <c r="BJ1369" s="48"/>
      <c r="BK1369" s="48"/>
      <c r="BL1369" s="48"/>
      <c r="BM1369" s="48"/>
      <c r="BN1369" s="48"/>
      <c r="BO1369" s="48"/>
      <c r="BP1369" s="48"/>
      <c r="BQ1369" s="48"/>
      <c r="BR1369" s="48"/>
      <c r="BS1369" s="48"/>
      <c r="BT1369" s="48"/>
      <c r="BU1369" s="48"/>
    </row>
    <row r="1370" spans="1:73" hidden="1">
      <c r="A1370" s="48"/>
      <c r="B1370" s="48"/>
      <c r="C1370" s="70" t="s">
        <v>3668</v>
      </c>
      <c r="D1370" s="48"/>
      <c r="E1370" s="48"/>
      <c r="F1370" s="48"/>
      <c r="G1370" s="48"/>
      <c r="H1370" s="48"/>
      <c r="I1370" s="48"/>
      <c r="J1370" s="48"/>
      <c r="K1370" s="48"/>
      <c r="L1370" s="464">
        <f t="shared" si="88"/>
        <v>983</v>
      </c>
      <c r="M1370" s="464"/>
      <c r="N1370" s="152" t="s">
        <v>3669</v>
      </c>
      <c r="O1370" s="48"/>
      <c r="P1370" s="48"/>
      <c r="Q1370" s="48"/>
      <c r="R1370" s="48"/>
      <c r="S1370" s="48"/>
      <c r="T1370" s="48"/>
      <c r="U1370" s="436" t="str">
        <f t="shared" si="86"/>
        <v/>
      </c>
      <c r="V1370" s="436"/>
      <c r="W1370" s="436" t="str">
        <f t="shared" si="87"/>
        <v/>
      </c>
      <c r="X1370" s="436"/>
      <c r="Y1370" s="48"/>
      <c r="Z1370" s="48"/>
      <c r="AA1370" s="48"/>
      <c r="AB1370" s="48"/>
      <c r="AC1370" s="48"/>
      <c r="AD1370" s="48"/>
      <c r="AE1370" s="48"/>
      <c r="AF1370" s="48"/>
      <c r="AG1370" s="48"/>
      <c r="AH1370" s="48"/>
      <c r="AI1370" s="48"/>
      <c r="AJ1370" s="48"/>
      <c r="AK1370" s="48"/>
      <c r="AL1370" s="48"/>
      <c r="AM1370" s="48"/>
      <c r="AN1370" s="48"/>
      <c r="AO1370" s="48"/>
      <c r="AP1370" s="48"/>
      <c r="AQ1370" s="48"/>
      <c r="AR1370" s="48"/>
      <c r="AS1370" s="48"/>
      <c r="AT1370" s="48"/>
      <c r="AU1370" s="48"/>
      <c r="AV1370" s="48"/>
      <c r="AW1370" s="48"/>
      <c r="AX1370" s="48"/>
      <c r="AY1370" s="48"/>
      <c r="AZ1370" s="48"/>
      <c r="BA1370" s="48"/>
      <c r="BB1370" s="48"/>
      <c r="BC1370" s="48"/>
      <c r="BD1370" s="48"/>
      <c r="BE1370" s="48"/>
      <c r="BF1370" s="48"/>
      <c r="BG1370" s="48"/>
      <c r="BH1370" s="48"/>
      <c r="BI1370" s="48"/>
      <c r="BJ1370" s="48"/>
      <c r="BK1370" s="48"/>
      <c r="BL1370" s="48"/>
      <c r="BM1370" s="48"/>
      <c r="BN1370" s="48"/>
      <c r="BO1370" s="48"/>
      <c r="BP1370" s="48"/>
      <c r="BQ1370" s="48"/>
      <c r="BR1370" s="48"/>
      <c r="BS1370" s="48"/>
      <c r="BT1370" s="48"/>
      <c r="BU1370" s="48"/>
    </row>
    <row r="1371" spans="1:73" hidden="1">
      <c r="A1371" s="48"/>
      <c r="B1371" s="48"/>
      <c r="C1371" s="70" t="s">
        <v>3670</v>
      </c>
      <c r="D1371" s="48"/>
      <c r="E1371" s="48"/>
      <c r="F1371" s="48"/>
      <c r="G1371" s="48"/>
      <c r="H1371" s="48"/>
      <c r="I1371" s="48"/>
      <c r="J1371" s="48"/>
      <c r="K1371" s="48"/>
      <c r="L1371" s="464">
        <f t="shared" si="88"/>
        <v>984</v>
      </c>
      <c r="M1371" s="464"/>
      <c r="N1371" s="152" t="s">
        <v>3671</v>
      </c>
      <c r="O1371" s="48"/>
      <c r="P1371" s="48"/>
      <c r="Q1371" s="48"/>
      <c r="R1371" s="48"/>
      <c r="S1371" s="48"/>
      <c r="T1371" s="48"/>
      <c r="U1371" s="436" t="str">
        <f t="shared" si="86"/>
        <v/>
      </c>
      <c r="V1371" s="436"/>
      <c r="W1371" s="436" t="str">
        <f t="shared" si="87"/>
        <v/>
      </c>
      <c r="X1371" s="436"/>
      <c r="Y1371" s="48"/>
      <c r="Z1371" s="48"/>
      <c r="AA1371" s="48"/>
      <c r="AB1371" s="48"/>
      <c r="AC1371" s="48"/>
      <c r="AD1371" s="48"/>
      <c r="AE1371" s="48"/>
      <c r="AF1371" s="48"/>
      <c r="AG1371" s="48"/>
      <c r="AH1371" s="48"/>
      <c r="AI1371" s="48"/>
      <c r="AJ1371" s="48"/>
      <c r="AK1371" s="48"/>
      <c r="AL1371" s="48"/>
      <c r="AM1371" s="48"/>
      <c r="AN1371" s="48"/>
      <c r="AO1371" s="48"/>
      <c r="AP1371" s="48"/>
      <c r="AQ1371" s="48"/>
      <c r="AR1371" s="48"/>
      <c r="AS1371" s="48"/>
      <c r="AT1371" s="48"/>
      <c r="AU1371" s="48"/>
      <c r="AV1371" s="48"/>
      <c r="AW1371" s="48"/>
      <c r="AX1371" s="48"/>
      <c r="AY1371" s="48"/>
      <c r="AZ1371" s="48"/>
      <c r="BA1371" s="48"/>
      <c r="BB1371" s="48"/>
      <c r="BC1371" s="48"/>
      <c r="BD1371" s="48"/>
      <c r="BE1371" s="48"/>
      <c r="BF1371" s="48"/>
      <c r="BG1371" s="48"/>
      <c r="BH1371" s="48"/>
      <c r="BI1371" s="48"/>
      <c r="BJ1371" s="48"/>
      <c r="BK1371" s="48"/>
      <c r="BL1371" s="48"/>
      <c r="BM1371" s="48"/>
      <c r="BN1371" s="48"/>
      <c r="BO1371" s="48"/>
      <c r="BP1371" s="48"/>
      <c r="BQ1371" s="48"/>
      <c r="BR1371" s="48"/>
      <c r="BS1371" s="48"/>
      <c r="BT1371" s="48"/>
      <c r="BU1371" s="48"/>
    </row>
    <row r="1372" spans="1:73" hidden="1">
      <c r="A1372" s="48"/>
      <c r="B1372" s="48"/>
      <c r="C1372" s="70" t="s">
        <v>3672</v>
      </c>
      <c r="D1372" s="48"/>
      <c r="E1372" s="48"/>
      <c r="F1372" s="48"/>
      <c r="G1372" s="48"/>
      <c r="H1372" s="48"/>
      <c r="I1372" s="48"/>
      <c r="J1372" s="48"/>
      <c r="K1372" s="48"/>
      <c r="L1372" s="464">
        <f t="shared" si="88"/>
        <v>985</v>
      </c>
      <c r="M1372" s="464"/>
      <c r="N1372" s="152" t="s">
        <v>3673</v>
      </c>
      <c r="O1372" s="48"/>
      <c r="P1372" s="48"/>
      <c r="Q1372" s="48"/>
      <c r="R1372" s="48"/>
      <c r="S1372" s="48"/>
      <c r="T1372" s="48"/>
      <c r="U1372" s="436" t="str">
        <f t="shared" si="86"/>
        <v/>
      </c>
      <c r="V1372" s="436"/>
      <c r="W1372" s="436" t="str">
        <f t="shared" si="87"/>
        <v/>
      </c>
      <c r="X1372" s="436"/>
      <c r="Y1372" s="48"/>
      <c r="Z1372" s="48"/>
      <c r="AA1372" s="48"/>
      <c r="AB1372" s="48"/>
      <c r="AC1372" s="48"/>
      <c r="AD1372" s="48"/>
      <c r="AE1372" s="48"/>
      <c r="AF1372" s="48"/>
      <c r="AG1372" s="48"/>
      <c r="AH1372" s="48"/>
      <c r="AI1372" s="48"/>
      <c r="AJ1372" s="48"/>
      <c r="AK1372" s="48"/>
      <c r="AL1372" s="48"/>
      <c r="AM1372" s="48"/>
      <c r="AN1372" s="48"/>
      <c r="AO1372" s="48"/>
      <c r="AP1372" s="48"/>
      <c r="AQ1372" s="48"/>
      <c r="AR1372" s="48"/>
      <c r="AS1372" s="48"/>
      <c r="AT1372" s="48"/>
      <c r="AU1372" s="48"/>
      <c r="AV1372" s="48"/>
      <c r="AW1372" s="48"/>
      <c r="AX1372" s="48"/>
      <c r="AY1372" s="48"/>
      <c r="AZ1372" s="48"/>
      <c r="BA1372" s="48"/>
      <c r="BB1372" s="48"/>
      <c r="BC1372" s="48"/>
      <c r="BD1372" s="48"/>
      <c r="BE1372" s="48"/>
      <c r="BF1372" s="48"/>
      <c r="BG1372" s="48"/>
      <c r="BH1372" s="48"/>
      <c r="BI1372" s="48"/>
      <c r="BJ1372" s="48"/>
      <c r="BK1372" s="48"/>
      <c r="BL1372" s="48"/>
      <c r="BM1372" s="48"/>
      <c r="BN1372" s="48"/>
      <c r="BO1372" s="48"/>
      <c r="BP1372" s="48"/>
      <c r="BQ1372" s="48"/>
      <c r="BR1372" s="48"/>
      <c r="BS1372" s="48"/>
      <c r="BT1372" s="48"/>
      <c r="BU1372" s="48"/>
    </row>
    <row r="1373" spans="1:73" hidden="1">
      <c r="A1373" s="48"/>
      <c r="B1373" s="48"/>
      <c r="C1373" s="70" t="s">
        <v>3674</v>
      </c>
      <c r="D1373" s="48"/>
      <c r="E1373" s="48"/>
      <c r="F1373" s="48"/>
      <c r="G1373" s="48"/>
      <c r="H1373" s="48"/>
      <c r="I1373" s="48"/>
      <c r="J1373" s="48"/>
      <c r="K1373" s="48"/>
      <c r="L1373" s="464">
        <f t="shared" si="88"/>
        <v>986</v>
      </c>
      <c r="M1373" s="464"/>
      <c r="N1373" s="152" t="s">
        <v>3675</v>
      </c>
      <c r="O1373" s="48"/>
      <c r="P1373" s="48"/>
      <c r="Q1373" s="48"/>
      <c r="R1373" s="48"/>
      <c r="S1373" s="48"/>
      <c r="T1373" s="48"/>
      <c r="U1373" s="436" t="str">
        <f t="shared" si="86"/>
        <v/>
      </c>
      <c r="V1373" s="436"/>
      <c r="W1373" s="436" t="str">
        <f t="shared" si="87"/>
        <v/>
      </c>
      <c r="X1373" s="436"/>
      <c r="Y1373" s="48"/>
      <c r="Z1373" s="48"/>
      <c r="AA1373" s="48"/>
      <c r="AB1373" s="48"/>
      <c r="AC1373" s="48"/>
      <c r="AD1373" s="48"/>
      <c r="AE1373" s="48"/>
      <c r="AF1373" s="48"/>
      <c r="AG1373" s="48"/>
      <c r="AH1373" s="48"/>
      <c r="AI1373" s="48"/>
      <c r="AJ1373" s="48"/>
      <c r="AK1373" s="48"/>
      <c r="AL1373" s="48"/>
      <c r="AM1373" s="48"/>
      <c r="AN1373" s="48"/>
      <c r="AO1373" s="48"/>
      <c r="AP1373" s="48"/>
      <c r="AQ1373" s="48"/>
      <c r="AR1373" s="48"/>
      <c r="AS1373" s="48"/>
      <c r="AT1373" s="48"/>
      <c r="AU1373" s="48"/>
      <c r="AV1373" s="48"/>
      <c r="AW1373" s="48"/>
      <c r="AX1373" s="48"/>
      <c r="AY1373" s="48"/>
      <c r="AZ1373" s="48"/>
      <c r="BA1373" s="48"/>
      <c r="BB1373" s="48"/>
      <c r="BC1373" s="48"/>
      <c r="BD1373" s="48"/>
      <c r="BE1373" s="48"/>
      <c r="BF1373" s="48"/>
      <c r="BG1373" s="48"/>
      <c r="BH1373" s="48"/>
      <c r="BI1373" s="48"/>
      <c r="BJ1373" s="48"/>
      <c r="BK1373" s="48"/>
      <c r="BL1373" s="48"/>
      <c r="BM1373" s="48"/>
      <c r="BN1373" s="48"/>
      <c r="BO1373" s="48"/>
      <c r="BP1373" s="48"/>
      <c r="BQ1373" s="48"/>
      <c r="BR1373" s="48"/>
      <c r="BS1373" s="48"/>
      <c r="BT1373" s="48"/>
      <c r="BU1373" s="48"/>
    </row>
    <row r="1374" spans="1:73" hidden="1">
      <c r="A1374" s="48"/>
      <c r="B1374" s="48"/>
      <c r="C1374" s="70" t="s">
        <v>3676</v>
      </c>
      <c r="D1374" s="48"/>
      <c r="E1374" s="48"/>
      <c r="F1374" s="48"/>
      <c r="G1374" s="48"/>
      <c r="H1374" s="48"/>
      <c r="I1374" s="48"/>
      <c r="J1374" s="48"/>
      <c r="K1374" s="48"/>
      <c r="L1374" s="464">
        <f t="shared" si="88"/>
        <v>987</v>
      </c>
      <c r="M1374" s="464"/>
      <c r="N1374" s="152" t="s">
        <v>3677</v>
      </c>
      <c r="O1374" s="48"/>
      <c r="P1374" s="48"/>
      <c r="Q1374" s="48"/>
      <c r="R1374" s="48"/>
      <c r="S1374" s="48"/>
      <c r="T1374" s="48"/>
      <c r="U1374" s="436" t="str">
        <f t="shared" si="86"/>
        <v/>
      </c>
      <c r="V1374" s="436"/>
      <c r="W1374" s="436" t="str">
        <f t="shared" si="87"/>
        <v/>
      </c>
      <c r="X1374" s="436"/>
      <c r="Y1374" s="48"/>
      <c r="Z1374" s="48"/>
      <c r="AA1374" s="48"/>
      <c r="AB1374" s="48"/>
      <c r="AC1374" s="48"/>
      <c r="AD1374" s="48"/>
      <c r="AE1374" s="48"/>
      <c r="AF1374" s="48"/>
      <c r="AG1374" s="48"/>
      <c r="AH1374" s="48"/>
      <c r="AI1374" s="48"/>
      <c r="AJ1374" s="48"/>
      <c r="AK1374" s="48"/>
      <c r="AL1374" s="48"/>
      <c r="AM1374" s="48"/>
      <c r="AN1374" s="48"/>
      <c r="AO1374" s="48"/>
      <c r="AP1374" s="48"/>
      <c r="AQ1374" s="48"/>
      <c r="AR1374" s="48"/>
      <c r="AS1374" s="48"/>
      <c r="AT1374" s="48"/>
      <c r="AU1374" s="48"/>
      <c r="AV1374" s="48"/>
      <c r="AW1374" s="48"/>
      <c r="AX1374" s="48"/>
      <c r="AY1374" s="48"/>
      <c r="AZ1374" s="48"/>
      <c r="BA1374" s="48"/>
      <c r="BB1374" s="48"/>
      <c r="BC1374" s="48"/>
      <c r="BD1374" s="48"/>
      <c r="BE1374" s="48"/>
      <c r="BF1374" s="48"/>
      <c r="BG1374" s="48"/>
      <c r="BH1374" s="48"/>
      <c r="BI1374" s="48"/>
      <c r="BJ1374" s="48"/>
      <c r="BK1374" s="48"/>
      <c r="BL1374" s="48"/>
      <c r="BM1374" s="48"/>
      <c r="BN1374" s="48"/>
      <c r="BO1374" s="48"/>
      <c r="BP1374" s="48"/>
      <c r="BQ1374" s="48"/>
      <c r="BR1374" s="48"/>
      <c r="BS1374" s="48"/>
      <c r="BT1374" s="48"/>
      <c r="BU1374" s="48"/>
    </row>
    <row r="1375" spans="1:73" hidden="1">
      <c r="A1375" s="48"/>
      <c r="B1375" s="48"/>
      <c r="C1375" s="70" t="s">
        <v>3678</v>
      </c>
      <c r="D1375" s="48"/>
      <c r="E1375" s="48"/>
      <c r="F1375" s="48"/>
      <c r="G1375" s="48"/>
      <c r="H1375" s="48"/>
      <c r="I1375" s="48"/>
      <c r="J1375" s="48"/>
      <c r="K1375" s="48"/>
      <c r="L1375" s="464">
        <f t="shared" si="88"/>
        <v>988</v>
      </c>
      <c r="M1375" s="464"/>
      <c r="N1375" s="152" t="s">
        <v>3679</v>
      </c>
      <c r="O1375" s="48"/>
      <c r="P1375" s="48"/>
      <c r="Q1375" s="48"/>
      <c r="R1375" s="48"/>
      <c r="S1375" s="48"/>
      <c r="T1375" s="48"/>
      <c r="U1375" s="436" t="str">
        <f t="shared" si="86"/>
        <v/>
      </c>
      <c r="V1375" s="436"/>
      <c r="W1375" s="436" t="str">
        <f t="shared" si="87"/>
        <v/>
      </c>
      <c r="X1375" s="436"/>
      <c r="Y1375" s="48"/>
      <c r="Z1375" s="48"/>
      <c r="AA1375" s="48"/>
      <c r="AB1375" s="48"/>
      <c r="AC1375" s="48"/>
      <c r="AD1375" s="48"/>
      <c r="AE1375" s="48"/>
      <c r="AF1375" s="48"/>
      <c r="AG1375" s="48"/>
      <c r="AH1375" s="48"/>
      <c r="AI1375" s="48"/>
      <c r="AJ1375" s="48"/>
      <c r="AK1375" s="48"/>
      <c r="AL1375" s="48"/>
      <c r="AM1375" s="48"/>
      <c r="AN1375" s="48"/>
      <c r="AO1375" s="48"/>
      <c r="AP1375" s="48"/>
      <c r="AQ1375" s="48"/>
      <c r="AR1375" s="48"/>
      <c r="AS1375" s="48"/>
      <c r="AT1375" s="48"/>
      <c r="AU1375" s="48"/>
      <c r="AV1375" s="48"/>
      <c r="AW1375" s="48"/>
      <c r="AX1375" s="48"/>
      <c r="AY1375" s="48"/>
      <c r="AZ1375" s="48"/>
      <c r="BA1375" s="48"/>
      <c r="BB1375" s="48"/>
      <c r="BC1375" s="48"/>
      <c r="BD1375" s="48"/>
      <c r="BE1375" s="48"/>
      <c r="BF1375" s="48"/>
      <c r="BG1375" s="48"/>
      <c r="BH1375" s="48"/>
      <c r="BI1375" s="48"/>
      <c r="BJ1375" s="48"/>
      <c r="BK1375" s="48"/>
      <c r="BL1375" s="48"/>
      <c r="BM1375" s="48"/>
      <c r="BN1375" s="48"/>
      <c r="BO1375" s="48"/>
      <c r="BP1375" s="48"/>
      <c r="BQ1375" s="48"/>
      <c r="BR1375" s="48"/>
      <c r="BS1375" s="48"/>
      <c r="BT1375" s="48"/>
      <c r="BU1375" s="48"/>
    </row>
    <row r="1376" spans="1:73" hidden="1">
      <c r="A1376" s="48"/>
      <c r="B1376" s="48"/>
      <c r="C1376" s="70" t="s">
        <v>3680</v>
      </c>
      <c r="D1376" s="48"/>
      <c r="E1376" s="48"/>
      <c r="F1376" s="48"/>
      <c r="G1376" s="48"/>
      <c r="H1376" s="48"/>
      <c r="I1376" s="48"/>
      <c r="J1376" s="48"/>
      <c r="K1376" s="48"/>
      <c r="L1376" s="464">
        <f t="shared" si="88"/>
        <v>989</v>
      </c>
      <c r="M1376" s="464"/>
      <c r="N1376" s="152" t="s">
        <v>3681</v>
      </c>
      <c r="O1376" s="48"/>
      <c r="P1376" s="48"/>
      <c r="Q1376" s="48"/>
      <c r="R1376" s="48"/>
      <c r="S1376" s="48"/>
      <c r="T1376" s="48"/>
      <c r="U1376" s="436" t="str">
        <f t="shared" si="86"/>
        <v/>
      </c>
      <c r="V1376" s="436"/>
      <c r="W1376" s="436" t="str">
        <f t="shared" si="87"/>
        <v/>
      </c>
      <c r="X1376" s="436"/>
      <c r="Y1376" s="48"/>
      <c r="Z1376" s="48"/>
      <c r="AA1376" s="48"/>
      <c r="AB1376" s="48"/>
      <c r="AC1376" s="48"/>
      <c r="AD1376" s="48"/>
      <c r="AE1376" s="48"/>
      <c r="AF1376" s="48"/>
      <c r="AG1376" s="48"/>
      <c r="AH1376" s="48"/>
      <c r="AI1376" s="48"/>
      <c r="AJ1376" s="48"/>
      <c r="AK1376" s="48"/>
      <c r="AL1376" s="48"/>
      <c r="AM1376" s="48"/>
      <c r="AN1376" s="48"/>
      <c r="AO1376" s="48"/>
      <c r="AP1376" s="48"/>
      <c r="AQ1376" s="48"/>
      <c r="AR1376" s="48"/>
      <c r="AS1376" s="48"/>
      <c r="AT1376" s="48"/>
      <c r="AU1376" s="48"/>
      <c r="AV1376" s="48"/>
      <c r="AW1376" s="48"/>
      <c r="AX1376" s="48"/>
      <c r="AY1376" s="48"/>
      <c r="AZ1376" s="48"/>
      <c r="BA1376" s="48"/>
      <c r="BB1376" s="48"/>
      <c r="BC1376" s="48"/>
      <c r="BD1376" s="48"/>
      <c r="BE1376" s="48"/>
      <c r="BF1376" s="48"/>
      <c r="BG1376" s="48"/>
      <c r="BH1376" s="48"/>
      <c r="BI1376" s="48"/>
      <c r="BJ1376" s="48"/>
      <c r="BK1376" s="48"/>
      <c r="BL1376" s="48"/>
      <c r="BM1376" s="48"/>
      <c r="BN1376" s="48"/>
      <c r="BO1376" s="48"/>
      <c r="BP1376" s="48"/>
      <c r="BQ1376" s="48"/>
      <c r="BR1376" s="48"/>
      <c r="BS1376" s="48"/>
      <c r="BT1376" s="48"/>
      <c r="BU1376" s="48"/>
    </row>
    <row r="1377" spans="1:73" hidden="1">
      <c r="A1377" s="48"/>
      <c r="B1377" s="48"/>
      <c r="C1377" s="70" t="s">
        <v>3682</v>
      </c>
      <c r="D1377" s="48"/>
      <c r="E1377" s="48"/>
      <c r="F1377" s="48"/>
      <c r="G1377" s="48"/>
      <c r="H1377" s="48"/>
      <c r="I1377" s="48"/>
      <c r="J1377" s="48"/>
      <c r="K1377" s="48"/>
      <c r="L1377" s="464">
        <f t="shared" si="88"/>
        <v>990</v>
      </c>
      <c r="M1377" s="464"/>
      <c r="N1377" s="152" t="s">
        <v>3683</v>
      </c>
      <c r="O1377" s="48"/>
      <c r="P1377" s="48"/>
      <c r="Q1377" s="48"/>
      <c r="R1377" s="48"/>
      <c r="S1377" s="48"/>
      <c r="T1377" s="48"/>
      <c r="U1377" s="436" t="str">
        <f t="shared" si="86"/>
        <v/>
      </c>
      <c r="V1377" s="436"/>
      <c r="W1377" s="436" t="str">
        <f t="shared" si="87"/>
        <v/>
      </c>
      <c r="X1377" s="436"/>
      <c r="Y1377" s="48"/>
      <c r="Z1377" s="48"/>
      <c r="AA1377" s="48"/>
      <c r="AB1377" s="48"/>
      <c r="AC1377" s="48"/>
      <c r="AD1377" s="48"/>
      <c r="AE1377" s="48"/>
      <c r="AF1377" s="48"/>
      <c r="AG1377" s="48"/>
      <c r="AH1377" s="48"/>
      <c r="AI1377" s="48"/>
      <c r="AJ1377" s="48"/>
      <c r="AK1377" s="48"/>
      <c r="AL1377" s="48"/>
      <c r="AM1377" s="48"/>
      <c r="AN1377" s="48"/>
      <c r="AO1377" s="48"/>
      <c r="AP1377" s="48"/>
      <c r="AQ1377" s="48"/>
      <c r="AR1377" s="48"/>
      <c r="AS1377" s="48"/>
      <c r="AT1377" s="48"/>
      <c r="AU1377" s="48"/>
      <c r="AV1377" s="48"/>
      <c r="AW1377" s="48"/>
      <c r="AX1377" s="48"/>
      <c r="AY1377" s="48"/>
      <c r="AZ1377" s="48"/>
      <c r="BA1377" s="48"/>
      <c r="BB1377" s="48"/>
      <c r="BC1377" s="48"/>
      <c r="BD1377" s="48"/>
      <c r="BE1377" s="48"/>
      <c r="BF1377" s="48"/>
      <c r="BG1377" s="48"/>
      <c r="BH1377" s="48"/>
      <c r="BI1377" s="48"/>
      <c r="BJ1377" s="48"/>
      <c r="BK1377" s="48"/>
      <c r="BL1377" s="48"/>
      <c r="BM1377" s="48"/>
      <c r="BN1377" s="48"/>
      <c r="BO1377" s="48"/>
      <c r="BP1377" s="48"/>
      <c r="BQ1377" s="48"/>
      <c r="BR1377" s="48"/>
      <c r="BS1377" s="48"/>
      <c r="BT1377" s="48"/>
      <c r="BU1377" s="48"/>
    </row>
    <row r="1378" spans="1:73" hidden="1">
      <c r="A1378" s="48"/>
      <c r="B1378" s="48"/>
      <c r="C1378" s="70" t="s">
        <v>3684</v>
      </c>
      <c r="D1378" s="48"/>
      <c r="E1378" s="48"/>
      <c r="F1378" s="48"/>
      <c r="G1378" s="48"/>
      <c r="H1378" s="48"/>
      <c r="I1378" s="48"/>
      <c r="J1378" s="48"/>
      <c r="K1378" s="48"/>
      <c r="L1378" s="464">
        <f t="shared" si="88"/>
        <v>991</v>
      </c>
      <c r="M1378" s="464"/>
      <c r="N1378" s="152" t="s">
        <v>3685</v>
      </c>
      <c r="O1378" s="48"/>
      <c r="P1378" s="48"/>
      <c r="Q1378" s="48"/>
      <c r="R1378" s="48"/>
      <c r="S1378" s="48"/>
      <c r="T1378" s="48"/>
      <c r="U1378" s="436" t="str">
        <f t="shared" si="86"/>
        <v/>
      </c>
      <c r="V1378" s="436"/>
      <c r="W1378" s="436" t="str">
        <f t="shared" si="87"/>
        <v/>
      </c>
      <c r="X1378" s="436"/>
      <c r="Y1378" s="48"/>
      <c r="Z1378" s="48"/>
      <c r="AA1378" s="48"/>
      <c r="AB1378" s="48"/>
      <c r="AC1378" s="48"/>
      <c r="AD1378" s="48"/>
      <c r="AE1378" s="48"/>
      <c r="AF1378" s="48"/>
      <c r="AG1378" s="48"/>
      <c r="AH1378" s="48"/>
      <c r="AI1378" s="48"/>
      <c r="AJ1378" s="48"/>
      <c r="AK1378" s="48"/>
      <c r="AL1378" s="48"/>
      <c r="AM1378" s="48"/>
      <c r="AN1378" s="48"/>
      <c r="AO1378" s="48"/>
      <c r="AP1378" s="48"/>
      <c r="AQ1378" s="48"/>
      <c r="AR1378" s="48"/>
      <c r="AS1378" s="48"/>
      <c r="AT1378" s="48"/>
      <c r="AU1378" s="48"/>
      <c r="AV1378" s="48"/>
      <c r="AW1378" s="48"/>
      <c r="AX1378" s="48"/>
      <c r="AY1378" s="48"/>
      <c r="AZ1378" s="48"/>
      <c r="BA1378" s="48"/>
      <c r="BB1378" s="48"/>
      <c r="BC1378" s="48"/>
      <c r="BD1378" s="48"/>
      <c r="BE1378" s="48"/>
      <c r="BF1378" s="48"/>
      <c r="BG1378" s="48"/>
      <c r="BH1378" s="48"/>
      <c r="BI1378" s="48"/>
      <c r="BJ1378" s="48"/>
      <c r="BK1378" s="48"/>
      <c r="BL1378" s="48"/>
      <c r="BM1378" s="48"/>
      <c r="BN1378" s="48"/>
      <c r="BO1378" s="48"/>
      <c r="BP1378" s="48"/>
      <c r="BQ1378" s="48"/>
      <c r="BR1378" s="48"/>
      <c r="BS1378" s="48"/>
      <c r="BT1378" s="48"/>
      <c r="BU1378" s="48"/>
    </row>
    <row r="1379" spans="1:73" hidden="1">
      <c r="A1379" s="48"/>
      <c r="B1379" s="48"/>
      <c r="C1379" s="70" t="s">
        <v>3686</v>
      </c>
      <c r="D1379" s="48"/>
      <c r="E1379" s="48"/>
      <c r="F1379" s="48"/>
      <c r="G1379" s="48"/>
      <c r="H1379" s="48"/>
      <c r="I1379" s="48"/>
      <c r="J1379" s="48"/>
      <c r="K1379" s="48"/>
      <c r="L1379" s="464">
        <f t="shared" si="88"/>
        <v>992</v>
      </c>
      <c r="M1379" s="464"/>
      <c r="N1379" s="152" t="s">
        <v>3687</v>
      </c>
      <c r="O1379" s="48"/>
      <c r="P1379" s="48"/>
      <c r="Q1379" s="48"/>
      <c r="R1379" s="48"/>
      <c r="S1379" s="48"/>
      <c r="T1379" s="48"/>
      <c r="U1379" s="436" t="str">
        <f t="shared" si="86"/>
        <v/>
      </c>
      <c r="V1379" s="436"/>
      <c r="W1379" s="436" t="str">
        <f t="shared" si="87"/>
        <v/>
      </c>
      <c r="X1379" s="436"/>
      <c r="Y1379" s="48"/>
      <c r="Z1379" s="48"/>
      <c r="AA1379" s="48"/>
      <c r="AB1379" s="48"/>
      <c r="AC1379" s="48"/>
      <c r="AD1379" s="48"/>
      <c r="AE1379" s="48"/>
      <c r="AF1379" s="48"/>
      <c r="AG1379" s="48"/>
      <c r="AH1379" s="48"/>
      <c r="AI1379" s="48"/>
      <c r="AJ1379" s="48"/>
      <c r="AK1379" s="48"/>
      <c r="AL1379" s="48"/>
      <c r="AM1379" s="48"/>
      <c r="AN1379" s="48"/>
      <c r="AO1379" s="48"/>
      <c r="AP1379" s="48"/>
      <c r="AQ1379" s="48"/>
      <c r="AR1379" s="48"/>
      <c r="AS1379" s="48"/>
      <c r="AT1379" s="48"/>
      <c r="AU1379" s="48"/>
      <c r="AV1379" s="48"/>
      <c r="AW1379" s="48"/>
      <c r="AX1379" s="48"/>
      <c r="AY1379" s="48"/>
      <c r="AZ1379" s="48"/>
      <c r="BA1379" s="48"/>
      <c r="BB1379" s="48"/>
      <c r="BC1379" s="48"/>
      <c r="BD1379" s="48"/>
      <c r="BE1379" s="48"/>
      <c r="BF1379" s="48"/>
      <c r="BG1379" s="48"/>
      <c r="BH1379" s="48"/>
      <c r="BI1379" s="48"/>
      <c r="BJ1379" s="48"/>
      <c r="BK1379" s="48"/>
      <c r="BL1379" s="48"/>
      <c r="BM1379" s="48"/>
      <c r="BN1379" s="48"/>
      <c r="BO1379" s="48"/>
      <c r="BP1379" s="48"/>
      <c r="BQ1379" s="48"/>
      <c r="BR1379" s="48"/>
      <c r="BS1379" s="48"/>
      <c r="BT1379" s="48"/>
      <c r="BU1379" s="48"/>
    </row>
    <row r="1380" spans="1:73" hidden="1">
      <c r="A1380" s="48"/>
      <c r="B1380" s="48"/>
      <c r="C1380" s="70" t="s">
        <v>3688</v>
      </c>
      <c r="D1380" s="48"/>
      <c r="E1380" s="48"/>
      <c r="F1380" s="48"/>
      <c r="G1380" s="48"/>
      <c r="H1380" s="48"/>
      <c r="I1380" s="48"/>
      <c r="J1380" s="48"/>
      <c r="K1380" s="48"/>
      <c r="L1380" s="464">
        <f t="shared" si="88"/>
        <v>993</v>
      </c>
      <c r="M1380" s="464"/>
      <c r="N1380" s="152" t="s">
        <v>2876</v>
      </c>
      <c r="O1380" s="48"/>
      <c r="P1380" s="48"/>
      <c r="Q1380" s="48"/>
      <c r="R1380" s="48"/>
      <c r="S1380" s="48"/>
      <c r="T1380" s="48"/>
      <c r="U1380" s="436" t="str">
        <f t="shared" si="86"/>
        <v/>
      </c>
      <c r="V1380" s="436"/>
      <c r="W1380" s="436" t="str">
        <f t="shared" si="87"/>
        <v/>
      </c>
      <c r="X1380" s="436"/>
      <c r="Y1380" s="48"/>
      <c r="Z1380" s="48"/>
      <c r="AA1380" s="48"/>
      <c r="AB1380" s="48"/>
      <c r="AC1380" s="48"/>
      <c r="AD1380" s="48"/>
      <c r="AE1380" s="48"/>
      <c r="AF1380" s="48"/>
      <c r="AG1380" s="48"/>
      <c r="AH1380" s="48"/>
      <c r="AI1380" s="48"/>
      <c r="AJ1380" s="48"/>
      <c r="AK1380" s="48"/>
      <c r="AL1380" s="48"/>
      <c r="AM1380" s="48"/>
      <c r="AN1380" s="48"/>
      <c r="AO1380" s="48"/>
      <c r="AP1380" s="48"/>
      <c r="AQ1380" s="48"/>
      <c r="AR1380" s="48"/>
      <c r="AS1380" s="48"/>
      <c r="AT1380" s="48"/>
      <c r="AU1380" s="48"/>
      <c r="AV1380" s="48"/>
      <c r="AW1380" s="48"/>
      <c r="AX1380" s="48"/>
      <c r="AY1380" s="48"/>
      <c r="AZ1380" s="48"/>
      <c r="BA1380" s="48"/>
      <c r="BB1380" s="48"/>
      <c r="BC1380" s="48"/>
      <c r="BD1380" s="48"/>
      <c r="BE1380" s="48"/>
      <c r="BF1380" s="48"/>
      <c r="BG1380" s="48"/>
      <c r="BH1380" s="48"/>
      <c r="BI1380" s="48"/>
      <c r="BJ1380" s="48"/>
      <c r="BK1380" s="48"/>
      <c r="BL1380" s="48"/>
      <c r="BM1380" s="48"/>
      <c r="BN1380" s="48"/>
      <c r="BO1380" s="48"/>
      <c r="BP1380" s="48"/>
      <c r="BQ1380" s="48"/>
      <c r="BR1380" s="48"/>
      <c r="BS1380" s="48"/>
      <c r="BT1380" s="48"/>
      <c r="BU1380" s="48"/>
    </row>
    <row r="1381" spans="1:73" hidden="1">
      <c r="A1381" s="48"/>
      <c r="B1381" s="48"/>
      <c r="C1381" s="70" t="s">
        <v>3689</v>
      </c>
      <c r="D1381" s="48"/>
      <c r="E1381" s="48"/>
      <c r="F1381" s="48"/>
      <c r="G1381" s="48"/>
      <c r="H1381" s="48"/>
      <c r="I1381" s="48"/>
      <c r="J1381" s="48"/>
      <c r="K1381" s="48"/>
      <c r="L1381" s="464">
        <f t="shared" si="88"/>
        <v>994</v>
      </c>
      <c r="M1381" s="464"/>
      <c r="N1381" s="152" t="s">
        <v>2147</v>
      </c>
      <c r="O1381" s="48"/>
      <c r="P1381" s="48"/>
      <c r="Q1381" s="48"/>
      <c r="R1381" s="48"/>
      <c r="S1381" s="48"/>
      <c r="T1381" s="48"/>
      <c r="U1381" s="436" t="str">
        <f t="shared" si="86"/>
        <v/>
      </c>
      <c r="V1381" s="436"/>
      <c r="W1381" s="436" t="str">
        <f t="shared" si="87"/>
        <v/>
      </c>
      <c r="X1381" s="436"/>
      <c r="Y1381" s="48"/>
      <c r="Z1381" s="48"/>
      <c r="AA1381" s="48"/>
      <c r="AB1381" s="48"/>
      <c r="AC1381" s="48"/>
      <c r="AD1381" s="48"/>
      <c r="AE1381" s="48"/>
      <c r="AF1381" s="48"/>
      <c r="AG1381" s="48"/>
      <c r="AH1381" s="48"/>
      <c r="AI1381" s="48"/>
      <c r="AJ1381" s="48"/>
      <c r="AK1381" s="48"/>
      <c r="AL1381" s="48"/>
      <c r="AM1381" s="48"/>
      <c r="AN1381" s="48"/>
      <c r="AO1381" s="48"/>
      <c r="AP1381" s="48"/>
      <c r="AQ1381" s="48"/>
      <c r="AR1381" s="48"/>
      <c r="AS1381" s="48"/>
      <c r="AT1381" s="48"/>
      <c r="AU1381" s="48"/>
      <c r="AV1381" s="48"/>
      <c r="AW1381" s="48"/>
      <c r="AX1381" s="48"/>
      <c r="AY1381" s="48"/>
      <c r="AZ1381" s="48"/>
      <c r="BA1381" s="48"/>
      <c r="BB1381" s="48"/>
      <c r="BC1381" s="48"/>
      <c r="BD1381" s="48"/>
      <c r="BE1381" s="48"/>
      <c r="BF1381" s="48"/>
      <c r="BG1381" s="48"/>
      <c r="BH1381" s="48"/>
      <c r="BI1381" s="48"/>
      <c r="BJ1381" s="48"/>
      <c r="BK1381" s="48"/>
      <c r="BL1381" s="48"/>
      <c r="BM1381" s="48"/>
      <c r="BN1381" s="48"/>
      <c r="BO1381" s="48"/>
      <c r="BP1381" s="48"/>
      <c r="BQ1381" s="48"/>
      <c r="BR1381" s="48"/>
      <c r="BS1381" s="48"/>
      <c r="BT1381" s="48"/>
      <c r="BU1381" s="48"/>
    </row>
    <row r="1382" spans="1:73" hidden="1">
      <c r="A1382" s="48"/>
      <c r="B1382" s="48"/>
      <c r="C1382" s="70" t="s">
        <v>3690</v>
      </c>
      <c r="D1382" s="48"/>
      <c r="E1382" s="48"/>
      <c r="F1382" s="48"/>
      <c r="G1382" s="48"/>
      <c r="H1382" s="48"/>
      <c r="I1382" s="48"/>
      <c r="J1382" s="48"/>
      <c r="K1382" s="48"/>
      <c r="L1382" s="464">
        <f t="shared" si="88"/>
        <v>995</v>
      </c>
      <c r="M1382" s="464"/>
      <c r="N1382" s="152" t="s">
        <v>2041</v>
      </c>
      <c r="O1382" s="48"/>
      <c r="P1382" s="48"/>
      <c r="Q1382" s="48"/>
      <c r="R1382" s="48"/>
      <c r="S1382" s="48"/>
      <c r="T1382" s="48"/>
      <c r="U1382" s="436" t="str">
        <f t="shared" si="86"/>
        <v/>
      </c>
      <c r="V1382" s="436"/>
      <c r="W1382" s="436" t="str">
        <f t="shared" si="87"/>
        <v/>
      </c>
      <c r="X1382" s="436"/>
      <c r="Y1382" s="48"/>
      <c r="Z1382" s="48"/>
      <c r="AA1382" s="48"/>
      <c r="AB1382" s="48"/>
      <c r="AC1382" s="48"/>
      <c r="AD1382" s="48"/>
      <c r="AE1382" s="48"/>
      <c r="AF1382" s="48"/>
      <c r="AG1382" s="48"/>
      <c r="AH1382" s="48"/>
      <c r="AI1382" s="48"/>
      <c r="AJ1382" s="48"/>
      <c r="AK1382" s="48"/>
      <c r="AL1382" s="48"/>
      <c r="AM1382" s="48"/>
      <c r="AN1382" s="48"/>
      <c r="AO1382" s="48"/>
      <c r="AP1382" s="48"/>
      <c r="AQ1382" s="48"/>
      <c r="AR1382" s="48"/>
      <c r="AS1382" s="48"/>
      <c r="AT1382" s="48"/>
      <c r="AU1382" s="48"/>
      <c r="AV1382" s="48"/>
      <c r="AW1382" s="48"/>
      <c r="AX1382" s="48"/>
      <c r="AY1382" s="48"/>
      <c r="AZ1382" s="48"/>
      <c r="BA1382" s="48"/>
      <c r="BB1382" s="48"/>
      <c r="BC1382" s="48"/>
      <c r="BD1382" s="48"/>
      <c r="BE1382" s="48"/>
      <c r="BF1382" s="48"/>
      <c r="BG1382" s="48"/>
      <c r="BH1382" s="48"/>
      <c r="BI1382" s="48"/>
      <c r="BJ1382" s="48"/>
      <c r="BK1382" s="48"/>
      <c r="BL1382" s="48"/>
      <c r="BM1382" s="48"/>
      <c r="BN1382" s="48"/>
      <c r="BO1382" s="48"/>
      <c r="BP1382" s="48"/>
      <c r="BQ1382" s="48"/>
      <c r="BR1382" s="48"/>
      <c r="BS1382" s="48"/>
      <c r="BT1382" s="48"/>
      <c r="BU1382" s="48"/>
    </row>
    <row r="1383" spans="1:73" hidden="1">
      <c r="A1383" s="48"/>
      <c r="B1383" s="48"/>
      <c r="C1383" s="70" t="s">
        <v>3691</v>
      </c>
      <c r="D1383" s="48"/>
      <c r="E1383" s="48"/>
      <c r="F1383" s="48"/>
      <c r="G1383" s="48"/>
      <c r="H1383" s="48"/>
      <c r="I1383" s="48"/>
      <c r="J1383" s="48"/>
      <c r="K1383" s="48"/>
      <c r="L1383" s="464">
        <f t="shared" si="88"/>
        <v>996</v>
      </c>
      <c r="M1383" s="464"/>
      <c r="N1383" s="152" t="s">
        <v>3692</v>
      </c>
      <c r="O1383" s="48"/>
      <c r="P1383" s="48"/>
      <c r="Q1383" s="48"/>
      <c r="R1383" s="48"/>
      <c r="S1383" s="48"/>
      <c r="T1383" s="48"/>
      <c r="U1383" s="436" t="str">
        <f t="shared" si="86"/>
        <v/>
      </c>
      <c r="V1383" s="436"/>
      <c r="W1383" s="436" t="str">
        <f t="shared" si="87"/>
        <v/>
      </c>
      <c r="X1383" s="436"/>
      <c r="Y1383" s="48"/>
      <c r="Z1383" s="48"/>
      <c r="AA1383" s="48"/>
      <c r="AB1383" s="48"/>
      <c r="AC1383" s="48"/>
      <c r="AD1383" s="48"/>
      <c r="AE1383" s="48"/>
      <c r="AF1383" s="48"/>
      <c r="AG1383" s="48"/>
      <c r="AH1383" s="48"/>
      <c r="AI1383" s="48"/>
      <c r="AJ1383" s="48"/>
      <c r="AK1383" s="48"/>
      <c r="AL1383" s="48"/>
      <c r="AM1383" s="48"/>
      <c r="AN1383" s="48"/>
      <c r="AO1383" s="48"/>
      <c r="AP1383" s="48"/>
      <c r="AQ1383" s="48"/>
      <c r="AR1383" s="48"/>
      <c r="AS1383" s="48"/>
      <c r="AT1383" s="48"/>
      <c r="AU1383" s="48"/>
      <c r="AV1383" s="48"/>
      <c r="AW1383" s="48"/>
      <c r="AX1383" s="48"/>
      <c r="AY1383" s="48"/>
      <c r="AZ1383" s="48"/>
      <c r="BA1383" s="48"/>
      <c r="BB1383" s="48"/>
      <c r="BC1383" s="48"/>
      <c r="BD1383" s="48"/>
      <c r="BE1383" s="48"/>
      <c r="BF1383" s="48"/>
      <c r="BG1383" s="48"/>
      <c r="BH1383" s="48"/>
      <c r="BI1383" s="48"/>
      <c r="BJ1383" s="48"/>
      <c r="BK1383" s="48"/>
      <c r="BL1383" s="48"/>
      <c r="BM1383" s="48"/>
      <c r="BN1383" s="48"/>
      <c r="BO1383" s="48"/>
      <c r="BP1383" s="48"/>
      <c r="BQ1383" s="48"/>
      <c r="BR1383" s="48"/>
      <c r="BS1383" s="48"/>
      <c r="BT1383" s="48"/>
      <c r="BU1383" s="48"/>
    </row>
    <row r="1384" spans="1:73" hidden="1">
      <c r="A1384" s="48"/>
      <c r="B1384" s="48"/>
      <c r="C1384" s="70" t="s">
        <v>3693</v>
      </c>
      <c r="D1384" s="48"/>
      <c r="E1384" s="48"/>
      <c r="F1384" s="48"/>
      <c r="G1384" s="48"/>
      <c r="H1384" s="48"/>
      <c r="I1384" s="48"/>
      <c r="J1384" s="48"/>
      <c r="K1384" s="48"/>
      <c r="L1384" s="464">
        <f t="shared" si="88"/>
        <v>997</v>
      </c>
      <c r="M1384" s="464"/>
      <c r="N1384" s="152" t="s">
        <v>2655</v>
      </c>
      <c r="O1384" s="48"/>
      <c r="P1384" s="48"/>
      <c r="Q1384" s="48"/>
      <c r="R1384" s="48"/>
      <c r="S1384" s="48"/>
      <c r="T1384" s="48"/>
      <c r="U1384" s="436" t="str">
        <f t="shared" si="86"/>
        <v/>
      </c>
      <c r="V1384" s="436"/>
      <c r="W1384" s="436" t="str">
        <f t="shared" si="87"/>
        <v/>
      </c>
      <c r="X1384" s="436"/>
      <c r="Y1384" s="48"/>
      <c r="Z1384" s="48"/>
      <c r="AA1384" s="48"/>
      <c r="AB1384" s="48"/>
      <c r="AC1384" s="48"/>
      <c r="AD1384" s="48"/>
      <c r="AE1384" s="48"/>
      <c r="AF1384" s="48"/>
      <c r="AG1384" s="48"/>
      <c r="AH1384" s="48"/>
      <c r="AI1384" s="48"/>
      <c r="AJ1384" s="48"/>
      <c r="AK1384" s="48"/>
      <c r="AL1384" s="48"/>
      <c r="AM1384" s="48"/>
      <c r="AN1384" s="48"/>
      <c r="AO1384" s="48"/>
      <c r="AP1384" s="48"/>
      <c r="AQ1384" s="48"/>
      <c r="AR1384" s="48"/>
      <c r="AS1384" s="48"/>
      <c r="AT1384" s="48"/>
      <c r="AU1384" s="48"/>
      <c r="AV1384" s="48"/>
      <c r="AW1384" s="48"/>
      <c r="AX1384" s="48"/>
      <c r="AY1384" s="48"/>
      <c r="AZ1384" s="48"/>
      <c r="BA1384" s="48"/>
      <c r="BB1384" s="48"/>
      <c r="BC1384" s="48"/>
      <c r="BD1384" s="48"/>
      <c r="BE1384" s="48"/>
      <c r="BF1384" s="48"/>
      <c r="BG1384" s="48"/>
      <c r="BH1384" s="48"/>
      <c r="BI1384" s="48"/>
      <c r="BJ1384" s="48"/>
      <c r="BK1384" s="48"/>
      <c r="BL1384" s="48"/>
      <c r="BM1384" s="48"/>
      <c r="BN1384" s="48"/>
      <c r="BO1384" s="48"/>
      <c r="BP1384" s="48"/>
      <c r="BQ1384" s="48"/>
      <c r="BR1384" s="48"/>
      <c r="BS1384" s="48"/>
      <c r="BT1384" s="48"/>
      <c r="BU1384" s="48"/>
    </row>
    <row r="1385" spans="1:73" hidden="1">
      <c r="A1385" s="48"/>
      <c r="B1385" s="48"/>
      <c r="C1385" s="70" t="s">
        <v>3694</v>
      </c>
      <c r="D1385" s="48"/>
      <c r="E1385" s="48"/>
      <c r="F1385" s="48"/>
      <c r="G1385" s="48"/>
      <c r="H1385" s="48"/>
      <c r="I1385" s="48"/>
      <c r="J1385" s="48"/>
      <c r="K1385" s="48"/>
      <c r="L1385" s="464">
        <f t="shared" si="88"/>
        <v>998</v>
      </c>
      <c r="M1385" s="464"/>
      <c r="N1385" s="152" t="s">
        <v>2844</v>
      </c>
      <c r="O1385" s="48"/>
      <c r="P1385" s="48"/>
      <c r="Q1385" s="48"/>
      <c r="R1385" s="48"/>
      <c r="S1385" s="48"/>
      <c r="T1385" s="48"/>
      <c r="U1385" s="436" t="str">
        <f t="shared" si="86"/>
        <v/>
      </c>
      <c r="V1385" s="436"/>
      <c r="W1385" s="436" t="str">
        <f t="shared" si="87"/>
        <v/>
      </c>
      <c r="X1385" s="436"/>
      <c r="Y1385" s="48"/>
      <c r="Z1385" s="48"/>
      <c r="AA1385" s="48"/>
      <c r="AB1385" s="48"/>
      <c r="AC1385" s="48"/>
      <c r="AD1385" s="48"/>
      <c r="AE1385" s="48"/>
      <c r="AF1385" s="48"/>
      <c r="AG1385" s="48"/>
      <c r="AH1385" s="48"/>
      <c r="AI1385" s="48"/>
      <c r="AJ1385" s="48"/>
      <c r="AK1385" s="48"/>
      <c r="AL1385" s="48"/>
      <c r="AM1385" s="48"/>
      <c r="AN1385" s="48"/>
      <c r="AO1385" s="48"/>
      <c r="AP1385" s="48"/>
      <c r="AQ1385" s="48"/>
      <c r="AR1385" s="48"/>
      <c r="AS1385" s="48"/>
      <c r="AT1385" s="48"/>
      <c r="AU1385" s="48"/>
      <c r="AV1385" s="48"/>
      <c r="AW1385" s="48"/>
      <c r="AX1385" s="48"/>
      <c r="AY1385" s="48"/>
      <c r="AZ1385" s="48"/>
      <c r="BA1385" s="48"/>
      <c r="BB1385" s="48"/>
      <c r="BC1385" s="48"/>
      <c r="BD1385" s="48"/>
      <c r="BE1385" s="48"/>
      <c r="BF1385" s="48"/>
      <c r="BG1385" s="48"/>
      <c r="BH1385" s="48"/>
      <c r="BI1385" s="48"/>
      <c r="BJ1385" s="48"/>
      <c r="BK1385" s="48"/>
      <c r="BL1385" s="48"/>
      <c r="BM1385" s="48"/>
      <c r="BN1385" s="48"/>
      <c r="BO1385" s="48"/>
      <c r="BP1385" s="48"/>
      <c r="BQ1385" s="48"/>
      <c r="BR1385" s="48"/>
      <c r="BS1385" s="48"/>
      <c r="BT1385" s="48"/>
      <c r="BU1385" s="48"/>
    </row>
    <row r="1386" spans="1:73" hidden="1">
      <c r="A1386" s="48"/>
      <c r="B1386" s="48"/>
      <c r="C1386" s="70" t="s">
        <v>3695</v>
      </c>
      <c r="D1386" s="48"/>
      <c r="E1386" s="48"/>
      <c r="F1386" s="48"/>
      <c r="G1386" s="48"/>
      <c r="H1386" s="48"/>
      <c r="I1386" s="48"/>
      <c r="J1386" s="48"/>
      <c r="K1386" s="48"/>
      <c r="L1386" s="464">
        <f t="shared" si="88"/>
        <v>999</v>
      </c>
      <c r="M1386" s="464"/>
      <c r="N1386" s="152" t="s">
        <v>2917</v>
      </c>
      <c r="O1386" s="48"/>
      <c r="P1386" s="48"/>
      <c r="Q1386" s="48"/>
      <c r="R1386" s="48"/>
      <c r="S1386" s="48"/>
      <c r="T1386" s="48"/>
      <c r="U1386" s="436" t="str">
        <f t="shared" si="86"/>
        <v/>
      </c>
      <c r="V1386" s="436"/>
      <c r="W1386" s="436" t="str">
        <f t="shared" si="87"/>
        <v/>
      </c>
      <c r="X1386" s="436"/>
      <c r="Y1386" s="48"/>
      <c r="Z1386" s="48"/>
      <c r="AA1386" s="48"/>
      <c r="AB1386" s="48"/>
      <c r="AC1386" s="48"/>
      <c r="AD1386" s="48"/>
      <c r="AE1386" s="48"/>
      <c r="AF1386" s="48"/>
      <c r="AG1386" s="48"/>
      <c r="AH1386" s="48"/>
      <c r="AI1386" s="48"/>
      <c r="AJ1386" s="48"/>
      <c r="AK1386" s="48"/>
      <c r="AL1386" s="48"/>
      <c r="AM1386" s="48"/>
      <c r="AN1386" s="48"/>
      <c r="AO1386" s="48"/>
      <c r="AP1386" s="48"/>
      <c r="AQ1386" s="48"/>
      <c r="AR1386" s="48"/>
      <c r="AS1386" s="48"/>
      <c r="AT1386" s="48"/>
      <c r="AU1386" s="48"/>
      <c r="AV1386" s="48"/>
      <c r="AW1386" s="48"/>
      <c r="AX1386" s="48"/>
      <c r="AY1386" s="48"/>
      <c r="AZ1386" s="48"/>
      <c r="BA1386" s="48"/>
      <c r="BB1386" s="48"/>
      <c r="BC1386" s="48"/>
      <c r="BD1386" s="48"/>
      <c r="BE1386" s="48"/>
      <c r="BF1386" s="48"/>
      <c r="BG1386" s="48"/>
      <c r="BH1386" s="48"/>
      <c r="BI1386" s="48"/>
      <c r="BJ1386" s="48"/>
      <c r="BK1386" s="48"/>
      <c r="BL1386" s="48"/>
      <c r="BM1386" s="48"/>
      <c r="BN1386" s="48"/>
      <c r="BO1386" s="48"/>
      <c r="BP1386" s="48"/>
      <c r="BQ1386" s="48"/>
      <c r="BR1386" s="48"/>
      <c r="BS1386" s="48"/>
      <c r="BT1386" s="48"/>
      <c r="BU1386" s="48"/>
    </row>
    <row r="1387" spans="1:73" hidden="1">
      <c r="A1387" s="48"/>
      <c r="B1387" s="48"/>
      <c r="C1387" s="70" t="s">
        <v>3696</v>
      </c>
      <c r="D1387" s="48"/>
      <c r="E1387" s="48"/>
      <c r="F1387" s="48"/>
      <c r="G1387" s="48"/>
      <c r="H1387" s="48"/>
      <c r="I1387" s="48"/>
      <c r="J1387" s="48"/>
      <c r="K1387" s="48"/>
      <c r="L1387" s="464">
        <f t="shared" si="88"/>
        <v>1000</v>
      </c>
      <c r="M1387" s="464"/>
      <c r="N1387" s="152" t="s">
        <v>2955</v>
      </c>
      <c r="O1387" s="48"/>
      <c r="P1387" s="48"/>
      <c r="Q1387" s="48"/>
      <c r="R1387" s="48"/>
      <c r="S1387" s="48"/>
      <c r="T1387" s="48"/>
      <c r="U1387" s="436" t="str">
        <f t="shared" si="86"/>
        <v/>
      </c>
      <c r="V1387" s="436"/>
      <c r="W1387" s="436" t="str">
        <f t="shared" si="87"/>
        <v/>
      </c>
      <c r="X1387" s="436"/>
      <c r="Y1387" s="48"/>
      <c r="Z1387" s="48"/>
      <c r="AA1387" s="48"/>
      <c r="AB1387" s="48"/>
      <c r="AC1387" s="48"/>
      <c r="AD1387" s="48"/>
      <c r="AE1387" s="48"/>
      <c r="AF1387" s="48"/>
      <c r="AG1387" s="48"/>
      <c r="AH1387" s="48"/>
      <c r="AI1387" s="48"/>
      <c r="AJ1387" s="48"/>
      <c r="AK1387" s="48"/>
      <c r="AL1387" s="48"/>
      <c r="AM1387" s="48"/>
      <c r="AN1387" s="48"/>
      <c r="AO1387" s="48"/>
      <c r="AP1387" s="48"/>
      <c r="AQ1387" s="48"/>
      <c r="AR1387" s="48"/>
      <c r="AS1387" s="48"/>
      <c r="AT1387" s="48"/>
      <c r="AU1387" s="48"/>
      <c r="AV1387" s="48"/>
      <c r="AW1387" s="48"/>
      <c r="AX1387" s="48"/>
      <c r="AY1387" s="48"/>
      <c r="AZ1387" s="48"/>
      <c r="BA1387" s="48"/>
      <c r="BB1387" s="48"/>
      <c r="BC1387" s="48"/>
      <c r="BD1387" s="48"/>
      <c r="BE1387" s="48"/>
      <c r="BF1387" s="48"/>
      <c r="BG1387" s="48"/>
      <c r="BH1387" s="48"/>
      <c r="BI1387" s="48"/>
      <c r="BJ1387" s="48"/>
      <c r="BK1387" s="48"/>
      <c r="BL1387" s="48"/>
      <c r="BM1387" s="48"/>
      <c r="BN1387" s="48"/>
      <c r="BO1387" s="48"/>
      <c r="BP1387" s="48"/>
      <c r="BQ1387" s="48"/>
      <c r="BR1387" s="48"/>
      <c r="BS1387" s="48"/>
      <c r="BT1387" s="48"/>
      <c r="BU1387" s="48"/>
    </row>
    <row r="1388" spans="1:73" hidden="1">
      <c r="A1388" s="48"/>
      <c r="B1388" s="48"/>
      <c r="C1388" s="70" t="s">
        <v>3697</v>
      </c>
      <c r="D1388" s="48"/>
      <c r="E1388" s="48"/>
      <c r="F1388" s="48"/>
      <c r="G1388" s="48"/>
      <c r="H1388" s="48"/>
      <c r="I1388" s="48"/>
      <c r="J1388" s="48"/>
      <c r="K1388" s="48"/>
      <c r="L1388" s="464">
        <f t="shared" si="88"/>
        <v>1001</v>
      </c>
      <c r="M1388" s="464"/>
      <c r="N1388" s="152" t="s">
        <v>3698</v>
      </c>
      <c r="O1388" s="48"/>
      <c r="P1388" s="48"/>
      <c r="Q1388" s="48"/>
      <c r="R1388" s="48"/>
      <c r="S1388" s="48"/>
      <c r="T1388" s="48"/>
      <c r="U1388" s="436" t="str">
        <f t="shared" si="86"/>
        <v/>
      </c>
      <c r="V1388" s="436"/>
      <c r="W1388" s="436" t="str">
        <f t="shared" si="87"/>
        <v/>
      </c>
      <c r="X1388" s="436"/>
      <c r="Y1388" s="48"/>
      <c r="Z1388" s="48"/>
      <c r="AA1388" s="48"/>
      <c r="AB1388" s="48"/>
      <c r="AC1388" s="48"/>
      <c r="AD1388" s="48"/>
      <c r="AE1388" s="48"/>
      <c r="AF1388" s="48"/>
      <c r="AG1388" s="48"/>
      <c r="AH1388" s="48"/>
      <c r="AI1388" s="48"/>
      <c r="AJ1388" s="48"/>
      <c r="AK1388" s="48"/>
      <c r="AL1388" s="48"/>
      <c r="AM1388" s="48"/>
      <c r="AN1388" s="48"/>
      <c r="AO1388" s="48"/>
      <c r="AP1388" s="48"/>
      <c r="AQ1388" s="48"/>
      <c r="AR1388" s="48"/>
      <c r="AS1388" s="48"/>
      <c r="AT1388" s="48"/>
      <c r="AU1388" s="48"/>
      <c r="AV1388" s="48"/>
      <c r="AW1388" s="48"/>
      <c r="AX1388" s="48"/>
      <c r="AY1388" s="48"/>
      <c r="AZ1388" s="48"/>
      <c r="BA1388" s="48"/>
      <c r="BB1388" s="48"/>
      <c r="BC1388" s="48"/>
      <c r="BD1388" s="48"/>
      <c r="BE1388" s="48"/>
      <c r="BF1388" s="48"/>
      <c r="BG1388" s="48"/>
      <c r="BH1388" s="48"/>
      <c r="BI1388" s="48"/>
      <c r="BJ1388" s="48"/>
      <c r="BK1388" s="48"/>
      <c r="BL1388" s="48"/>
      <c r="BM1388" s="48"/>
      <c r="BN1388" s="48"/>
      <c r="BO1388" s="48"/>
      <c r="BP1388" s="48"/>
      <c r="BQ1388" s="48"/>
      <c r="BR1388" s="48"/>
      <c r="BS1388" s="48"/>
      <c r="BT1388" s="48"/>
      <c r="BU1388" s="48"/>
    </row>
    <row r="1389" spans="1:73" hidden="1">
      <c r="A1389" s="48"/>
      <c r="B1389" s="48"/>
      <c r="C1389" s="70" t="s">
        <v>3699</v>
      </c>
      <c r="D1389" s="48"/>
      <c r="E1389" s="48"/>
      <c r="F1389" s="48"/>
      <c r="G1389" s="48"/>
      <c r="H1389" s="48"/>
      <c r="I1389" s="48"/>
      <c r="J1389" s="48"/>
      <c r="K1389" s="48"/>
      <c r="L1389" s="464">
        <f t="shared" si="88"/>
        <v>1002</v>
      </c>
      <c r="M1389" s="464"/>
      <c r="N1389" s="152" t="s">
        <v>3700</v>
      </c>
      <c r="O1389" s="48"/>
      <c r="P1389" s="48"/>
      <c r="Q1389" s="48"/>
      <c r="R1389" s="48"/>
      <c r="S1389" s="48"/>
      <c r="T1389" s="48"/>
      <c r="U1389" s="436" t="str">
        <f t="shared" si="86"/>
        <v/>
      </c>
      <c r="V1389" s="436"/>
      <c r="W1389" s="436" t="str">
        <f t="shared" si="87"/>
        <v/>
      </c>
      <c r="X1389" s="436"/>
      <c r="Y1389" s="48"/>
      <c r="Z1389" s="48"/>
      <c r="AA1389" s="48"/>
      <c r="AB1389" s="48"/>
      <c r="AC1389" s="48"/>
      <c r="AD1389" s="48"/>
      <c r="AE1389" s="48"/>
      <c r="AF1389" s="48"/>
      <c r="AG1389" s="48"/>
      <c r="AH1389" s="48"/>
      <c r="AI1389" s="48"/>
      <c r="AJ1389" s="48"/>
      <c r="AK1389" s="48"/>
      <c r="AL1389" s="48"/>
      <c r="AM1389" s="48"/>
      <c r="AN1389" s="48"/>
      <c r="AO1389" s="48"/>
      <c r="AP1389" s="48"/>
      <c r="AQ1389" s="48"/>
      <c r="AR1389" s="48"/>
      <c r="AS1389" s="48"/>
      <c r="AT1389" s="48"/>
      <c r="AU1389" s="48"/>
      <c r="AV1389" s="48"/>
      <c r="AW1389" s="48"/>
      <c r="AX1389" s="48"/>
      <c r="AY1389" s="48"/>
      <c r="AZ1389" s="48"/>
      <c r="BA1389" s="48"/>
      <c r="BB1389" s="48"/>
      <c r="BC1389" s="48"/>
      <c r="BD1389" s="48"/>
      <c r="BE1389" s="48"/>
      <c r="BF1389" s="48"/>
      <c r="BG1389" s="48"/>
      <c r="BH1389" s="48"/>
      <c r="BI1389" s="48"/>
      <c r="BJ1389" s="48"/>
      <c r="BK1389" s="48"/>
      <c r="BL1389" s="48"/>
      <c r="BM1389" s="48"/>
      <c r="BN1389" s="48"/>
      <c r="BO1389" s="48"/>
      <c r="BP1389" s="48"/>
      <c r="BQ1389" s="48"/>
      <c r="BR1389" s="48"/>
      <c r="BS1389" s="48"/>
      <c r="BT1389" s="48"/>
      <c r="BU1389" s="48"/>
    </row>
    <row r="1390" spans="1:73" hidden="1">
      <c r="A1390" s="48"/>
      <c r="B1390" s="48"/>
      <c r="C1390" s="70" t="s">
        <v>3701</v>
      </c>
      <c r="D1390" s="48"/>
      <c r="E1390" s="48"/>
      <c r="F1390" s="48"/>
      <c r="G1390" s="48"/>
      <c r="H1390" s="48"/>
      <c r="I1390" s="48"/>
      <c r="J1390" s="48"/>
      <c r="K1390" s="48"/>
      <c r="L1390" s="464">
        <f t="shared" si="88"/>
        <v>1003</v>
      </c>
      <c r="M1390" s="464"/>
      <c r="N1390" s="152" t="s">
        <v>1597</v>
      </c>
      <c r="O1390" s="48"/>
      <c r="P1390" s="48"/>
      <c r="Q1390" s="48"/>
      <c r="R1390" s="48"/>
      <c r="S1390" s="48"/>
      <c r="T1390" s="48"/>
      <c r="U1390" s="436" t="str">
        <f t="shared" si="86"/>
        <v/>
      </c>
      <c r="V1390" s="436"/>
      <c r="W1390" s="436" t="str">
        <f t="shared" si="87"/>
        <v/>
      </c>
      <c r="X1390" s="436"/>
      <c r="Y1390" s="48"/>
      <c r="Z1390" s="48"/>
      <c r="AA1390" s="48"/>
      <c r="AB1390" s="48"/>
      <c r="AC1390" s="48"/>
      <c r="AD1390" s="48"/>
      <c r="AE1390" s="48"/>
      <c r="AF1390" s="48"/>
      <c r="AG1390" s="48"/>
      <c r="AH1390" s="48"/>
      <c r="AI1390" s="48"/>
      <c r="AJ1390" s="48"/>
      <c r="AK1390" s="48"/>
      <c r="AL1390" s="48"/>
      <c r="AM1390" s="48"/>
      <c r="AN1390" s="48"/>
      <c r="AO1390" s="48"/>
      <c r="AP1390" s="48"/>
      <c r="AQ1390" s="48"/>
      <c r="AR1390" s="48"/>
      <c r="AS1390" s="48"/>
      <c r="AT1390" s="48"/>
      <c r="AU1390" s="48"/>
      <c r="AV1390" s="48"/>
      <c r="AW1390" s="48"/>
      <c r="AX1390" s="48"/>
      <c r="AY1390" s="48"/>
      <c r="AZ1390" s="48"/>
      <c r="BA1390" s="48"/>
      <c r="BB1390" s="48"/>
      <c r="BC1390" s="48"/>
      <c r="BD1390" s="48"/>
      <c r="BE1390" s="48"/>
      <c r="BF1390" s="48"/>
      <c r="BG1390" s="48"/>
      <c r="BH1390" s="48"/>
      <c r="BI1390" s="48"/>
      <c r="BJ1390" s="48"/>
      <c r="BK1390" s="48"/>
      <c r="BL1390" s="48"/>
      <c r="BM1390" s="48"/>
      <c r="BN1390" s="48"/>
      <c r="BO1390" s="48"/>
      <c r="BP1390" s="48"/>
      <c r="BQ1390" s="48"/>
      <c r="BR1390" s="48"/>
      <c r="BS1390" s="48"/>
      <c r="BT1390" s="48"/>
      <c r="BU1390" s="48"/>
    </row>
    <row r="1391" spans="1:73" hidden="1">
      <c r="A1391" s="48"/>
      <c r="B1391" s="48"/>
      <c r="C1391" s="70" t="s">
        <v>3702</v>
      </c>
      <c r="D1391" s="48"/>
      <c r="E1391" s="48"/>
      <c r="F1391" s="48"/>
      <c r="G1391" s="48"/>
      <c r="H1391" s="48"/>
      <c r="I1391" s="48"/>
      <c r="J1391" s="48"/>
      <c r="K1391" s="48"/>
      <c r="L1391" s="464">
        <f t="shared" si="88"/>
        <v>1004</v>
      </c>
      <c r="M1391" s="464"/>
      <c r="N1391" s="152" t="s">
        <v>3703</v>
      </c>
      <c r="O1391" s="48"/>
      <c r="P1391" s="48"/>
      <c r="Q1391" s="48"/>
      <c r="R1391" s="48"/>
      <c r="S1391" s="48"/>
      <c r="T1391" s="48"/>
      <c r="U1391" s="436" t="str">
        <f t="shared" si="86"/>
        <v/>
      </c>
      <c r="V1391" s="436"/>
      <c r="W1391" s="436" t="str">
        <f t="shared" si="87"/>
        <v/>
      </c>
      <c r="X1391" s="436"/>
      <c r="Y1391" s="48"/>
      <c r="Z1391" s="48"/>
      <c r="AA1391" s="48"/>
      <c r="AB1391" s="48"/>
      <c r="AC1391" s="48"/>
      <c r="AD1391" s="48"/>
      <c r="AE1391" s="48"/>
      <c r="AF1391" s="48"/>
      <c r="AG1391" s="48"/>
      <c r="AH1391" s="48"/>
      <c r="AI1391" s="48"/>
      <c r="AJ1391" s="48"/>
      <c r="AK1391" s="48"/>
      <c r="AL1391" s="48"/>
      <c r="AM1391" s="48"/>
      <c r="AN1391" s="48"/>
      <c r="AO1391" s="48"/>
      <c r="AP1391" s="48"/>
      <c r="AQ1391" s="48"/>
      <c r="AR1391" s="48"/>
      <c r="AS1391" s="48"/>
      <c r="AT1391" s="48"/>
      <c r="AU1391" s="48"/>
      <c r="AV1391" s="48"/>
      <c r="AW1391" s="48"/>
      <c r="AX1391" s="48"/>
      <c r="AY1391" s="48"/>
      <c r="AZ1391" s="48"/>
      <c r="BA1391" s="48"/>
      <c r="BB1391" s="48"/>
      <c r="BC1391" s="48"/>
      <c r="BD1391" s="48"/>
      <c r="BE1391" s="48"/>
      <c r="BF1391" s="48"/>
      <c r="BG1391" s="48"/>
      <c r="BH1391" s="48"/>
      <c r="BI1391" s="48"/>
      <c r="BJ1391" s="48"/>
      <c r="BK1391" s="48"/>
      <c r="BL1391" s="48"/>
      <c r="BM1391" s="48"/>
      <c r="BN1391" s="48"/>
      <c r="BO1391" s="48"/>
      <c r="BP1391" s="48"/>
      <c r="BQ1391" s="48"/>
      <c r="BR1391" s="48"/>
      <c r="BS1391" s="48"/>
      <c r="BT1391" s="48"/>
      <c r="BU1391" s="48"/>
    </row>
    <row r="1392" spans="1:73" hidden="1">
      <c r="A1392" s="48"/>
      <c r="B1392" s="48"/>
      <c r="C1392" s="70" t="s">
        <v>3704</v>
      </c>
      <c r="D1392" s="48"/>
      <c r="E1392" s="48"/>
      <c r="F1392" s="48"/>
      <c r="G1392" s="48"/>
      <c r="H1392" s="48"/>
      <c r="I1392" s="48"/>
      <c r="J1392" s="48"/>
      <c r="K1392" s="48"/>
      <c r="L1392" s="464">
        <f t="shared" si="88"/>
        <v>1005</v>
      </c>
      <c r="M1392" s="464"/>
      <c r="N1392" s="152" t="s">
        <v>3705</v>
      </c>
      <c r="O1392" s="48"/>
      <c r="P1392" s="48"/>
      <c r="Q1392" s="48"/>
      <c r="R1392" s="48"/>
      <c r="S1392" s="48"/>
      <c r="T1392" s="48"/>
      <c r="U1392" s="436" t="str">
        <f t="shared" si="86"/>
        <v/>
      </c>
      <c r="V1392" s="436"/>
      <c r="W1392" s="436" t="str">
        <f t="shared" si="87"/>
        <v/>
      </c>
      <c r="X1392" s="436"/>
      <c r="Y1392" s="48"/>
      <c r="Z1392" s="48"/>
      <c r="AA1392" s="48"/>
      <c r="AB1392" s="48"/>
      <c r="AC1392" s="48"/>
      <c r="AD1392" s="48"/>
      <c r="AE1392" s="48"/>
      <c r="AF1392" s="48"/>
      <c r="AG1392" s="48"/>
      <c r="AH1392" s="48"/>
      <c r="AI1392" s="48"/>
      <c r="AJ1392" s="48"/>
      <c r="AK1392" s="48"/>
      <c r="AL1392" s="48"/>
      <c r="AM1392" s="48"/>
      <c r="AN1392" s="48"/>
      <c r="AO1392" s="48"/>
      <c r="AP1392" s="48"/>
      <c r="AQ1392" s="48"/>
      <c r="AR1392" s="48"/>
      <c r="AS1392" s="48"/>
      <c r="AT1392" s="48"/>
      <c r="AU1392" s="48"/>
      <c r="AV1392" s="48"/>
      <c r="AW1392" s="48"/>
      <c r="AX1392" s="48"/>
      <c r="AY1392" s="48"/>
      <c r="AZ1392" s="48"/>
      <c r="BA1392" s="48"/>
      <c r="BB1392" s="48"/>
      <c r="BC1392" s="48"/>
      <c r="BD1392" s="48"/>
      <c r="BE1392" s="48"/>
      <c r="BF1392" s="48"/>
      <c r="BG1392" s="48"/>
      <c r="BH1392" s="48"/>
      <c r="BI1392" s="48"/>
      <c r="BJ1392" s="48"/>
      <c r="BK1392" s="48"/>
      <c r="BL1392" s="48"/>
      <c r="BM1392" s="48"/>
      <c r="BN1392" s="48"/>
      <c r="BO1392" s="48"/>
      <c r="BP1392" s="48"/>
      <c r="BQ1392" s="48"/>
      <c r="BR1392" s="48"/>
      <c r="BS1392" s="48"/>
      <c r="BT1392" s="48"/>
      <c r="BU1392" s="48"/>
    </row>
    <row r="1393" spans="1:73" hidden="1">
      <c r="A1393" s="48"/>
      <c r="B1393" s="48"/>
      <c r="C1393" s="70" t="s">
        <v>3706</v>
      </c>
      <c r="D1393" s="48"/>
      <c r="E1393" s="48"/>
      <c r="F1393" s="48"/>
      <c r="G1393" s="48"/>
      <c r="H1393" s="48"/>
      <c r="I1393" s="48"/>
      <c r="J1393" s="48"/>
      <c r="K1393" s="48"/>
      <c r="L1393" s="464">
        <f t="shared" si="88"/>
        <v>1006</v>
      </c>
      <c r="M1393" s="464"/>
      <c r="N1393" s="152" t="s">
        <v>3707</v>
      </c>
      <c r="O1393" s="48"/>
      <c r="P1393" s="48"/>
      <c r="Q1393" s="48"/>
      <c r="R1393" s="48"/>
      <c r="S1393" s="48"/>
      <c r="T1393" s="48"/>
      <c r="U1393" s="436" t="str">
        <f t="shared" si="86"/>
        <v/>
      </c>
      <c r="V1393" s="436"/>
      <c r="W1393" s="436" t="str">
        <f t="shared" si="87"/>
        <v/>
      </c>
      <c r="X1393" s="436"/>
      <c r="Y1393" s="48"/>
      <c r="Z1393" s="48"/>
      <c r="AA1393" s="48"/>
      <c r="AB1393" s="48"/>
      <c r="AC1393" s="48"/>
      <c r="AD1393" s="48"/>
      <c r="AE1393" s="48"/>
      <c r="AF1393" s="48"/>
      <c r="AG1393" s="48"/>
      <c r="AH1393" s="48"/>
      <c r="AI1393" s="48"/>
      <c r="AJ1393" s="48"/>
      <c r="AK1393" s="48"/>
      <c r="AL1393" s="48"/>
      <c r="AM1393" s="48"/>
      <c r="AN1393" s="48"/>
      <c r="AO1393" s="48"/>
      <c r="AP1393" s="48"/>
      <c r="AQ1393" s="48"/>
      <c r="AR1393" s="48"/>
      <c r="AS1393" s="48"/>
      <c r="AT1393" s="48"/>
      <c r="AU1393" s="48"/>
      <c r="AV1393" s="48"/>
      <c r="AW1393" s="48"/>
      <c r="AX1393" s="48"/>
      <c r="AY1393" s="48"/>
      <c r="AZ1393" s="48"/>
      <c r="BA1393" s="48"/>
      <c r="BB1393" s="48"/>
      <c r="BC1393" s="48"/>
      <c r="BD1393" s="48"/>
      <c r="BE1393" s="48"/>
      <c r="BF1393" s="48"/>
      <c r="BG1393" s="48"/>
      <c r="BH1393" s="48"/>
      <c r="BI1393" s="48"/>
      <c r="BJ1393" s="48"/>
      <c r="BK1393" s="48"/>
      <c r="BL1393" s="48"/>
      <c r="BM1393" s="48"/>
      <c r="BN1393" s="48"/>
      <c r="BO1393" s="48"/>
      <c r="BP1393" s="48"/>
      <c r="BQ1393" s="48"/>
      <c r="BR1393" s="48"/>
      <c r="BS1393" s="48"/>
      <c r="BT1393" s="48"/>
      <c r="BU1393" s="48"/>
    </row>
    <row r="1394" spans="1:73" hidden="1">
      <c r="A1394" s="48"/>
      <c r="B1394" s="48"/>
      <c r="C1394" s="70" t="s">
        <v>3708</v>
      </c>
      <c r="D1394" s="48"/>
      <c r="E1394" s="48"/>
      <c r="F1394" s="48"/>
      <c r="G1394" s="48"/>
      <c r="H1394" s="48"/>
      <c r="I1394" s="48"/>
      <c r="J1394" s="48"/>
      <c r="K1394" s="48"/>
      <c r="L1394" s="464">
        <f t="shared" si="88"/>
        <v>1007</v>
      </c>
      <c r="M1394" s="464"/>
      <c r="N1394" s="152" t="s">
        <v>3709</v>
      </c>
      <c r="O1394" s="48"/>
      <c r="P1394" s="48"/>
      <c r="Q1394" s="48"/>
      <c r="R1394" s="48"/>
      <c r="S1394" s="48"/>
      <c r="T1394" s="48"/>
      <c r="U1394" s="436" t="str">
        <f t="shared" si="86"/>
        <v/>
      </c>
      <c r="V1394" s="436"/>
      <c r="W1394" s="436" t="str">
        <f t="shared" si="87"/>
        <v/>
      </c>
      <c r="X1394" s="436"/>
      <c r="Y1394" s="48"/>
      <c r="Z1394" s="48"/>
      <c r="AA1394" s="48"/>
      <c r="AB1394" s="48"/>
      <c r="AC1394" s="48"/>
      <c r="AD1394" s="48"/>
      <c r="AE1394" s="48"/>
      <c r="AF1394" s="48"/>
      <c r="AG1394" s="48"/>
      <c r="AH1394" s="48"/>
      <c r="AI1394" s="48"/>
      <c r="AJ1394" s="48"/>
      <c r="AK1394" s="48"/>
      <c r="AL1394" s="48"/>
      <c r="AM1394" s="48"/>
      <c r="AN1394" s="48"/>
      <c r="AO1394" s="48"/>
      <c r="AP1394" s="48"/>
      <c r="AQ1394" s="48"/>
      <c r="AR1394" s="48"/>
      <c r="AS1394" s="48"/>
      <c r="AT1394" s="48"/>
      <c r="AU1394" s="48"/>
      <c r="AV1394" s="48"/>
      <c r="AW1394" s="48"/>
      <c r="AX1394" s="48"/>
      <c r="AY1394" s="48"/>
      <c r="AZ1394" s="48"/>
      <c r="BA1394" s="48"/>
      <c r="BB1394" s="48"/>
      <c r="BC1394" s="48"/>
      <c r="BD1394" s="48"/>
      <c r="BE1394" s="48"/>
      <c r="BF1394" s="48"/>
      <c r="BG1394" s="48"/>
      <c r="BH1394" s="48"/>
      <c r="BI1394" s="48"/>
      <c r="BJ1394" s="48"/>
      <c r="BK1394" s="48"/>
      <c r="BL1394" s="48"/>
      <c r="BM1394" s="48"/>
      <c r="BN1394" s="48"/>
      <c r="BO1394" s="48"/>
      <c r="BP1394" s="48"/>
      <c r="BQ1394" s="48"/>
      <c r="BR1394" s="48"/>
      <c r="BS1394" s="48"/>
      <c r="BT1394" s="48"/>
      <c r="BU1394" s="48"/>
    </row>
    <row r="1395" spans="1:73" hidden="1">
      <c r="A1395" s="48"/>
      <c r="B1395" s="48"/>
      <c r="C1395" s="70" t="s">
        <v>3710</v>
      </c>
      <c r="D1395" s="48"/>
      <c r="E1395" s="48"/>
      <c r="F1395" s="48"/>
      <c r="G1395" s="48"/>
      <c r="H1395" s="48"/>
      <c r="I1395" s="48"/>
      <c r="J1395" s="48"/>
      <c r="K1395" s="48"/>
      <c r="L1395" s="464">
        <f t="shared" si="88"/>
        <v>1008</v>
      </c>
      <c r="M1395" s="464"/>
      <c r="N1395" s="152" t="s">
        <v>3711</v>
      </c>
      <c r="O1395" s="48"/>
      <c r="P1395" s="48"/>
      <c r="Q1395" s="48"/>
      <c r="R1395" s="48"/>
      <c r="S1395" s="48"/>
      <c r="T1395" s="48"/>
      <c r="U1395" s="436" t="str">
        <f t="shared" si="86"/>
        <v/>
      </c>
      <c r="V1395" s="436"/>
      <c r="W1395" s="436" t="str">
        <f t="shared" si="87"/>
        <v/>
      </c>
      <c r="X1395" s="436"/>
      <c r="Y1395" s="48"/>
      <c r="Z1395" s="48"/>
      <c r="AA1395" s="48"/>
      <c r="AB1395" s="48"/>
      <c r="AC1395" s="48"/>
      <c r="AD1395" s="48"/>
      <c r="AE1395" s="48"/>
      <c r="AF1395" s="48"/>
      <c r="AG1395" s="48"/>
      <c r="AH1395" s="48"/>
      <c r="AI1395" s="48"/>
      <c r="AJ1395" s="48"/>
      <c r="AK1395" s="48"/>
      <c r="AL1395" s="48"/>
      <c r="AM1395" s="48"/>
      <c r="AN1395" s="48"/>
      <c r="AO1395" s="48"/>
      <c r="AP1395" s="48"/>
      <c r="AQ1395" s="48"/>
      <c r="AR1395" s="48"/>
      <c r="AS1395" s="48"/>
      <c r="AT1395" s="48"/>
      <c r="AU1395" s="48"/>
      <c r="AV1395" s="48"/>
      <c r="AW1395" s="48"/>
      <c r="AX1395" s="48"/>
      <c r="AY1395" s="48"/>
      <c r="AZ1395" s="48"/>
      <c r="BA1395" s="48"/>
      <c r="BB1395" s="48"/>
      <c r="BC1395" s="48"/>
      <c r="BD1395" s="48"/>
      <c r="BE1395" s="48"/>
      <c r="BF1395" s="48"/>
      <c r="BG1395" s="48"/>
      <c r="BH1395" s="48"/>
      <c r="BI1395" s="48"/>
      <c r="BJ1395" s="48"/>
      <c r="BK1395" s="48"/>
      <c r="BL1395" s="48"/>
      <c r="BM1395" s="48"/>
      <c r="BN1395" s="48"/>
      <c r="BO1395" s="48"/>
      <c r="BP1395" s="48"/>
      <c r="BQ1395" s="48"/>
      <c r="BR1395" s="48"/>
      <c r="BS1395" s="48"/>
      <c r="BT1395" s="48"/>
      <c r="BU1395" s="48"/>
    </row>
    <row r="1396" spans="1:73" hidden="1">
      <c r="A1396" s="48"/>
      <c r="B1396" s="48"/>
      <c r="C1396" s="70" t="s">
        <v>3712</v>
      </c>
      <c r="D1396" s="48"/>
      <c r="E1396" s="48"/>
      <c r="F1396" s="48"/>
      <c r="G1396" s="48"/>
      <c r="H1396" s="48"/>
      <c r="I1396" s="48"/>
      <c r="J1396" s="48"/>
      <c r="K1396" s="48"/>
      <c r="L1396" s="464">
        <f t="shared" si="88"/>
        <v>1009</v>
      </c>
      <c r="M1396" s="464"/>
      <c r="N1396" s="152" t="s">
        <v>3713</v>
      </c>
      <c r="O1396" s="48"/>
      <c r="P1396" s="48"/>
      <c r="Q1396" s="48"/>
      <c r="R1396" s="48"/>
      <c r="S1396" s="48"/>
      <c r="T1396" s="48"/>
      <c r="U1396" s="436" t="str">
        <f t="shared" si="86"/>
        <v/>
      </c>
      <c r="V1396" s="436"/>
      <c r="W1396" s="436" t="str">
        <f t="shared" si="87"/>
        <v/>
      </c>
      <c r="X1396" s="436"/>
      <c r="Y1396" s="48"/>
      <c r="Z1396" s="48"/>
      <c r="AA1396" s="48"/>
      <c r="AB1396" s="48"/>
      <c r="AC1396" s="48"/>
      <c r="AD1396" s="48"/>
      <c r="AE1396" s="48"/>
      <c r="AF1396" s="48"/>
      <c r="AG1396" s="48"/>
      <c r="AH1396" s="48"/>
      <c r="AI1396" s="48"/>
      <c r="AJ1396" s="48"/>
      <c r="AK1396" s="48"/>
      <c r="AL1396" s="48"/>
      <c r="AM1396" s="48"/>
      <c r="AN1396" s="48"/>
      <c r="AO1396" s="48"/>
      <c r="AP1396" s="48"/>
      <c r="AQ1396" s="48"/>
      <c r="AR1396" s="48"/>
      <c r="AS1396" s="48"/>
      <c r="AT1396" s="48"/>
      <c r="AU1396" s="48"/>
      <c r="AV1396" s="48"/>
      <c r="AW1396" s="48"/>
      <c r="AX1396" s="48"/>
      <c r="AY1396" s="48"/>
      <c r="AZ1396" s="48"/>
      <c r="BA1396" s="48"/>
      <c r="BB1396" s="48"/>
      <c r="BC1396" s="48"/>
      <c r="BD1396" s="48"/>
      <c r="BE1396" s="48"/>
      <c r="BF1396" s="48"/>
      <c r="BG1396" s="48"/>
      <c r="BH1396" s="48"/>
      <c r="BI1396" s="48"/>
      <c r="BJ1396" s="48"/>
      <c r="BK1396" s="48"/>
      <c r="BL1396" s="48"/>
      <c r="BM1396" s="48"/>
      <c r="BN1396" s="48"/>
      <c r="BO1396" s="48"/>
      <c r="BP1396" s="48"/>
      <c r="BQ1396" s="48"/>
      <c r="BR1396" s="48"/>
      <c r="BS1396" s="48"/>
      <c r="BT1396" s="48"/>
      <c r="BU1396" s="48"/>
    </row>
    <row r="1397" spans="1:73" hidden="1">
      <c r="A1397" s="48"/>
      <c r="B1397" s="48"/>
      <c r="C1397" s="70" t="s">
        <v>3714</v>
      </c>
      <c r="D1397" s="48"/>
      <c r="E1397" s="48"/>
      <c r="F1397" s="48"/>
      <c r="G1397" s="48"/>
      <c r="H1397" s="48"/>
      <c r="I1397" s="48"/>
      <c r="J1397" s="48"/>
      <c r="K1397" s="48"/>
      <c r="L1397" s="464">
        <f t="shared" si="88"/>
        <v>1010</v>
      </c>
      <c r="M1397" s="464"/>
      <c r="N1397" s="152" t="s">
        <v>3715</v>
      </c>
      <c r="O1397" s="48"/>
      <c r="P1397" s="48"/>
      <c r="Q1397" s="48"/>
      <c r="R1397" s="48"/>
      <c r="S1397" s="48"/>
      <c r="T1397" s="48"/>
      <c r="U1397" s="436" t="str">
        <f t="shared" si="86"/>
        <v/>
      </c>
      <c r="V1397" s="436"/>
      <c r="W1397" s="436" t="str">
        <f t="shared" si="87"/>
        <v/>
      </c>
      <c r="X1397" s="436"/>
      <c r="Y1397" s="48"/>
      <c r="Z1397" s="48"/>
      <c r="AA1397" s="48"/>
      <c r="AB1397" s="48"/>
      <c r="AC1397" s="48"/>
      <c r="AD1397" s="48"/>
      <c r="AE1397" s="48"/>
      <c r="AF1397" s="48"/>
      <c r="AG1397" s="48"/>
      <c r="AH1397" s="48"/>
      <c r="AI1397" s="48"/>
      <c r="AJ1397" s="48"/>
      <c r="AK1397" s="48"/>
      <c r="AL1397" s="48"/>
      <c r="AM1397" s="48"/>
      <c r="AN1397" s="48"/>
      <c r="AO1397" s="48"/>
      <c r="AP1397" s="48"/>
      <c r="AQ1397" s="48"/>
      <c r="AR1397" s="48"/>
      <c r="AS1397" s="48"/>
      <c r="AT1397" s="48"/>
      <c r="AU1397" s="48"/>
      <c r="AV1397" s="48"/>
      <c r="AW1397" s="48"/>
      <c r="AX1397" s="48"/>
      <c r="AY1397" s="48"/>
      <c r="AZ1397" s="48"/>
      <c r="BA1397" s="48"/>
      <c r="BB1397" s="48"/>
      <c r="BC1397" s="48"/>
      <c r="BD1397" s="48"/>
      <c r="BE1397" s="48"/>
      <c r="BF1397" s="48"/>
      <c r="BG1397" s="48"/>
      <c r="BH1397" s="48"/>
      <c r="BI1397" s="48"/>
      <c r="BJ1397" s="48"/>
      <c r="BK1397" s="48"/>
      <c r="BL1397" s="48"/>
      <c r="BM1397" s="48"/>
      <c r="BN1397" s="48"/>
      <c r="BO1397" s="48"/>
      <c r="BP1397" s="48"/>
      <c r="BQ1397" s="48"/>
      <c r="BR1397" s="48"/>
      <c r="BS1397" s="48"/>
      <c r="BT1397" s="48"/>
      <c r="BU1397" s="48"/>
    </row>
    <row r="1398" spans="1:73" hidden="1">
      <c r="A1398" s="48"/>
      <c r="B1398" s="48"/>
      <c r="C1398" s="70" t="s">
        <v>3716</v>
      </c>
      <c r="D1398" s="48"/>
      <c r="E1398" s="48"/>
      <c r="F1398" s="48"/>
      <c r="G1398" s="48"/>
      <c r="H1398" s="48"/>
      <c r="I1398" s="48"/>
      <c r="J1398" s="48"/>
      <c r="K1398" s="48"/>
      <c r="L1398" s="464">
        <f t="shared" si="88"/>
        <v>1011</v>
      </c>
      <c r="M1398" s="464"/>
      <c r="N1398" s="152" t="s">
        <v>3717</v>
      </c>
      <c r="O1398" s="48"/>
      <c r="P1398" s="48"/>
      <c r="Q1398" s="48"/>
      <c r="R1398" s="48"/>
      <c r="S1398" s="48"/>
      <c r="T1398" s="48"/>
      <c r="U1398" s="436" t="str">
        <f t="shared" si="86"/>
        <v/>
      </c>
      <c r="V1398" s="436"/>
      <c r="W1398" s="436" t="str">
        <f t="shared" si="87"/>
        <v/>
      </c>
      <c r="X1398" s="436"/>
      <c r="Y1398" s="48"/>
      <c r="Z1398" s="48"/>
      <c r="AA1398" s="48"/>
      <c r="AB1398" s="48"/>
      <c r="AC1398" s="48"/>
      <c r="AD1398" s="48"/>
      <c r="AE1398" s="48"/>
      <c r="AF1398" s="48"/>
      <c r="AG1398" s="48"/>
      <c r="AH1398" s="48"/>
      <c r="AI1398" s="48"/>
      <c r="AJ1398" s="48"/>
      <c r="AK1398" s="48"/>
      <c r="AL1398" s="48"/>
      <c r="AM1398" s="48"/>
      <c r="AN1398" s="48"/>
      <c r="AO1398" s="48"/>
      <c r="AP1398" s="48"/>
      <c r="AQ1398" s="48"/>
      <c r="AR1398" s="48"/>
      <c r="AS1398" s="48"/>
      <c r="AT1398" s="48"/>
      <c r="AU1398" s="48"/>
      <c r="AV1398" s="48"/>
      <c r="AW1398" s="48"/>
      <c r="AX1398" s="48"/>
      <c r="AY1398" s="48"/>
      <c r="AZ1398" s="48"/>
      <c r="BA1398" s="48"/>
      <c r="BB1398" s="48"/>
      <c r="BC1398" s="48"/>
      <c r="BD1398" s="48"/>
      <c r="BE1398" s="48"/>
      <c r="BF1398" s="48"/>
      <c r="BG1398" s="48"/>
      <c r="BH1398" s="48"/>
      <c r="BI1398" s="48"/>
      <c r="BJ1398" s="48"/>
      <c r="BK1398" s="48"/>
      <c r="BL1398" s="48"/>
      <c r="BM1398" s="48"/>
      <c r="BN1398" s="48"/>
      <c r="BO1398" s="48"/>
      <c r="BP1398" s="48"/>
      <c r="BQ1398" s="48"/>
      <c r="BR1398" s="48"/>
      <c r="BS1398" s="48"/>
      <c r="BT1398" s="48"/>
      <c r="BU1398" s="48"/>
    </row>
    <row r="1399" spans="1:73" hidden="1">
      <c r="A1399" s="48"/>
      <c r="B1399" s="48"/>
      <c r="C1399" s="70" t="s">
        <v>3718</v>
      </c>
      <c r="D1399" s="48"/>
      <c r="E1399" s="48"/>
      <c r="F1399" s="48"/>
      <c r="G1399" s="48"/>
      <c r="H1399" s="48"/>
      <c r="I1399" s="48"/>
      <c r="J1399" s="48"/>
      <c r="K1399" s="48"/>
      <c r="L1399" s="464">
        <f t="shared" si="88"/>
        <v>1012</v>
      </c>
      <c r="M1399" s="464"/>
      <c r="N1399" s="152" t="s">
        <v>3719</v>
      </c>
      <c r="O1399" s="48"/>
      <c r="P1399" s="48"/>
      <c r="Q1399" s="48"/>
      <c r="R1399" s="48"/>
      <c r="S1399" s="48"/>
      <c r="T1399" s="48"/>
      <c r="U1399" s="436" t="str">
        <f t="shared" si="86"/>
        <v/>
      </c>
      <c r="V1399" s="436"/>
      <c r="W1399" s="436" t="str">
        <f t="shared" si="87"/>
        <v/>
      </c>
      <c r="X1399" s="436"/>
      <c r="Y1399" s="48"/>
      <c r="Z1399" s="48"/>
      <c r="AA1399" s="48"/>
      <c r="AB1399" s="48"/>
      <c r="AC1399" s="48"/>
      <c r="AD1399" s="48"/>
      <c r="AE1399" s="48"/>
      <c r="AF1399" s="48"/>
      <c r="AG1399" s="48"/>
      <c r="AH1399" s="48"/>
      <c r="AI1399" s="48"/>
      <c r="AJ1399" s="48"/>
      <c r="AK1399" s="48"/>
      <c r="AL1399" s="48"/>
      <c r="AM1399" s="48"/>
      <c r="AN1399" s="48"/>
      <c r="AO1399" s="48"/>
      <c r="AP1399" s="48"/>
      <c r="AQ1399" s="48"/>
      <c r="AR1399" s="48"/>
      <c r="AS1399" s="48"/>
      <c r="AT1399" s="48"/>
      <c r="AU1399" s="48"/>
      <c r="AV1399" s="48"/>
      <c r="AW1399" s="48"/>
      <c r="AX1399" s="48"/>
      <c r="AY1399" s="48"/>
      <c r="AZ1399" s="48"/>
      <c r="BA1399" s="48"/>
      <c r="BB1399" s="48"/>
      <c r="BC1399" s="48"/>
      <c r="BD1399" s="48"/>
      <c r="BE1399" s="48"/>
      <c r="BF1399" s="48"/>
      <c r="BG1399" s="48"/>
      <c r="BH1399" s="48"/>
      <c r="BI1399" s="48"/>
      <c r="BJ1399" s="48"/>
      <c r="BK1399" s="48"/>
      <c r="BL1399" s="48"/>
      <c r="BM1399" s="48"/>
      <c r="BN1399" s="48"/>
      <c r="BO1399" s="48"/>
      <c r="BP1399" s="48"/>
      <c r="BQ1399" s="48"/>
      <c r="BR1399" s="48"/>
      <c r="BS1399" s="48"/>
      <c r="BT1399" s="48"/>
      <c r="BU1399" s="48"/>
    </row>
    <row r="1400" spans="1:73" hidden="1">
      <c r="A1400" s="48"/>
      <c r="B1400" s="48"/>
      <c r="C1400" s="70" t="s">
        <v>3720</v>
      </c>
      <c r="D1400" s="48"/>
      <c r="E1400" s="48"/>
      <c r="F1400" s="48"/>
      <c r="G1400" s="48"/>
      <c r="H1400" s="48"/>
      <c r="I1400" s="48"/>
      <c r="J1400" s="48"/>
      <c r="K1400" s="48"/>
      <c r="L1400" s="464">
        <f t="shared" si="88"/>
        <v>1013</v>
      </c>
      <c r="M1400" s="464"/>
      <c r="N1400" s="152" t="s">
        <v>3721</v>
      </c>
      <c r="O1400" s="48"/>
      <c r="P1400" s="48"/>
      <c r="Q1400" s="48"/>
      <c r="R1400" s="48"/>
      <c r="S1400" s="48"/>
      <c r="T1400" s="48"/>
      <c r="U1400" s="436" t="str">
        <f t="shared" si="86"/>
        <v/>
      </c>
      <c r="V1400" s="436"/>
      <c r="W1400" s="436" t="str">
        <f t="shared" si="87"/>
        <v/>
      </c>
      <c r="X1400" s="436"/>
      <c r="Y1400" s="48"/>
      <c r="Z1400" s="48"/>
      <c r="AA1400" s="48"/>
      <c r="AB1400" s="48"/>
      <c r="AC1400" s="48"/>
      <c r="AD1400" s="48"/>
      <c r="AE1400" s="48"/>
      <c r="AF1400" s="48"/>
      <c r="AG1400" s="48"/>
      <c r="AH1400" s="48"/>
      <c r="AI1400" s="48"/>
      <c r="AJ1400" s="48"/>
      <c r="AK1400" s="48"/>
      <c r="AL1400" s="48"/>
      <c r="AM1400" s="48"/>
      <c r="AN1400" s="48"/>
      <c r="AO1400" s="48"/>
      <c r="AP1400" s="48"/>
      <c r="AQ1400" s="48"/>
      <c r="AR1400" s="48"/>
      <c r="AS1400" s="48"/>
      <c r="AT1400" s="48"/>
      <c r="AU1400" s="48"/>
      <c r="AV1400" s="48"/>
      <c r="AW1400" s="48"/>
      <c r="AX1400" s="48"/>
      <c r="AY1400" s="48"/>
      <c r="AZ1400" s="48"/>
      <c r="BA1400" s="48"/>
      <c r="BB1400" s="48"/>
      <c r="BC1400" s="48"/>
      <c r="BD1400" s="48"/>
      <c r="BE1400" s="48"/>
      <c r="BF1400" s="48"/>
      <c r="BG1400" s="48"/>
      <c r="BH1400" s="48"/>
      <c r="BI1400" s="48"/>
      <c r="BJ1400" s="48"/>
      <c r="BK1400" s="48"/>
      <c r="BL1400" s="48"/>
      <c r="BM1400" s="48"/>
      <c r="BN1400" s="48"/>
      <c r="BO1400" s="48"/>
      <c r="BP1400" s="48"/>
      <c r="BQ1400" s="48"/>
      <c r="BR1400" s="48"/>
      <c r="BS1400" s="48"/>
      <c r="BT1400" s="48"/>
      <c r="BU1400" s="48"/>
    </row>
    <row r="1401" spans="1:73" hidden="1">
      <c r="A1401" s="48"/>
      <c r="B1401" s="48"/>
      <c r="C1401" s="70" t="s">
        <v>3722</v>
      </c>
      <c r="D1401" s="48"/>
      <c r="E1401" s="48"/>
      <c r="F1401" s="48"/>
      <c r="G1401" s="48"/>
      <c r="H1401" s="48"/>
      <c r="I1401" s="48"/>
      <c r="J1401" s="48"/>
      <c r="K1401" s="48"/>
      <c r="L1401" s="464">
        <f t="shared" si="88"/>
        <v>1014</v>
      </c>
      <c r="M1401" s="464"/>
      <c r="N1401" s="152" t="s">
        <v>3723</v>
      </c>
      <c r="O1401" s="48"/>
      <c r="P1401" s="48"/>
      <c r="Q1401" s="48"/>
      <c r="R1401" s="48"/>
      <c r="S1401" s="48"/>
      <c r="T1401" s="48"/>
      <c r="U1401" s="436" t="str">
        <f t="shared" si="86"/>
        <v/>
      </c>
      <c r="V1401" s="436"/>
      <c r="W1401" s="436" t="str">
        <f t="shared" si="87"/>
        <v/>
      </c>
      <c r="X1401" s="436"/>
      <c r="Y1401" s="48"/>
      <c r="Z1401" s="48"/>
      <c r="AA1401" s="48"/>
      <c r="AB1401" s="48"/>
      <c r="AC1401" s="48"/>
      <c r="AD1401" s="48"/>
      <c r="AE1401" s="48"/>
      <c r="AF1401" s="48"/>
      <c r="AG1401" s="48"/>
      <c r="AH1401" s="48"/>
      <c r="AI1401" s="48"/>
      <c r="AJ1401" s="48"/>
      <c r="AK1401" s="48"/>
      <c r="AL1401" s="48"/>
      <c r="AM1401" s="48"/>
      <c r="AN1401" s="48"/>
      <c r="AO1401" s="48"/>
      <c r="AP1401" s="48"/>
      <c r="AQ1401" s="48"/>
      <c r="AR1401" s="48"/>
      <c r="AS1401" s="48"/>
      <c r="AT1401" s="48"/>
      <c r="AU1401" s="48"/>
      <c r="AV1401" s="48"/>
      <c r="AW1401" s="48"/>
      <c r="AX1401" s="48"/>
      <c r="AY1401" s="48"/>
      <c r="AZ1401" s="48"/>
      <c r="BA1401" s="48"/>
      <c r="BB1401" s="48"/>
      <c r="BC1401" s="48"/>
      <c r="BD1401" s="48"/>
      <c r="BE1401" s="48"/>
      <c r="BF1401" s="48"/>
      <c r="BG1401" s="48"/>
      <c r="BH1401" s="48"/>
      <c r="BI1401" s="48"/>
      <c r="BJ1401" s="48"/>
      <c r="BK1401" s="48"/>
      <c r="BL1401" s="48"/>
      <c r="BM1401" s="48"/>
      <c r="BN1401" s="48"/>
      <c r="BO1401" s="48"/>
      <c r="BP1401" s="48"/>
      <c r="BQ1401" s="48"/>
      <c r="BR1401" s="48"/>
      <c r="BS1401" s="48"/>
      <c r="BT1401" s="48"/>
      <c r="BU1401" s="48"/>
    </row>
    <row r="1402" spans="1:73" hidden="1">
      <c r="A1402" s="48"/>
      <c r="B1402" s="48"/>
      <c r="C1402" s="70" t="s">
        <v>3724</v>
      </c>
      <c r="D1402" s="48"/>
      <c r="E1402" s="48"/>
      <c r="F1402" s="48"/>
      <c r="G1402" s="48"/>
      <c r="H1402" s="48"/>
      <c r="I1402" s="48"/>
      <c r="J1402" s="48"/>
      <c r="K1402" s="48"/>
      <c r="L1402" s="464">
        <f t="shared" si="88"/>
        <v>1015</v>
      </c>
      <c r="M1402" s="464"/>
      <c r="N1402" s="152" t="s">
        <v>3725</v>
      </c>
      <c r="O1402" s="48"/>
      <c r="P1402" s="48"/>
      <c r="Q1402" s="48"/>
      <c r="R1402" s="48"/>
      <c r="S1402" s="48"/>
      <c r="T1402" s="48"/>
      <c r="U1402" s="436" t="str">
        <f t="shared" si="86"/>
        <v/>
      </c>
      <c r="V1402" s="436"/>
      <c r="W1402" s="436" t="str">
        <f t="shared" si="87"/>
        <v/>
      </c>
      <c r="X1402" s="436"/>
      <c r="Y1402" s="48"/>
      <c r="Z1402" s="48"/>
      <c r="AA1402" s="48"/>
      <c r="AB1402" s="48"/>
      <c r="AC1402" s="48"/>
      <c r="AD1402" s="48"/>
      <c r="AE1402" s="48"/>
      <c r="AF1402" s="48"/>
      <c r="AG1402" s="48"/>
      <c r="AH1402" s="48"/>
      <c r="AI1402" s="48"/>
      <c r="AJ1402" s="48"/>
      <c r="AK1402" s="48"/>
      <c r="AL1402" s="48"/>
      <c r="AM1402" s="48"/>
      <c r="AN1402" s="48"/>
      <c r="AO1402" s="48"/>
      <c r="AP1402" s="48"/>
      <c r="AQ1402" s="48"/>
      <c r="AR1402" s="48"/>
      <c r="AS1402" s="48"/>
      <c r="AT1402" s="48"/>
      <c r="AU1402" s="48"/>
      <c r="AV1402" s="48"/>
      <c r="AW1402" s="48"/>
      <c r="AX1402" s="48"/>
      <c r="AY1402" s="48"/>
      <c r="AZ1402" s="48"/>
      <c r="BA1402" s="48"/>
      <c r="BB1402" s="48"/>
      <c r="BC1402" s="48"/>
      <c r="BD1402" s="48"/>
      <c r="BE1402" s="48"/>
      <c r="BF1402" s="48"/>
      <c r="BG1402" s="48"/>
      <c r="BH1402" s="48"/>
      <c r="BI1402" s="48"/>
      <c r="BJ1402" s="48"/>
      <c r="BK1402" s="48"/>
      <c r="BL1402" s="48"/>
      <c r="BM1402" s="48"/>
      <c r="BN1402" s="48"/>
      <c r="BO1402" s="48"/>
      <c r="BP1402" s="48"/>
      <c r="BQ1402" s="48"/>
      <c r="BR1402" s="48"/>
      <c r="BS1402" s="48"/>
      <c r="BT1402" s="48"/>
      <c r="BU1402" s="48"/>
    </row>
    <row r="1403" spans="1:73" hidden="1">
      <c r="A1403" s="48"/>
      <c r="B1403" s="48"/>
      <c r="C1403" s="70" t="s">
        <v>3726</v>
      </c>
      <c r="D1403" s="48"/>
      <c r="E1403" s="48"/>
      <c r="F1403" s="48"/>
      <c r="G1403" s="48"/>
      <c r="H1403" s="48"/>
      <c r="I1403" s="48"/>
      <c r="J1403" s="48"/>
      <c r="K1403" s="48"/>
      <c r="L1403" s="464">
        <f t="shared" si="88"/>
        <v>1016</v>
      </c>
      <c r="M1403" s="464"/>
      <c r="N1403" s="152" t="s">
        <v>3727</v>
      </c>
      <c r="O1403" s="48"/>
      <c r="P1403" s="48"/>
      <c r="Q1403" s="48"/>
      <c r="R1403" s="48"/>
      <c r="S1403" s="48"/>
      <c r="T1403" s="48"/>
      <c r="U1403" s="436" t="str">
        <f t="shared" si="86"/>
        <v/>
      </c>
      <c r="V1403" s="436"/>
      <c r="W1403" s="436" t="str">
        <f t="shared" si="87"/>
        <v/>
      </c>
      <c r="X1403" s="436"/>
      <c r="Y1403" s="48"/>
      <c r="Z1403" s="48"/>
      <c r="AA1403" s="48"/>
      <c r="AB1403" s="48"/>
      <c r="AC1403" s="48"/>
      <c r="AD1403" s="48"/>
      <c r="AE1403" s="48"/>
      <c r="AF1403" s="48"/>
      <c r="AG1403" s="48"/>
      <c r="AH1403" s="48"/>
      <c r="AI1403" s="48"/>
      <c r="AJ1403" s="48"/>
      <c r="AK1403" s="48"/>
      <c r="AL1403" s="48"/>
      <c r="AM1403" s="48"/>
      <c r="AN1403" s="48"/>
      <c r="AO1403" s="48"/>
      <c r="AP1403" s="48"/>
      <c r="AQ1403" s="48"/>
      <c r="AR1403" s="48"/>
      <c r="AS1403" s="48"/>
      <c r="AT1403" s="48"/>
      <c r="AU1403" s="48"/>
      <c r="AV1403" s="48"/>
      <c r="AW1403" s="48"/>
      <c r="AX1403" s="48"/>
      <c r="AY1403" s="48"/>
      <c r="AZ1403" s="48"/>
      <c r="BA1403" s="48"/>
      <c r="BB1403" s="48"/>
      <c r="BC1403" s="48"/>
      <c r="BD1403" s="48"/>
      <c r="BE1403" s="48"/>
      <c r="BF1403" s="48"/>
      <c r="BG1403" s="48"/>
      <c r="BH1403" s="48"/>
      <c r="BI1403" s="48"/>
      <c r="BJ1403" s="48"/>
      <c r="BK1403" s="48"/>
      <c r="BL1403" s="48"/>
      <c r="BM1403" s="48"/>
      <c r="BN1403" s="48"/>
      <c r="BO1403" s="48"/>
      <c r="BP1403" s="48"/>
      <c r="BQ1403" s="48"/>
      <c r="BR1403" s="48"/>
      <c r="BS1403" s="48"/>
      <c r="BT1403" s="48"/>
      <c r="BU1403" s="48"/>
    </row>
    <row r="1404" spans="1:73" hidden="1">
      <c r="A1404" s="48"/>
      <c r="B1404" s="48"/>
      <c r="C1404" s="70" t="s">
        <v>3728</v>
      </c>
      <c r="D1404" s="48"/>
      <c r="E1404" s="48"/>
      <c r="F1404" s="48"/>
      <c r="G1404" s="48"/>
      <c r="H1404" s="48"/>
      <c r="I1404" s="48"/>
      <c r="J1404" s="48"/>
      <c r="K1404" s="48"/>
      <c r="L1404" s="464">
        <f t="shared" si="88"/>
        <v>1017</v>
      </c>
      <c r="M1404" s="464"/>
      <c r="N1404" s="152" t="s">
        <v>1287</v>
      </c>
      <c r="O1404" s="48"/>
      <c r="P1404" s="48"/>
      <c r="Q1404" s="48"/>
      <c r="R1404" s="48"/>
      <c r="S1404" s="48"/>
      <c r="T1404" s="48"/>
      <c r="U1404" s="436" t="str">
        <f t="shared" si="86"/>
        <v/>
      </c>
      <c r="V1404" s="436"/>
      <c r="W1404" s="436" t="str">
        <f t="shared" si="87"/>
        <v/>
      </c>
      <c r="X1404" s="436"/>
      <c r="Y1404" s="48"/>
      <c r="Z1404" s="48"/>
      <c r="AA1404" s="48"/>
      <c r="AB1404" s="48"/>
      <c r="AC1404" s="48"/>
      <c r="AD1404" s="48"/>
      <c r="AE1404" s="48"/>
      <c r="AF1404" s="48"/>
      <c r="AG1404" s="48"/>
      <c r="AH1404" s="48"/>
      <c r="AI1404" s="48"/>
      <c r="AJ1404" s="48"/>
      <c r="AK1404" s="48"/>
      <c r="AL1404" s="48"/>
      <c r="AM1404" s="48"/>
      <c r="AN1404" s="48"/>
      <c r="AO1404" s="48"/>
      <c r="AP1404" s="48"/>
      <c r="AQ1404" s="48"/>
      <c r="AR1404" s="48"/>
      <c r="AS1404" s="48"/>
      <c r="AT1404" s="48"/>
      <c r="AU1404" s="48"/>
      <c r="AV1404" s="48"/>
      <c r="AW1404" s="48"/>
      <c r="AX1404" s="48"/>
      <c r="AY1404" s="48"/>
      <c r="AZ1404" s="48"/>
      <c r="BA1404" s="48"/>
      <c r="BB1404" s="48"/>
      <c r="BC1404" s="48"/>
      <c r="BD1404" s="48"/>
      <c r="BE1404" s="48"/>
      <c r="BF1404" s="48"/>
      <c r="BG1404" s="48"/>
      <c r="BH1404" s="48"/>
      <c r="BI1404" s="48"/>
      <c r="BJ1404" s="48"/>
      <c r="BK1404" s="48"/>
      <c r="BL1404" s="48"/>
      <c r="BM1404" s="48"/>
      <c r="BN1404" s="48"/>
      <c r="BO1404" s="48"/>
      <c r="BP1404" s="48"/>
      <c r="BQ1404" s="48"/>
      <c r="BR1404" s="48"/>
      <c r="BS1404" s="48"/>
      <c r="BT1404" s="48"/>
      <c r="BU1404" s="48"/>
    </row>
    <row r="1405" spans="1:73" hidden="1">
      <c r="A1405" s="48"/>
      <c r="B1405" s="48"/>
      <c r="C1405" s="70" t="s">
        <v>3729</v>
      </c>
      <c r="D1405" s="48"/>
      <c r="E1405" s="48"/>
      <c r="F1405" s="48"/>
      <c r="G1405" s="48"/>
      <c r="H1405" s="48"/>
      <c r="I1405" s="48"/>
      <c r="J1405" s="48"/>
      <c r="K1405" s="48"/>
      <c r="L1405" s="464">
        <f t="shared" si="88"/>
        <v>1018</v>
      </c>
      <c r="M1405" s="464"/>
      <c r="N1405" s="152" t="s">
        <v>3730</v>
      </c>
      <c r="O1405" s="48"/>
      <c r="P1405" s="48"/>
      <c r="Q1405" s="48"/>
      <c r="R1405" s="48"/>
      <c r="S1405" s="48"/>
      <c r="T1405" s="48"/>
      <c r="U1405" s="436" t="str">
        <f t="shared" si="86"/>
        <v/>
      </c>
      <c r="V1405" s="436"/>
      <c r="W1405" s="436" t="str">
        <f t="shared" si="87"/>
        <v/>
      </c>
      <c r="X1405" s="436"/>
      <c r="Y1405" s="48"/>
      <c r="Z1405" s="48"/>
      <c r="AA1405" s="48"/>
      <c r="AB1405" s="48"/>
      <c r="AC1405" s="48"/>
      <c r="AD1405" s="48"/>
      <c r="AE1405" s="48"/>
      <c r="AF1405" s="48"/>
      <c r="AG1405" s="48"/>
      <c r="AH1405" s="48"/>
      <c r="AI1405" s="48"/>
      <c r="AJ1405" s="48"/>
      <c r="AK1405" s="48"/>
      <c r="AL1405" s="48"/>
      <c r="AM1405" s="48"/>
      <c r="AN1405" s="48"/>
      <c r="AO1405" s="48"/>
      <c r="AP1405" s="48"/>
      <c r="AQ1405" s="48"/>
      <c r="AR1405" s="48"/>
      <c r="AS1405" s="48"/>
      <c r="AT1405" s="48"/>
      <c r="AU1405" s="48"/>
      <c r="AV1405" s="48"/>
      <c r="AW1405" s="48"/>
      <c r="AX1405" s="48"/>
      <c r="AY1405" s="48"/>
      <c r="AZ1405" s="48"/>
      <c r="BA1405" s="48"/>
      <c r="BB1405" s="48"/>
      <c r="BC1405" s="48"/>
      <c r="BD1405" s="48"/>
      <c r="BE1405" s="48"/>
      <c r="BF1405" s="48"/>
      <c r="BG1405" s="48"/>
      <c r="BH1405" s="48"/>
      <c r="BI1405" s="48"/>
      <c r="BJ1405" s="48"/>
      <c r="BK1405" s="48"/>
      <c r="BL1405" s="48"/>
      <c r="BM1405" s="48"/>
      <c r="BN1405" s="48"/>
      <c r="BO1405" s="48"/>
      <c r="BP1405" s="48"/>
      <c r="BQ1405" s="48"/>
      <c r="BR1405" s="48"/>
      <c r="BS1405" s="48"/>
      <c r="BT1405" s="48"/>
      <c r="BU1405" s="48"/>
    </row>
    <row r="1406" spans="1:73" hidden="1">
      <c r="A1406" s="48"/>
      <c r="B1406" s="48"/>
      <c r="C1406" s="70" t="s">
        <v>3731</v>
      </c>
      <c r="D1406" s="48"/>
      <c r="E1406" s="48"/>
      <c r="F1406" s="48"/>
      <c r="G1406" s="48"/>
      <c r="H1406" s="48"/>
      <c r="I1406" s="48"/>
      <c r="J1406" s="48"/>
      <c r="K1406" s="48"/>
      <c r="L1406" s="464">
        <f t="shared" si="88"/>
        <v>1019</v>
      </c>
      <c r="M1406" s="464"/>
      <c r="N1406" s="152" t="s">
        <v>3732</v>
      </c>
      <c r="O1406" s="48"/>
      <c r="P1406" s="48"/>
      <c r="Q1406" s="48"/>
      <c r="R1406" s="48"/>
      <c r="S1406" s="48"/>
      <c r="T1406" s="48"/>
      <c r="U1406" s="436" t="str">
        <f t="shared" si="86"/>
        <v/>
      </c>
      <c r="V1406" s="436"/>
      <c r="W1406" s="436" t="str">
        <f t="shared" si="87"/>
        <v/>
      </c>
      <c r="X1406" s="436"/>
      <c r="Y1406" s="48"/>
      <c r="Z1406" s="48"/>
      <c r="AA1406" s="48"/>
      <c r="AB1406" s="48"/>
      <c r="AC1406" s="48"/>
      <c r="AD1406" s="48"/>
      <c r="AE1406" s="48"/>
      <c r="AF1406" s="48"/>
      <c r="AG1406" s="48"/>
      <c r="AH1406" s="48"/>
      <c r="AI1406" s="48"/>
      <c r="AJ1406" s="48"/>
      <c r="AK1406" s="48"/>
      <c r="AL1406" s="48"/>
      <c r="AM1406" s="48"/>
      <c r="AN1406" s="48"/>
      <c r="AO1406" s="48"/>
      <c r="AP1406" s="48"/>
      <c r="AQ1406" s="48"/>
      <c r="AR1406" s="48"/>
      <c r="AS1406" s="48"/>
      <c r="AT1406" s="48"/>
      <c r="AU1406" s="48"/>
      <c r="AV1406" s="48"/>
      <c r="AW1406" s="48"/>
      <c r="AX1406" s="48"/>
      <c r="AY1406" s="48"/>
      <c r="AZ1406" s="48"/>
      <c r="BA1406" s="48"/>
      <c r="BB1406" s="48"/>
      <c r="BC1406" s="48"/>
      <c r="BD1406" s="48"/>
      <c r="BE1406" s="48"/>
      <c r="BF1406" s="48"/>
      <c r="BG1406" s="48"/>
      <c r="BH1406" s="48"/>
      <c r="BI1406" s="48"/>
      <c r="BJ1406" s="48"/>
      <c r="BK1406" s="48"/>
      <c r="BL1406" s="48"/>
      <c r="BM1406" s="48"/>
      <c r="BN1406" s="48"/>
      <c r="BO1406" s="48"/>
      <c r="BP1406" s="48"/>
      <c r="BQ1406" s="48"/>
      <c r="BR1406" s="48"/>
      <c r="BS1406" s="48"/>
      <c r="BT1406" s="48"/>
      <c r="BU1406" s="48"/>
    </row>
    <row r="1407" spans="1:73" hidden="1">
      <c r="A1407" s="48"/>
      <c r="B1407" s="48"/>
      <c r="C1407" s="70" t="s">
        <v>3733</v>
      </c>
      <c r="D1407" s="48"/>
      <c r="E1407" s="48"/>
      <c r="F1407" s="48"/>
      <c r="G1407" s="48"/>
      <c r="H1407" s="48"/>
      <c r="I1407" s="48"/>
      <c r="J1407" s="48"/>
      <c r="K1407" s="48"/>
      <c r="L1407" s="464">
        <f t="shared" si="88"/>
        <v>1020</v>
      </c>
      <c r="M1407" s="464"/>
      <c r="N1407" s="152" t="s">
        <v>3734</v>
      </c>
      <c r="O1407" s="48"/>
      <c r="P1407" s="48"/>
      <c r="Q1407" s="48"/>
      <c r="R1407" s="48"/>
      <c r="S1407" s="48"/>
      <c r="T1407" s="48"/>
      <c r="U1407" s="436" t="str">
        <f t="shared" si="86"/>
        <v/>
      </c>
      <c r="V1407" s="436"/>
      <c r="W1407" s="436" t="str">
        <f t="shared" si="87"/>
        <v/>
      </c>
      <c r="X1407" s="436"/>
      <c r="Y1407" s="48"/>
      <c r="Z1407" s="48"/>
      <c r="AA1407" s="48"/>
      <c r="AB1407" s="48"/>
      <c r="AC1407" s="48"/>
      <c r="AD1407" s="48"/>
      <c r="AE1407" s="48"/>
      <c r="AF1407" s="48"/>
      <c r="AG1407" s="48"/>
      <c r="AH1407" s="48"/>
      <c r="AI1407" s="48"/>
      <c r="AJ1407" s="48"/>
      <c r="AK1407" s="48"/>
      <c r="AL1407" s="48"/>
      <c r="AM1407" s="48"/>
      <c r="AN1407" s="48"/>
      <c r="AO1407" s="48"/>
      <c r="AP1407" s="48"/>
      <c r="AQ1407" s="48"/>
      <c r="AR1407" s="48"/>
      <c r="AS1407" s="48"/>
      <c r="AT1407" s="48"/>
      <c r="AU1407" s="48"/>
      <c r="AV1407" s="48"/>
      <c r="AW1407" s="48"/>
      <c r="AX1407" s="48"/>
      <c r="AY1407" s="48"/>
      <c r="AZ1407" s="48"/>
      <c r="BA1407" s="48"/>
      <c r="BB1407" s="48"/>
      <c r="BC1407" s="48"/>
      <c r="BD1407" s="48"/>
      <c r="BE1407" s="48"/>
      <c r="BF1407" s="48"/>
      <c r="BG1407" s="48"/>
      <c r="BH1407" s="48"/>
      <c r="BI1407" s="48"/>
      <c r="BJ1407" s="48"/>
      <c r="BK1407" s="48"/>
      <c r="BL1407" s="48"/>
      <c r="BM1407" s="48"/>
      <c r="BN1407" s="48"/>
      <c r="BO1407" s="48"/>
      <c r="BP1407" s="48"/>
      <c r="BQ1407" s="48"/>
      <c r="BR1407" s="48"/>
      <c r="BS1407" s="48"/>
      <c r="BT1407" s="48"/>
      <c r="BU1407" s="48"/>
    </row>
    <row r="1408" spans="1:73" hidden="1">
      <c r="A1408" s="48"/>
      <c r="B1408" s="48"/>
      <c r="C1408" s="70" t="s">
        <v>3735</v>
      </c>
      <c r="D1408" s="48"/>
      <c r="E1408" s="48"/>
      <c r="F1408" s="48"/>
      <c r="G1408" s="48"/>
      <c r="H1408" s="48"/>
      <c r="I1408" s="48"/>
      <c r="J1408" s="48"/>
      <c r="K1408" s="48"/>
      <c r="L1408" s="464">
        <f t="shared" si="88"/>
        <v>1021</v>
      </c>
      <c r="M1408" s="464"/>
      <c r="N1408" s="152" t="s">
        <v>3736</v>
      </c>
      <c r="O1408" s="48"/>
      <c r="P1408" s="48"/>
      <c r="Q1408" s="48"/>
      <c r="R1408" s="48"/>
      <c r="S1408" s="48"/>
      <c r="T1408" s="48"/>
      <c r="U1408" s="436" t="str">
        <f t="shared" si="86"/>
        <v/>
      </c>
      <c r="V1408" s="436"/>
      <c r="W1408" s="436" t="str">
        <f t="shared" si="87"/>
        <v/>
      </c>
      <c r="X1408" s="436"/>
      <c r="Y1408" s="48"/>
      <c r="Z1408" s="48"/>
      <c r="AA1408" s="48"/>
      <c r="AB1408" s="48"/>
      <c r="AC1408" s="48"/>
      <c r="AD1408" s="48"/>
      <c r="AE1408" s="48"/>
      <c r="AF1408" s="48"/>
      <c r="AG1408" s="48"/>
      <c r="AH1408" s="48"/>
      <c r="AI1408" s="48"/>
      <c r="AJ1408" s="48"/>
      <c r="AK1408" s="48"/>
      <c r="AL1408" s="48"/>
      <c r="AM1408" s="48"/>
      <c r="AN1408" s="48"/>
      <c r="AO1408" s="48"/>
      <c r="AP1408" s="48"/>
      <c r="AQ1408" s="48"/>
      <c r="AR1408" s="48"/>
      <c r="AS1408" s="48"/>
      <c r="AT1408" s="48"/>
      <c r="AU1408" s="48"/>
      <c r="AV1408" s="48"/>
      <c r="AW1408" s="48"/>
      <c r="AX1408" s="48"/>
      <c r="AY1408" s="48"/>
      <c r="AZ1408" s="48"/>
      <c r="BA1408" s="48"/>
      <c r="BB1408" s="48"/>
      <c r="BC1408" s="48"/>
      <c r="BD1408" s="48"/>
      <c r="BE1408" s="48"/>
      <c r="BF1408" s="48"/>
      <c r="BG1408" s="48"/>
      <c r="BH1408" s="48"/>
      <c r="BI1408" s="48"/>
      <c r="BJ1408" s="48"/>
      <c r="BK1408" s="48"/>
      <c r="BL1408" s="48"/>
      <c r="BM1408" s="48"/>
      <c r="BN1408" s="48"/>
      <c r="BO1408" s="48"/>
      <c r="BP1408" s="48"/>
      <c r="BQ1408" s="48"/>
      <c r="BR1408" s="48"/>
      <c r="BS1408" s="48"/>
      <c r="BT1408" s="48"/>
      <c r="BU1408" s="48"/>
    </row>
    <row r="1409" spans="1:73" hidden="1">
      <c r="A1409" s="48"/>
      <c r="B1409" s="48"/>
      <c r="C1409" s="70" t="s">
        <v>3737</v>
      </c>
      <c r="D1409" s="48"/>
      <c r="E1409" s="48"/>
      <c r="F1409" s="48"/>
      <c r="G1409" s="48"/>
      <c r="H1409" s="48"/>
      <c r="I1409" s="48"/>
      <c r="J1409" s="48"/>
      <c r="K1409" s="48"/>
      <c r="L1409" s="464">
        <f t="shared" si="88"/>
        <v>1022</v>
      </c>
      <c r="M1409" s="464"/>
      <c r="N1409" s="152" t="s">
        <v>3738</v>
      </c>
      <c r="O1409" s="48"/>
      <c r="P1409" s="48"/>
      <c r="Q1409" s="48"/>
      <c r="R1409" s="48"/>
      <c r="S1409" s="48"/>
      <c r="T1409" s="48"/>
      <c r="U1409" s="436" t="str">
        <f t="shared" si="86"/>
        <v/>
      </c>
      <c r="V1409" s="436"/>
      <c r="W1409" s="436" t="str">
        <f t="shared" si="87"/>
        <v/>
      </c>
      <c r="X1409" s="436"/>
      <c r="Y1409" s="48"/>
      <c r="Z1409" s="48"/>
      <c r="AA1409" s="48"/>
      <c r="AB1409" s="48"/>
      <c r="AC1409" s="48"/>
      <c r="AD1409" s="48"/>
      <c r="AE1409" s="48"/>
      <c r="AF1409" s="48"/>
      <c r="AG1409" s="48"/>
      <c r="AH1409" s="48"/>
      <c r="AI1409" s="48"/>
      <c r="AJ1409" s="48"/>
      <c r="AK1409" s="48"/>
      <c r="AL1409" s="48"/>
      <c r="AM1409" s="48"/>
      <c r="AN1409" s="48"/>
      <c r="AO1409" s="48"/>
      <c r="AP1409" s="48"/>
      <c r="AQ1409" s="48"/>
      <c r="AR1409" s="48"/>
      <c r="AS1409" s="48"/>
      <c r="AT1409" s="48"/>
      <c r="AU1409" s="48"/>
      <c r="AV1409" s="48"/>
      <c r="AW1409" s="48"/>
      <c r="AX1409" s="48"/>
      <c r="AY1409" s="48"/>
      <c r="AZ1409" s="48"/>
      <c r="BA1409" s="48"/>
      <c r="BB1409" s="48"/>
      <c r="BC1409" s="48"/>
      <c r="BD1409" s="48"/>
      <c r="BE1409" s="48"/>
      <c r="BF1409" s="48"/>
      <c r="BG1409" s="48"/>
      <c r="BH1409" s="48"/>
      <c r="BI1409" s="48"/>
      <c r="BJ1409" s="48"/>
      <c r="BK1409" s="48"/>
      <c r="BL1409" s="48"/>
      <c r="BM1409" s="48"/>
      <c r="BN1409" s="48"/>
      <c r="BO1409" s="48"/>
      <c r="BP1409" s="48"/>
      <c r="BQ1409" s="48"/>
      <c r="BR1409" s="48"/>
      <c r="BS1409" s="48"/>
      <c r="BT1409" s="48"/>
      <c r="BU1409" s="48"/>
    </row>
    <row r="1410" spans="1:73" hidden="1">
      <c r="A1410" s="48"/>
      <c r="B1410" s="48"/>
      <c r="C1410" s="70" t="s">
        <v>3739</v>
      </c>
      <c r="D1410" s="48"/>
      <c r="E1410" s="48"/>
      <c r="F1410" s="48"/>
      <c r="G1410" s="48"/>
      <c r="H1410" s="48"/>
      <c r="I1410" s="48"/>
      <c r="J1410" s="48"/>
      <c r="K1410" s="48"/>
      <c r="L1410" s="464">
        <f t="shared" si="88"/>
        <v>1023</v>
      </c>
      <c r="M1410" s="464"/>
      <c r="N1410" s="152" t="s">
        <v>1556</v>
      </c>
      <c r="O1410" s="48"/>
      <c r="P1410" s="48"/>
      <c r="Q1410" s="48"/>
      <c r="R1410" s="48"/>
      <c r="S1410" s="48"/>
      <c r="T1410" s="48"/>
      <c r="U1410" s="436" t="str">
        <f t="shared" si="86"/>
        <v/>
      </c>
      <c r="V1410" s="436"/>
      <c r="W1410" s="436" t="str">
        <f t="shared" si="87"/>
        <v/>
      </c>
      <c r="X1410" s="436"/>
      <c r="Y1410" s="48"/>
      <c r="Z1410" s="48"/>
      <c r="AA1410" s="48"/>
      <c r="AB1410" s="48"/>
      <c r="AC1410" s="48"/>
      <c r="AD1410" s="48"/>
      <c r="AE1410" s="48"/>
      <c r="AF1410" s="48"/>
      <c r="AG1410" s="48"/>
      <c r="AH1410" s="48"/>
      <c r="AI1410" s="48"/>
      <c r="AJ1410" s="48"/>
      <c r="AK1410" s="48"/>
      <c r="AL1410" s="48"/>
      <c r="AM1410" s="48"/>
      <c r="AN1410" s="48"/>
      <c r="AO1410" s="48"/>
      <c r="AP1410" s="48"/>
      <c r="AQ1410" s="48"/>
      <c r="AR1410" s="48"/>
      <c r="AS1410" s="48"/>
      <c r="AT1410" s="48"/>
      <c r="AU1410" s="48"/>
      <c r="AV1410" s="48"/>
      <c r="AW1410" s="48"/>
      <c r="AX1410" s="48"/>
      <c r="AY1410" s="48"/>
      <c r="AZ1410" s="48"/>
      <c r="BA1410" s="48"/>
      <c r="BB1410" s="48"/>
      <c r="BC1410" s="48"/>
      <c r="BD1410" s="48"/>
      <c r="BE1410" s="48"/>
      <c r="BF1410" s="48"/>
      <c r="BG1410" s="48"/>
      <c r="BH1410" s="48"/>
      <c r="BI1410" s="48"/>
      <c r="BJ1410" s="48"/>
      <c r="BK1410" s="48"/>
      <c r="BL1410" s="48"/>
      <c r="BM1410" s="48"/>
      <c r="BN1410" s="48"/>
      <c r="BO1410" s="48"/>
      <c r="BP1410" s="48"/>
      <c r="BQ1410" s="48"/>
      <c r="BR1410" s="48"/>
      <c r="BS1410" s="48"/>
      <c r="BT1410" s="48"/>
      <c r="BU1410" s="48"/>
    </row>
    <row r="1411" spans="1:73" hidden="1">
      <c r="A1411" s="48"/>
      <c r="B1411" s="48"/>
      <c r="C1411" s="70" t="s">
        <v>3740</v>
      </c>
      <c r="D1411" s="48"/>
      <c r="E1411" s="48"/>
      <c r="F1411" s="48"/>
      <c r="G1411" s="48"/>
      <c r="H1411" s="48"/>
      <c r="I1411" s="48"/>
      <c r="J1411" s="48"/>
      <c r="K1411" s="48"/>
      <c r="L1411" s="464">
        <f t="shared" si="88"/>
        <v>1024</v>
      </c>
      <c r="M1411" s="464"/>
      <c r="N1411" s="152" t="s">
        <v>3741</v>
      </c>
      <c r="O1411" s="48"/>
      <c r="P1411" s="48"/>
      <c r="Q1411" s="48"/>
      <c r="R1411" s="48"/>
      <c r="S1411" s="48"/>
      <c r="T1411" s="48"/>
      <c r="U1411" s="436" t="str">
        <f t="shared" si="86"/>
        <v/>
      </c>
      <c r="V1411" s="436"/>
      <c r="W1411" s="436" t="str">
        <f t="shared" si="87"/>
        <v/>
      </c>
      <c r="X1411" s="436"/>
      <c r="Y1411" s="48"/>
      <c r="Z1411" s="48"/>
      <c r="AA1411" s="48"/>
      <c r="AB1411" s="48"/>
      <c r="AC1411" s="48"/>
      <c r="AD1411" s="48"/>
      <c r="AE1411" s="48"/>
      <c r="AF1411" s="48"/>
      <c r="AG1411" s="48"/>
      <c r="AH1411" s="48"/>
      <c r="AI1411" s="48"/>
      <c r="AJ1411" s="48"/>
      <c r="AK1411" s="48"/>
      <c r="AL1411" s="48"/>
      <c r="AM1411" s="48"/>
      <c r="AN1411" s="48"/>
      <c r="AO1411" s="48"/>
      <c r="AP1411" s="48"/>
      <c r="AQ1411" s="48"/>
      <c r="AR1411" s="48"/>
      <c r="AS1411" s="48"/>
      <c r="AT1411" s="48"/>
      <c r="AU1411" s="48"/>
      <c r="AV1411" s="48"/>
      <c r="AW1411" s="48"/>
      <c r="AX1411" s="48"/>
      <c r="AY1411" s="48"/>
      <c r="AZ1411" s="48"/>
      <c r="BA1411" s="48"/>
      <c r="BB1411" s="48"/>
      <c r="BC1411" s="48"/>
      <c r="BD1411" s="48"/>
      <c r="BE1411" s="48"/>
      <c r="BF1411" s="48"/>
      <c r="BG1411" s="48"/>
      <c r="BH1411" s="48"/>
      <c r="BI1411" s="48"/>
      <c r="BJ1411" s="48"/>
      <c r="BK1411" s="48"/>
      <c r="BL1411" s="48"/>
      <c r="BM1411" s="48"/>
      <c r="BN1411" s="48"/>
      <c r="BO1411" s="48"/>
      <c r="BP1411" s="48"/>
      <c r="BQ1411" s="48"/>
      <c r="BR1411" s="48"/>
      <c r="BS1411" s="48"/>
      <c r="BT1411" s="48"/>
      <c r="BU1411" s="48"/>
    </row>
    <row r="1412" spans="1:73" hidden="1">
      <c r="A1412" s="48"/>
      <c r="B1412" s="48"/>
      <c r="C1412" s="70" t="s">
        <v>3742</v>
      </c>
      <c r="D1412" s="48"/>
      <c r="E1412" s="48"/>
      <c r="F1412" s="48"/>
      <c r="G1412" s="48"/>
      <c r="H1412" s="48"/>
      <c r="I1412" s="48"/>
      <c r="J1412" s="48"/>
      <c r="K1412" s="48"/>
      <c r="L1412" s="464">
        <f t="shared" si="88"/>
        <v>1025</v>
      </c>
      <c r="M1412" s="464"/>
      <c r="N1412" s="152" t="s">
        <v>3743</v>
      </c>
      <c r="O1412" s="48"/>
      <c r="P1412" s="48"/>
      <c r="Q1412" s="48"/>
      <c r="R1412" s="48"/>
      <c r="S1412" s="48"/>
      <c r="T1412" s="48"/>
      <c r="U1412" s="436" t="str">
        <f t="shared" si="86"/>
        <v/>
      </c>
      <c r="V1412" s="436"/>
      <c r="W1412" s="436" t="str">
        <f t="shared" si="87"/>
        <v/>
      </c>
      <c r="X1412" s="436"/>
      <c r="Y1412" s="48"/>
      <c r="Z1412" s="48"/>
      <c r="AA1412" s="48"/>
      <c r="AB1412" s="48"/>
      <c r="AC1412" s="48"/>
      <c r="AD1412" s="48"/>
      <c r="AE1412" s="48"/>
      <c r="AF1412" s="48"/>
      <c r="AG1412" s="48"/>
      <c r="AH1412" s="48"/>
      <c r="AI1412" s="48"/>
      <c r="AJ1412" s="48"/>
      <c r="AK1412" s="48"/>
      <c r="AL1412" s="48"/>
      <c r="AM1412" s="48"/>
      <c r="AN1412" s="48"/>
      <c r="AO1412" s="48"/>
      <c r="AP1412" s="48"/>
      <c r="AQ1412" s="48"/>
      <c r="AR1412" s="48"/>
      <c r="AS1412" s="48"/>
      <c r="AT1412" s="48"/>
      <c r="AU1412" s="48"/>
      <c r="AV1412" s="48"/>
      <c r="AW1412" s="48"/>
      <c r="AX1412" s="48"/>
      <c r="AY1412" s="48"/>
      <c r="AZ1412" s="48"/>
      <c r="BA1412" s="48"/>
      <c r="BB1412" s="48"/>
      <c r="BC1412" s="48"/>
      <c r="BD1412" s="48"/>
      <c r="BE1412" s="48"/>
      <c r="BF1412" s="48"/>
      <c r="BG1412" s="48"/>
      <c r="BH1412" s="48"/>
      <c r="BI1412" s="48"/>
      <c r="BJ1412" s="48"/>
      <c r="BK1412" s="48"/>
      <c r="BL1412" s="48"/>
      <c r="BM1412" s="48"/>
      <c r="BN1412" s="48"/>
      <c r="BO1412" s="48"/>
      <c r="BP1412" s="48"/>
      <c r="BQ1412" s="48"/>
      <c r="BR1412" s="48"/>
      <c r="BS1412" s="48"/>
      <c r="BT1412" s="48"/>
      <c r="BU1412" s="48"/>
    </row>
    <row r="1413" spans="1:73" hidden="1">
      <c r="A1413" s="48"/>
      <c r="B1413" s="48"/>
      <c r="C1413" s="70" t="s">
        <v>3744</v>
      </c>
      <c r="D1413" s="48"/>
      <c r="E1413" s="48"/>
      <c r="F1413" s="48"/>
      <c r="G1413" s="48"/>
      <c r="H1413" s="48"/>
      <c r="I1413" s="48"/>
      <c r="J1413" s="48"/>
      <c r="K1413" s="48"/>
      <c r="L1413" s="464">
        <f t="shared" si="88"/>
        <v>1026</v>
      </c>
      <c r="M1413" s="464"/>
      <c r="N1413" s="152" t="s">
        <v>3745</v>
      </c>
      <c r="O1413" s="48"/>
      <c r="P1413" s="48"/>
      <c r="Q1413" s="48"/>
      <c r="R1413" s="48"/>
      <c r="S1413" s="48"/>
      <c r="T1413" s="48"/>
      <c r="U1413" s="436" t="str">
        <f t="shared" ref="U1413:U1476" si="89">IF(N1413=Q$380,"Yes","")</f>
        <v/>
      </c>
      <c r="V1413" s="436"/>
      <c r="W1413" s="436" t="str">
        <f t="shared" ref="W1413:W1476" si="90">IF(N1413=Q$382,"Yes","")</f>
        <v/>
      </c>
      <c r="X1413" s="436"/>
      <c r="Y1413" s="48"/>
      <c r="Z1413" s="48"/>
      <c r="AA1413" s="48"/>
      <c r="AB1413" s="48"/>
      <c r="AC1413" s="48"/>
      <c r="AD1413" s="48"/>
      <c r="AE1413" s="48"/>
      <c r="AF1413" s="48"/>
      <c r="AG1413" s="48"/>
      <c r="AH1413" s="48"/>
      <c r="AI1413" s="48"/>
      <c r="AJ1413" s="48"/>
      <c r="AK1413" s="48"/>
      <c r="AL1413" s="48"/>
      <c r="AM1413" s="48"/>
      <c r="AN1413" s="48"/>
      <c r="AO1413" s="48"/>
      <c r="AP1413" s="48"/>
      <c r="AQ1413" s="48"/>
      <c r="AR1413" s="48"/>
      <c r="AS1413" s="48"/>
      <c r="AT1413" s="48"/>
      <c r="AU1413" s="48"/>
      <c r="AV1413" s="48"/>
      <c r="AW1413" s="48"/>
      <c r="AX1413" s="48"/>
      <c r="AY1413" s="48"/>
      <c r="AZ1413" s="48"/>
      <c r="BA1413" s="48"/>
      <c r="BB1413" s="48"/>
      <c r="BC1413" s="48"/>
      <c r="BD1413" s="48"/>
      <c r="BE1413" s="48"/>
      <c r="BF1413" s="48"/>
      <c r="BG1413" s="48"/>
      <c r="BH1413" s="48"/>
      <c r="BI1413" s="48"/>
      <c r="BJ1413" s="48"/>
      <c r="BK1413" s="48"/>
      <c r="BL1413" s="48"/>
      <c r="BM1413" s="48"/>
      <c r="BN1413" s="48"/>
      <c r="BO1413" s="48"/>
      <c r="BP1413" s="48"/>
      <c r="BQ1413" s="48"/>
      <c r="BR1413" s="48"/>
      <c r="BS1413" s="48"/>
      <c r="BT1413" s="48"/>
      <c r="BU1413" s="48"/>
    </row>
    <row r="1414" spans="1:73" hidden="1">
      <c r="A1414" s="48"/>
      <c r="B1414" s="48"/>
      <c r="C1414" s="70" t="s">
        <v>3746</v>
      </c>
      <c r="D1414" s="48"/>
      <c r="E1414" s="48"/>
      <c r="F1414" s="48"/>
      <c r="G1414" s="48"/>
      <c r="H1414" s="48"/>
      <c r="I1414" s="48"/>
      <c r="J1414" s="48"/>
      <c r="K1414" s="48"/>
      <c r="L1414" s="464">
        <f t="shared" ref="L1414:L1477" si="91">L1413+1</f>
        <v>1027</v>
      </c>
      <c r="M1414" s="464"/>
      <c r="N1414" s="152" t="s">
        <v>3747</v>
      </c>
      <c r="O1414" s="48"/>
      <c r="P1414" s="48"/>
      <c r="Q1414" s="48"/>
      <c r="R1414" s="48"/>
      <c r="S1414" s="48"/>
      <c r="T1414" s="48"/>
      <c r="U1414" s="436" t="str">
        <f t="shared" si="89"/>
        <v/>
      </c>
      <c r="V1414" s="436"/>
      <c r="W1414" s="436" t="str">
        <f t="shared" si="90"/>
        <v/>
      </c>
      <c r="X1414" s="436"/>
      <c r="Y1414" s="48"/>
      <c r="Z1414" s="48"/>
      <c r="AA1414" s="48"/>
      <c r="AB1414" s="48"/>
      <c r="AC1414" s="48"/>
      <c r="AD1414" s="48"/>
      <c r="AE1414" s="48"/>
      <c r="AF1414" s="48"/>
      <c r="AG1414" s="48"/>
      <c r="AH1414" s="48"/>
      <c r="AI1414" s="48"/>
      <c r="AJ1414" s="48"/>
      <c r="AK1414" s="48"/>
      <c r="AL1414" s="48"/>
      <c r="AM1414" s="48"/>
      <c r="AN1414" s="48"/>
      <c r="AO1414" s="48"/>
      <c r="AP1414" s="48"/>
      <c r="AQ1414" s="48"/>
      <c r="AR1414" s="48"/>
      <c r="AS1414" s="48"/>
      <c r="AT1414" s="48"/>
      <c r="AU1414" s="48"/>
      <c r="AV1414" s="48"/>
      <c r="AW1414" s="48"/>
      <c r="AX1414" s="48"/>
      <c r="AY1414" s="48"/>
      <c r="AZ1414" s="48"/>
      <c r="BA1414" s="48"/>
      <c r="BB1414" s="48"/>
      <c r="BC1414" s="48"/>
      <c r="BD1414" s="48"/>
      <c r="BE1414" s="48"/>
      <c r="BF1414" s="48"/>
      <c r="BG1414" s="48"/>
      <c r="BH1414" s="48"/>
      <c r="BI1414" s="48"/>
      <c r="BJ1414" s="48"/>
      <c r="BK1414" s="48"/>
      <c r="BL1414" s="48"/>
      <c r="BM1414" s="48"/>
      <c r="BN1414" s="48"/>
      <c r="BO1414" s="48"/>
      <c r="BP1414" s="48"/>
      <c r="BQ1414" s="48"/>
      <c r="BR1414" s="48"/>
      <c r="BS1414" s="48"/>
      <c r="BT1414" s="48"/>
      <c r="BU1414" s="48"/>
    </row>
    <row r="1415" spans="1:73" hidden="1">
      <c r="A1415" s="48"/>
      <c r="B1415" s="48"/>
      <c r="C1415" s="70" t="s">
        <v>3748</v>
      </c>
      <c r="D1415" s="48"/>
      <c r="E1415" s="48"/>
      <c r="F1415" s="48"/>
      <c r="G1415" s="48"/>
      <c r="H1415" s="48"/>
      <c r="I1415" s="48"/>
      <c r="J1415" s="48"/>
      <c r="K1415" s="48"/>
      <c r="L1415" s="464">
        <f t="shared" si="91"/>
        <v>1028</v>
      </c>
      <c r="M1415" s="464"/>
      <c r="N1415" s="152" t="s">
        <v>3749</v>
      </c>
      <c r="O1415" s="48"/>
      <c r="P1415" s="48"/>
      <c r="Q1415" s="48"/>
      <c r="R1415" s="48"/>
      <c r="S1415" s="48"/>
      <c r="T1415" s="48"/>
      <c r="U1415" s="436" t="str">
        <f t="shared" si="89"/>
        <v/>
      </c>
      <c r="V1415" s="436"/>
      <c r="W1415" s="436" t="str">
        <f t="shared" si="90"/>
        <v/>
      </c>
      <c r="X1415" s="436"/>
      <c r="Y1415" s="48"/>
      <c r="Z1415" s="48"/>
      <c r="AA1415" s="48"/>
      <c r="AB1415" s="48"/>
      <c r="AC1415" s="48"/>
      <c r="AD1415" s="48"/>
      <c r="AE1415" s="48"/>
      <c r="AF1415" s="48"/>
      <c r="AG1415" s="48"/>
      <c r="AH1415" s="48"/>
      <c r="AI1415" s="48"/>
      <c r="AJ1415" s="48"/>
      <c r="AK1415" s="48"/>
      <c r="AL1415" s="48"/>
      <c r="AM1415" s="48"/>
      <c r="AN1415" s="48"/>
      <c r="AO1415" s="48"/>
      <c r="AP1415" s="48"/>
      <c r="AQ1415" s="48"/>
      <c r="AR1415" s="48"/>
      <c r="AS1415" s="48"/>
      <c r="AT1415" s="48"/>
      <c r="AU1415" s="48"/>
      <c r="AV1415" s="48"/>
      <c r="AW1415" s="48"/>
      <c r="AX1415" s="48"/>
      <c r="AY1415" s="48"/>
      <c r="AZ1415" s="48"/>
      <c r="BA1415" s="48"/>
      <c r="BB1415" s="48"/>
      <c r="BC1415" s="48"/>
      <c r="BD1415" s="48"/>
      <c r="BE1415" s="48"/>
      <c r="BF1415" s="48"/>
      <c r="BG1415" s="48"/>
      <c r="BH1415" s="48"/>
      <c r="BI1415" s="48"/>
      <c r="BJ1415" s="48"/>
      <c r="BK1415" s="48"/>
      <c r="BL1415" s="48"/>
      <c r="BM1415" s="48"/>
      <c r="BN1415" s="48"/>
      <c r="BO1415" s="48"/>
      <c r="BP1415" s="48"/>
      <c r="BQ1415" s="48"/>
      <c r="BR1415" s="48"/>
      <c r="BS1415" s="48"/>
      <c r="BT1415" s="48"/>
      <c r="BU1415" s="48"/>
    </row>
    <row r="1416" spans="1:73" hidden="1">
      <c r="A1416" s="48"/>
      <c r="B1416" s="48"/>
      <c r="C1416" s="70" t="s">
        <v>3750</v>
      </c>
      <c r="D1416" s="48"/>
      <c r="E1416" s="48"/>
      <c r="F1416" s="48"/>
      <c r="G1416" s="48"/>
      <c r="H1416" s="48"/>
      <c r="I1416" s="48"/>
      <c r="J1416" s="48"/>
      <c r="K1416" s="48"/>
      <c r="L1416" s="464">
        <f t="shared" si="91"/>
        <v>1029</v>
      </c>
      <c r="M1416" s="464"/>
      <c r="N1416" s="152" t="s">
        <v>3751</v>
      </c>
      <c r="O1416" s="48"/>
      <c r="P1416" s="48"/>
      <c r="Q1416" s="48"/>
      <c r="R1416" s="48"/>
      <c r="S1416" s="48"/>
      <c r="T1416" s="48"/>
      <c r="U1416" s="436" t="str">
        <f t="shared" si="89"/>
        <v/>
      </c>
      <c r="V1416" s="436"/>
      <c r="W1416" s="436" t="str">
        <f t="shared" si="90"/>
        <v/>
      </c>
      <c r="X1416" s="436"/>
      <c r="Y1416" s="48"/>
      <c r="Z1416" s="48"/>
      <c r="AA1416" s="48"/>
      <c r="AB1416" s="48"/>
      <c r="AC1416" s="48"/>
      <c r="AD1416" s="48"/>
      <c r="AE1416" s="48"/>
      <c r="AF1416" s="48"/>
      <c r="AG1416" s="48"/>
      <c r="AH1416" s="48"/>
      <c r="AI1416" s="48"/>
      <c r="AJ1416" s="48"/>
      <c r="AK1416" s="48"/>
      <c r="AL1416" s="48"/>
      <c r="AM1416" s="48"/>
      <c r="AN1416" s="48"/>
      <c r="AO1416" s="48"/>
      <c r="AP1416" s="48"/>
      <c r="AQ1416" s="48"/>
      <c r="AR1416" s="48"/>
      <c r="AS1416" s="48"/>
      <c r="AT1416" s="48"/>
      <c r="AU1416" s="48"/>
      <c r="AV1416" s="48"/>
      <c r="AW1416" s="48"/>
      <c r="AX1416" s="48"/>
      <c r="AY1416" s="48"/>
      <c r="AZ1416" s="48"/>
      <c r="BA1416" s="48"/>
      <c r="BB1416" s="48"/>
      <c r="BC1416" s="48"/>
      <c r="BD1416" s="48"/>
      <c r="BE1416" s="48"/>
      <c r="BF1416" s="48"/>
      <c r="BG1416" s="48"/>
      <c r="BH1416" s="48"/>
      <c r="BI1416" s="48"/>
      <c r="BJ1416" s="48"/>
      <c r="BK1416" s="48"/>
      <c r="BL1416" s="48"/>
      <c r="BM1416" s="48"/>
      <c r="BN1416" s="48"/>
      <c r="BO1416" s="48"/>
      <c r="BP1416" s="48"/>
      <c r="BQ1416" s="48"/>
      <c r="BR1416" s="48"/>
      <c r="BS1416" s="48"/>
      <c r="BT1416" s="48"/>
      <c r="BU1416" s="48"/>
    </row>
    <row r="1417" spans="1:73" hidden="1">
      <c r="A1417" s="48"/>
      <c r="B1417" s="48"/>
      <c r="C1417" s="70" t="s">
        <v>3752</v>
      </c>
      <c r="D1417" s="48"/>
      <c r="E1417" s="48"/>
      <c r="F1417" s="48"/>
      <c r="G1417" s="48"/>
      <c r="H1417" s="48"/>
      <c r="I1417" s="48"/>
      <c r="J1417" s="48"/>
      <c r="K1417" s="48"/>
      <c r="L1417" s="464">
        <f t="shared" si="91"/>
        <v>1030</v>
      </c>
      <c r="M1417" s="464"/>
      <c r="N1417" s="152" t="s">
        <v>3753</v>
      </c>
      <c r="O1417" s="48"/>
      <c r="P1417" s="48"/>
      <c r="Q1417" s="48"/>
      <c r="R1417" s="48"/>
      <c r="S1417" s="48"/>
      <c r="T1417" s="48"/>
      <c r="U1417" s="436" t="str">
        <f t="shared" si="89"/>
        <v/>
      </c>
      <c r="V1417" s="436"/>
      <c r="W1417" s="436" t="str">
        <f t="shared" si="90"/>
        <v/>
      </c>
      <c r="X1417" s="436"/>
      <c r="Y1417" s="48"/>
      <c r="Z1417" s="48"/>
      <c r="AA1417" s="48"/>
      <c r="AB1417" s="48"/>
      <c r="AC1417" s="48"/>
      <c r="AD1417" s="48"/>
      <c r="AE1417" s="48"/>
      <c r="AF1417" s="48"/>
      <c r="AG1417" s="48"/>
      <c r="AH1417" s="48"/>
      <c r="AI1417" s="48"/>
      <c r="AJ1417" s="48"/>
      <c r="AK1417" s="48"/>
      <c r="AL1417" s="48"/>
      <c r="AM1417" s="48"/>
      <c r="AN1417" s="48"/>
      <c r="AO1417" s="48"/>
      <c r="AP1417" s="48"/>
      <c r="AQ1417" s="48"/>
      <c r="AR1417" s="48"/>
      <c r="AS1417" s="48"/>
      <c r="AT1417" s="48"/>
      <c r="AU1417" s="48"/>
      <c r="AV1417" s="48"/>
      <c r="AW1417" s="48"/>
      <c r="AX1417" s="48"/>
      <c r="AY1417" s="48"/>
      <c r="AZ1417" s="48"/>
      <c r="BA1417" s="48"/>
      <c r="BB1417" s="48"/>
      <c r="BC1417" s="48"/>
      <c r="BD1417" s="48"/>
      <c r="BE1417" s="48"/>
      <c r="BF1417" s="48"/>
      <c r="BG1417" s="48"/>
      <c r="BH1417" s="48"/>
      <c r="BI1417" s="48"/>
      <c r="BJ1417" s="48"/>
      <c r="BK1417" s="48"/>
      <c r="BL1417" s="48"/>
      <c r="BM1417" s="48"/>
      <c r="BN1417" s="48"/>
      <c r="BO1417" s="48"/>
      <c r="BP1417" s="48"/>
      <c r="BQ1417" s="48"/>
      <c r="BR1417" s="48"/>
      <c r="BS1417" s="48"/>
      <c r="BT1417" s="48"/>
      <c r="BU1417" s="48"/>
    </row>
    <row r="1418" spans="1:73" hidden="1">
      <c r="A1418" s="48"/>
      <c r="B1418" s="48"/>
      <c r="C1418" s="70" t="s">
        <v>3754</v>
      </c>
      <c r="D1418" s="48"/>
      <c r="E1418" s="48"/>
      <c r="F1418" s="48"/>
      <c r="G1418" s="48"/>
      <c r="H1418" s="48"/>
      <c r="I1418" s="48"/>
      <c r="J1418" s="48"/>
      <c r="K1418" s="48"/>
      <c r="L1418" s="464">
        <f t="shared" si="91"/>
        <v>1031</v>
      </c>
      <c r="M1418" s="464"/>
      <c r="N1418" s="152" t="s">
        <v>3755</v>
      </c>
      <c r="O1418" s="48"/>
      <c r="P1418" s="48"/>
      <c r="Q1418" s="48"/>
      <c r="R1418" s="48"/>
      <c r="S1418" s="48"/>
      <c r="T1418" s="48"/>
      <c r="U1418" s="436" t="str">
        <f t="shared" si="89"/>
        <v/>
      </c>
      <c r="V1418" s="436"/>
      <c r="W1418" s="436" t="str">
        <f t="shared" si="90"/>
        <v/>
      </c>
      <c r="X1418" s="436"/>
      <c r="Y1418" s="48"/>
      <c r="Z1418" s="48"/>
      <c r="AA1418" s="48"/>
      <c r="AB1418" s="48"/>
      <c r="AC1418" s="48"/>
      <c r="AD1418" s="48"/>
      <c r="AE1418" s="48"/>
      <c r="AF1418" s="48"/>
      <c r="AG1418" s="48"/>
      <c r="AH1418" s="48"/>
      <c r="AI1418" s="48"/>
      <c r="AJ1418" s="48"/>
      <c r="AK1418" s="48"/>
      <c r="AL1418" s="48"/>
      <c r="AM1418" s="48"/>
      <c r="AN1418" s="48"/>
      <c r="AO1418" s="48"/>
      <c r="AP1418" s="48"/>
      <c r="AQ1418" s="48"/>
      <c r="AR1418" s="48"/>
      <c r="AS1418" s="48"/>
      <c r="AT1418" s="48"/>
      <c r="AU1418" s="48"/>
      <c r="AV1418" s="48"/>
      <c r="AW1418" s="48"/>
      <c r="AX1418" s="48"/>
      <c r="AY1418" s="48"/>
      <c r="AZ1418" s="48"/>
      <c r="BA1418" s="48"/>
      <c r="BB1418" s="48"/>
      <c r="BC1418" s="48"/>
      <c r="BD1418" s="48"/>
      <c r="BE1418" s="48"/>
      <c r="BF1418" s="48"/>
      <c r="BG1418" s="48"/>
      <c r="BH1418" s="48"/>
      <c r="BI1418" s="48"/>
      <c r="BJ1418" s="48"/>
      <c r="BK1418" s="48"/>
      <c r="BL1418" s="48"/>
      <c r="BM1418" s="48"/>
      <c r="BN1418" s="48"/>
      <c r="BO1418" s="48"/>
      <c r="BP1418" s="48"/>
      <c r="BQ1418" s="48"/>
      <c r="BR1418" s="48"/>
      <c r="BS1418" s="48"/>
      <c r="BT1418" s="48"/>
      <c r="BU1418" s="48"/>
    </row>
    <row r="1419" spans="1:73" hidden="1">
      <c r="A1419" s="48"/>
      <c r="B1419" s="48"/>
      <c r="C1419" s="70" t="s">
        <v>3756</v>
      </c>
      <c r="D1419" s="48"/>
      <c r="E1419" s="48"/>
      <c r="F1419" s="48"/>
      <c r="G1419" s="48"/>
      <c r="H1419" s="48"/>
      <c r="I1419" s="48"/>
      <c r="J1419" s="48"/>
      <c r="K1419" s="48"/>
      <c r="L1419" s="464">
        <f t="shared" si="91"/>
        <v>1032</v>
      </c>
      <c r="M1419" s="464"/>
      <c r="N1419" s="152" t="s">
        <v>3757</v>
      </c>
      <c r="O1419" s="48"/>
      <c r="P1419" s="48"/>
      <c r="Q1419" s="48"/>
      <c r="R1419" s="48"/>
      <c r="S1419" s="48"/>
      <c r="T1419" s="48"/>
      <c r="U1419" s="436" t="str">
        <f t="shared" si="89"/>
        <v/>
      </c>
      <c r="V1419" s="436"/>
      <c r="W1419" s="436" t="str">
        <f t="shared" si="90"/>
        <v/>
      </c>
      <c r="X1419" s="436"/>
      <c r="Y1419" s="48"/>
      <c r="Z1419" s="48"/>
      <c r="AA1419" s="48"/>
      <c r="AB1419" s="48"/>
      <c r="AC1419" s="48"/>
      <c r="AD1419" s="48"/>
      <c r="AE1419" s="48"/>
      <c r="AF1419" s="48"/>
      <c r="AG1419" s="48"/>
      <c r="AH1419" s="48"/>
      <c r="AI1419" s="48"/>
      <c r="AJ1419" s="48"/>
      <c r="AK1419" s="48"/>
      <c r="AL1419" s="48"/>
      <c r="AM1419" s="48"/>
      <c r="AN1419" s="48"/>
      <c r="AO1419" s="48"/>
      <c r="AP1419" s="48"/>
      <c r="AQ1419" s="48"/>
      <c r="AR1419" s="48"/>
      <c r="AS1419" s="48"/>
      <c r="AT1419" s="48"/>
      <c r="AU1419" s="48"/>
      <c r="AV1419" s="48"/>
      <c r="AW1419" s="48"/>
      <c r="AX1419" s="48"/>
      <c r="AY1419" s="48"/>
      <c r="AZ1419" s="48"/>
      <c r="BA1419" s="48"/>
      <c r="BB1419" s="48"/>
      <c r="BC1419" s="48"/>
      <c r="BD1419" s="48"/>
      <c r="BE1419" s="48"/>
      <c r="BF1419" s="48"/>
      <c r="BG1419" s="48"/>
      <c r="BH1419" s="48"/>
      <c r="BI1419" s="48"/>
      <c r="BJ1419" s="48"/>
      <c r="BK1419" s="48"/>
      <c r="BL1419" s="48"/>
      <c r="BM1419" s="48"/>
      <c r="BN1419" s="48"/>
      <c r="BO1419" s="48"/>
      <c r="BP1419" s="48"/>
      <c r="BQ1419" s="48"/>
      <c r="BR1419" s="48"/>
      <c r="BS1419" s="48"/>
      <c r="BT1419" s="48"/>
      <c r="BU1419" s="48"/>
    </row>
    <row r="1420" spans="1:73" hidden="1">
      <c r="A1420" s="48"/>
      <c r="B1420" s="48"/>
      <c r="C1420" s="70" t="s">
        <v>3758</v>
      </c>
      <c r="D1420" s="48"/>
      <c r="E1420" s="48"/>
      <c r="F1420" s="48"/>
      <c r="G1420" s="48"/>
      <c r="H1420" s="48"/>
      <c r="I1420" s="48"/>
      <c r="J1420" s="48"/>
      <c r="K1420" s="48"/>
      <c r="L1420" s="464">
        <f t="shared" si="91"/>
        <v>1033</v>
      </c>
      <c r="M1420" s="464"/>
      <c r="N1420" s="152" t="s">
        <v>3759</v>
      </c>
      <c r="O1420" s="48"/>
      <c r="P1420" s="48"/>
      <c r="Q1420" s="48"/>
      <c r="R1420" s="48"/>
      <c r="S1420" s="48"/>
      <c r="T1420" s="48"/>
      <c r="U1420" s="436" t="str">
        <f t="shared" si="89"/>
        <v/>
      </c>
      <c r="V1420" s="436"/>
      <c r="W1420" s="436" t="str">
        <f t="shared" si="90"/>
        <v/>
      </c>
      <c r="X1420" s="436"/>
      <c r="Y1420" s="48"/>
      <c r="Z1420" s="48"/>
      <c r="AA1420" s="48"/>
      <c r="AB1420" s="48"/>
      <c r="AC1420" s="48"/>
      <c r="AD1420" s="48"/>
      <c r="AE1420" s="48"/>
      <c r="AF1420" s="48"/>
      <c r="AG1420" s="48"/>
      <c r="AH1420" s="48"/>
      <c r="AI1420" s="48"/>
      <c r="AJ1420" s="48"/>
      <c r="AK1420" s="48"/>
      <c r="AL1420" s="48"/>
      <c r="AM1420" s="48"/>
      <c r="AN1420" s="48"/>
      <c r="AO1420" s="48"/>
      <c r="AP1420" s="48"/>
      <c r="AQ1420" s="48"/>
      <c r="AR1420" s="48"/>
      <c r="AS1420" s="48"/>
      <c r="AT1420" s="48"/>
      <c r="AU1420" s="48"/>
      <c r="AV1420" s="48"/>
      <c r="AW1420" s="48"/>
      <c r="AX1420" s="48"/>
      <c r="AY1420" s="48"/>
      <c r="AZ1420" s="48"/>
      <c r="BA1420" s="48"/>
      <c r="BB1420" s="48"/>
      <c r="BC1420" s="48"/>
      <c r="BD1420" s="48"/>
      <c r="BE1420" s="48"/>
      <c r="BF1420" s="48"/>
      <c r="BG1420" s="48"/>
      <c r="BH1420" s="48"/>
      <c r="BI1420" s="48"/>
      <c r="BJ1420" s="48"/>
      <c r="BK1420" s="48"/>
      <c r="BL1420" s="48"/>
      <c r="BM1420" s="48"/>
      <c r="BN1420" s="48"/>
      <c r="BO1420" s="48"/>
      <c r="BP1420" s="48"/>
      <c r="BQ1420" s="48"/>
      <c r="BR1420" s="48"/>
      <c r="BS1420" s="48"/>
      <c r="BT1420" s="48"/>
      <c r="BU1420" s="48"/>
    </row>
    <row r="1421" spans="1:73" hidden="1">
      <c r="A1421" s="48"/>
      <c r="B1421" s="48"/>
      <c r="C1421" s="70" t="s">
        <v>3760</v>
      </c>
      <c r="D1421" s="48"/>
      <c r="E1421" s="48"/>
      <c r="F1421" s="48"/>
      <c r="G1421" s="48"/>
      <c r="H1421" s="48"/>
      <c r="I1421" s="48"/>
      <c r="J1421" s="48"/>
      <c r="K1421" s="48"/>
      <c r="L1421" s="464">
        <f t="shared" si="91"/>
        <v>1034</v>
      </c>
      <c r="M1421" s="464"/>
      <c r="N1421" s="152" t="s">
        <v>3761</v>
      </c>
      <c r="O1421" s="48"/>
      <c r="P1421" s="48"/>
      <c r="Q1421" s="48"/>
      <c r="R1421" s="48"/>
      <c r="S1421" s="48"/>
      <c r="T1421" s="48"/>
      <c r="U1421" s="436" t="str">
        <f t="shared" si="89"/>
        <v/>
      </c>
      <c r="V1421" s="436"/>
      <c r="W1421" s="436" t="str">
        <f t="shared" si="90"/>
        <v/>
      </c>
      <c r="X1421" s="436"/>
      <c r="Y1421" s="48"/>
      <c r="Z1421" s="48"/>
      <c r="AA1421" s="48"/>
      <c r="AB1421" s="48"/>
      <c r="AC1421" s="48"/>
      <c r="AD1421" s="48"/>
      <c r="AE1421" s="48"/>
      <c r="AF1421" s="48"/>
      <c r="AG1421" s="48"/>
      <c r="AH1421" s="48"/>
      <c r="AI1421" s="48"/>
      <c r="AJ1421" s="48"/>
      <c r="AK1421" s="48"/>
      <c r="AL1421" s="48"/>
      <c r="AM1421" s="48"/>
      <c r="AN1421" s="48"/>
      <c r="AO1421" s="48"/>
      <c r="AP1421" s="48"/>
      <c r="AQ1421" s="48"/>
      <c r="AR1421" s="48"/>
      <c r="AS1421" s="48"/>
      <c r="AT1421" s="48"/>
      <c r="AU1421" s="48"/>
      <c r="AV1421" s="48"/>
      <c r="AW1421" s="48"/>
      <c r="AX1421" s="48"/>
      <c r="AY1421" s="48"/>
      <c r="AZ1421" s="48"/>
      <c r="BA1421" s="48"/>
      <c r="BB1421" s="48"/>
      <c r="BC1421" s="48"/>
      <c r="BD1421" s="48"/>
      <c r="BE1421" s="48"/>
      <c r="BF1421" s="48"/>
      <c r="BG1421" s="48"/>
      <c r="BH1421" s="48"/>
      <c r="BI1421" s="48"/>
      <c r="BJ1421" s="48"/>
      <c r="BK1421" s="48"/>
      <c r="BL1421" s="48"/>
      <c r="BM1421" s="48"/>
      <c r="BN1421" s="48"/>
      <c r="BO1421" s="48"/>
      <c r="BP1421" s="48"/>
      <c r="BQ1421" s="48"/>
      <c r="BR1421" s="48"/>
      <c r="BS1421" s="48"/>
      <c r="BT1421" s="48"/>
      <c r="BU1421" s="48"/>
    </row>
    <row r="1422" spans="1:73" hidden="1">
      <c r="A1422" s="48"/>
      <c r="B1422" s="48"/>
      <c r="C1422" s="70" t="s">
        <v>3762</v>
      </c>
      <c r="D1422" s="48"/>
      <c r="E1422" s="48"/>
      <c r="F1422" s="48"/>
      <c r="G1422" s="48"/>
      <c r="H1422" s="48"/>
      <c r="I1422" s="48"/>
      <c r="J1422" s="48"/>
      <c r="K1422" s="48"/>
      <c r="L1422" s="464">
        <f t="shared" si="91"/>
        <v>1035</v>
      </c>
      <c r="M1422" s="464"/>
      <c r="N1422" s="152" t="s">
        <v>3763</v>
      </c>
      <c r="O1422" s="48"/>
      <c r="P1422" s="48"/>
      <c r="Q1422" s="48"/>
      <c r="R1422" s="48"/>
      <c r="S1422" s="48"/>
      <c r="T1422" s="48"/>
      <c r="U1422" s="436" t="str">
        <f t="shared" si="89"/>
        <v/>
      </c>
      <c r="V1422" s="436"/>
      <c r="W1422" s="436" t="str">
        <f t="shared" si="90"/>
        <v/>
      </c>
      <c r="X1422" s="436"/>
      <c r="Y1422" s="48"/>
      <c r="Z1422" s="48"/>
      <c r="AA1422" s="48"/>
      <c r="AB1422" s="48"/>
      <c r="AC1422" s="48"/>
      <c r="AD1422" s="48"/>
      <c r="AE1422" s="48"/>
      <c r="AF1422" s="48"/>
      <c r="AG1422" s="48"/>
      <c r="AH1422" s="48"/>
      <c r="AI1422" s="48"/>
      <c r="AJ1422" s="48"/>
      <c r="AK1422" s="48"/>
      <c r="AL1422" s="48"/>
      <c r="AM1422" s="48"/>
      <c r="AN1422" s="48"/>
      <c r="AO1422" s="48"/>
      <c r="AP1422" s="48"/>
      <c r="AQ1422" s="48"/>
      <c r="AR1422" s="48"/>
      <c r="AS1422" s="48"/>
      <c r="AT1422" s="48"/>
      <c r="AU1422" s="48"/>
      <c r="AV1422" s="48"/>
      <c r="AW1422" s="48"/>
      <c r="AX1422" s="48"/>
      <c r="AY1422" s="48"/>
      <c r="AZ1422" s="48"/>
      <c r="BA1422" s="48"/>
      <c r="BB1422" s="48"/>
      <c r="BC1422" s="48"/>
      <c r="BD1422" s="48"/>
      <c r="BE1422" s="48"/>
      <c r="BF1422" s="48"/>
      <c r="BG1422" s="48"/>
      <c r="BH1422" s="48"/>
      <c r="BI1422" s="48"/>
      <c r="BJ1422" s="48"/>
      <c r="BK1422" s="48"/>
      <c r="BL1422" s="48"/>
      <c r="BM1422" s="48"/>
      <c r="BN1422" s="48"/>
      <c r="BO1422" s="48"/>
      <c r="BP1422" s="48"/>
      <c r="BQ1422" s="48"/>
      <c r="BR1422" s="48"/>
      <c r="BS1422" s="48"/>
      <c r="BT1422" s="48"/>
      <c r="BU1422" s="48"/>
    </row>
    <row r="1423" spans="1:73" hidden="1">
      <c r="A1423" s="48"/>
      <c r="B1423" s="48"/>
      <c r="C1423" s="70" t="s">
        <v>3764</v>
      </c>
      <c r="D1423" s="48"/>
      <c r="E1423" s="48"/>
      <c r="F1423" s="48"/>
      <c r="G1423" s="48"/>
      <c r="H1423" s="48"/>
      <c r="I1423" s="48"/>
      <c r="J1423" s="48"/>
      <c r="K1423" s="48"/>
      <c r="L1423" s="464">
        <f t="shared" si="91"/>
        <v>1036</v>
      </c>
      <c r="M1423" s="464"/>
      <c r="N1423" s="152" t="s">
        <v>3765</v>
      </c>
      <c r="O1423" s="48"/>
      <c r="P1423" s="48"/>
      <c r="Q1423" s="48"/>
      <c r="R1423" s="48"/>
      <c r="S1423" s="48"/>
      <c r="T1423" s="48"/>
      <c r="U1423" s="436" t="str">
        <f t="shared" si="89"/>
        <v/>
      </c>
      <c r="V1423" s="436"/>
      <c r="W1423" s="436" t="str">
        <f t="shared" si="90"/>
        <v/>
      </c>
      <c r="X1423" s="436"/>
      <c r="Y1423" s="48"/>
      <c r="Z1423" s="48"/>
      <c r="AA1423" s="48"/>
      <c r="AB1423" s="48"/>
      <c r="AC1423" s="48"/>
      <c r="AD1423" s="48"/>
      <c r="AE1423" s="48"/>
      <c r="AF1423" s="48"/>
      <c r="AG1423" s="48"/>
      <c r="AH1423" s="48"/>
      <c r="AI1423" s="48"/>
      <c r="AJ1423" s="48"/>
      <c r="AK1423" s="48"/>
      <c r="AL1423" s="48"/>
      <c r="AM1423" s="48"/>
      <c r="AN1423" s="48"/>
      <c r="AO1423" s="48"/>
      <c r="AP1423" s="48"/>
      <c r="AQ1423" s="48"/>
      <c r="AR1423" s="48"/>
      <c r="AS1423" s="48"/>
      <c r="AT1423" s="48"/>
      <c r="AU1423" s="48"/>
      <c r="AV1423" s="48"/>
      <c r="AW1423" s="48"/>
      <c r="AX1423" s="48"/>
      <c r="AY1423" s="48"/>
      <c r="AZ1423" s="48"/>
      <c r="BA1423" s="48"/>
      <c r="BB1423" s="48"/>
      <c r="BC1423" s="48"/>
      <c r="BD1423" s="48"/>
      <c r="BE1423" s="48"/>
      <c r="BF1423" s="48"/>
      <c r="BG1423" s="48"/>
      <c r="BH1423" s="48"/>
      <c r="BI1423" s="48"/>
      <c r="BJ1423" s="48"/>
      <c r="BK1423" s="48"/>
      <c r="BL1423" s="48"/>
      <c r="BM1423" s="48"/>
      <c r="BN1423" s="48"/>
      <c r="BO1423" s="48"/>
      <c r="BP1423" s="48"/>
      <c r="BQ1423" s="48"/>
      <c r="BR1423" s="48"/>
      <c r="BS1423" s="48"/>
      <c r="BT1423" s="48"/>
      <c r="BU1423" s="48"/>
    </row>
    <row r="1424" spans="1:73" hidden="1">
      <c r="A1424" s="48"/>
      <c r="B1424" s="48"/>
      <c r="C1424" s="70" t="s">
        <v>3766</v>
      </c>
      <c r="D1424" s="48"/>
      <c r="E1424" s="48"/>
      <c r="F1424" s="48"/>
      <c r="G1424" s="48"/>
      <c r="H1424" s="48"/>
      <c r="I1424" s="48"/>
      <c r="J1424" s="48"/>
      <c r="K1424" s="48"/>
      <c r="L1424" s="464">
        <f t="shared" si="91"/>
        <v>1037</v>
      </c>
      <c r="M1424" s="464"/>
      <c r="N1424" s="152" t="s">
        <v>3767</v>
      </c>
      <c r="O1424" s="48"/>
      <c r="P1424" s="48"/>
      <c r="Q1424" s="48"/>
      <c r="R1424" s="48"/>
      <c r="S1424" s="48"/>
      <c r="T1424" s="48"/>
      <c r="U1424" s="436" t="str">
        <f t="shared" si="89"/>
        <v/>
      </c>
      <c r="V1424" s="436"/>
      <c r="W1424" s="436" t="str">
        <f t="shared" si="90"/>
        <v/>
      </c>
      <c r="X1424" s="436"/>
      <c r="Y1424" s="48"/>
      <c r="Z1424" s="48"/>
      <c r="AA1424" s="48"/>
      <c r="AB1424" s="48"/>
      <c r="AC1424" s="48"/>
      <c r="AD1424" s="48"/>
      <c r="AE1424" s="48"/>
      <c r="AF1424" s="48"/>
      <c r="AG1424" s="48"/>
      <c r="AH1424" s="48"/>
      <c r="AI1424" s="48"/>
      <c r="AJ1424" s="48"/>
      <c r="AK1424" s="48"/>
      <c r="AL1424" s="48"/>
      <c r="AM1424" s="48"/>
      <c r="AN1424" s="48"/>
      <c r="AO1424" s="48"/>
      <c r="AP1424" s="48"/>
      <c r="AQ1424" s="48"/>
      <c r="AR1424" s="48"/>
      <c r="AS1424" s="48"/>
      <c r="AT1424" s="48"/>
      <c r="AU1424" s="48"/>
      <c r="AV1424" s="48"/>
      <c r="AW1424" s="48"/>
      <c r="AX1424" s="48"/>
      <c r="AY1424" s="48"/>
      <c r="AZ1424" s="48"/>
      <c r="BA1424" s="48"/>
      <c r="BB1424" s="48"/>
      <c r="BC1424" s="48"/>
      <c r="BD1424" s="48"/>
      <c r="BE1424" s="48"/>
      <c r="BF1424" s="48"/>
      <c r="BG1424" s="48"/>
      <c r="BH1424" s="48"/>
      <c r="BI1424" s="48"/>
      <c r="BJ1424" s="48"/>
      <c r="BK1424" s="48"/>
      <c r="BL1424" s="48"/>
      <c r="BM1424" s="48"/>
      <c r="BN1424" s="48"/>
      <c r="BO1424" s="48"/>
      <c r="BP1424" s="48"/>
      <c r="BQ1424" s="48"/>
      <c r="BR1424" s="48"/>
      <c r="BS1424" s="48"/>
      <c r="BT1424" s="48"/>
      <c r="BU1424" s="48"/>
    </row>
    <row r="1425" spans="1:73" hidden="1">
      <c r="A1425" s="48"/>
      <c r="B1425" s="48"/>
      <c r="C1425" s="70" t="s">
        <v>3768</v>
      </c>
      <c r="D1425" s="48"/>
      <c r="E1425" s="48"/>
      <c r="F1425" s="48"/>
      <c r="G1425" s="48"/>
      <c r="H1425" s="48"/>
      <c r="I1425" s="48"/>
      <c r="J1425" s="48"/>
      <c r="K1425" s="48"/>
      <c r="L1425" s="464">
        <f t="shared" si="91"/>
        <v>1038</v>
      </c>
      <c r="M1425" s="464"/>
      <c r="N1425" s="152" t="s">
        <v>3769</v>
      </c>
      <c r="O1425" s="48"/>
      <c r="P1425" s="48"/>
      <c r="Q1425" s="48"/>
      <c r="R1425" s="48"/>
      <c r="S1425" s="48"/>
      <c r="T1425" s="48"/>
      <c r="U1425" s="436" t="str">
        <f t="shared" si="89"/>
        <v/>
      </c>
      <c r="V1425" s="436"/>
      <c r="W1425" s="436" t="str">
        <f t="shared" si="90"/>
        <v/>
      </c>
      <c r="X1425" s="436"/>
      <c r="Y1425" s="48"/>
      <c r="Z1425" s="48"/>
      <c r="AA1425" s="48"/>
      <c r="AB1425" s="48"/>
      <c r="AC1425" s="48"/>
      <c r="AD1425" s="48"/>
      <c r="AE1425" s="48"/>
      <c r="AF1425" s="48"/>
      <c r="AG1425" s="48"/>
      <c r="AH1425" s="48"/>
      <c r="AI1425" s="48"/>
      <c r="AJ1425" s="48"/>
      <c r="AK1425" s="48"/>
      <c r="AL1425" s="48"/>
      <c r="AM1425" s="48"/>
      <c r="AN1425" s="48"/>
      <c r="AO1425" s="48"/>
      <c r="AP1425" s="48"/>
      <c r="AQ1425" s="48"/>
      <c r="AR1425" s="48"/>
      <c r="AS1425" s="48"/>
      <c r="AT1425" s="48"/>
      <c r="AU1425" s="48"/>
      <c r="AV1425" s="48"/>
      <c r="AW1425" s="48"/>
      <c r="AX1425" s="48"/>
      <c r="AY1425" s="48"/>
      <c r="AZ1425" s="48"/>
      <c r="BA1425" s="48"/>
      <c r="BB1425" s="48"/>
      <c r="BC1425" s="48"/>
      <c r="BD1425" s="48"/>
      <c r="BE1425" s="48"/>
      <c r="BF1425" s="48"/>
      <c r="BG1425" s="48"/>
      <c r="BH1425" s="48"/>
      <c r="BI1425" s="48"/>
      <c r="BJ1425" s="48"/>
      <c r="BK1425" s="48"/>
      <c r="BL1425" s="48"/>
      <c r="BM1425" s="48"/>
      <c r="BN1425" s="48"/>
      <c r="BO1425" s="48"/>
      <c r="BP1425" s="48"/>
      <c r="BQ1425" s="48"/>
      <c r="BR1425" s="48"/>
      <c r="BS1425" s="48"/>
      <c r="BT1425" s="48"/>
      <c r="BU1425" s="48"/>
    </row>
    <row r="1426" spans="1:73" hidden="1">
      <c r="A1426" s="48"/>
      <c r="B1426" s="48"/>
      <c r="C1426" s="70" t="s">
        <v>3770</v>
      </c>
      <c r="D1426" s="48"/>
      <c r="E1426" s="48"/>
      <c r="F1426" s="48"/>
      <c r="G1426" s="48"/>
      <c r="H1426" s="48"/>
      <c r="I1426" s="48"/>
      <c r="J1426" s="48"/>
      <c r="K1426" s="48"/>
      <c r="L1426" s="464">
        <f t="shared" si="91"/>
        <v>1039</v>
      </c>
      <c r="M1426" s="464"/>
      <c r="N1426" s="152" t="s">
        <v>3771</v>
      </c>
      <c r="O1426" s="48"/>
      <c r="P1426" s="48"/>
      <c r="Q1426" s="48"/>
      <c r="R1426" s="48"/>
      <c r="S1426" s="48"/>
      <c r="T1426" s="48"/>
      <c r="U1426" s="436" t="str">
        <f t="shared" si="89"/>
        <v/>
      </c>
      <c r="V1426" s="436"/>
      <c r="W1426" s="436" t="str">
        <f t="shared" si="90"/>
        <v/>
      </c>
      <c r="X1426" s="436"/>
      <c r="Y1426" s="48"/>
      <c r="Z1426" s="48"/>
      <c r="AA1426" s="48"/>
      <c r="AB1426" s="48"/>
      <c r="AC1426" s="48"/>
      <c r="AD1426" s="48"/>
      <c r="AE1426" s="48"/>
      <c r="AF1426" s="48"/>
      <c r="AG1426" s="48"/>
      <c r="AH1426" s="48"/>
      <c r="AI1426" s="48"/>
      <c r="AJ1426" s="48"/>
      <c r="AK1426" s="48"/>
      <c r="AL1426" s="48"/>
      <c r="AM1426" s="48"/>
      <c r="AN1426" s="48"/>
      <c r="AO1426" s="48"/>
      <c r="AP1426" s="48"/>
      <c r="AQ1426" s="48"/>
      <c r="AR1426" s="48"/>
      <c r="AS1426" s="48"/>
      <c r="AT1426" s="48"/>
      <c r="AU1426" s="48"/>
      <c r="AV1426" s="48"/>
      <c r="AW1426" s="48"/>
      <c r="AX1426" s="48"/>
      <c r="AY1426" s="48"/>
      <c r="AZ1426" s="48"/>
      <c r="BA1426" s="48"/>
      <c r="BB1426" s="48"/>
      <c r="BC1426" s="48"/>
      <c r="BD1426" s="48"/>
      <c r="BE1426" s="48"/>
      <c r="BF1426" s="48"/>
      <c r="BG1426" s="48"/>
      <c r="BH1426" s="48"/>
      <c r="BI1426" s="48"/>
      <c r="BJ1426" s="48"/>
      <c r="BK1426" s="48"/>
      <c r="BL1426" s="48"/>
      <c r="BM1426" s="48"/>
      <c r="BN1426" s="48"/>
      <c r="BO1426" s="48"/>
      <c r="BP1426" s="48"/>
      <c r="BQ1426" s="48"/>
      <c r="BR1426" s="48"/>
      <c r="BS1426" s="48"/>
      <c r="BT1426" s="48"/>
      <c r="BU1426" s="48"/>
    </row>
    <row r="1427" spans="1:73" hidden="1">
      <c r="A1427" s="48"/>
      <c r="B1427" s="48"/>
      <c r="C1427" s="70" t="s">
        <v>3772</v>
      </c>
      <c r="D1427" s="48"/>
      <c r="E1427" s="48"/>
      <c r="F1427" s="48"/>
      <c r="G1427" s="48"/>
      <c r="H1427" s="48"/>
      <c r="I1427" s="48"/>
      <c r="J1427" s="48"/>
      <c r="K1427" s="48"/>
      <c r="L1427" s="464">
        <f t="shared" si="91"/>
        <v>1040</v>
      </c>
      <c r="M1427" s="464"/>
      <c r="N1427" s="152" t="s">
        <v>3773</v>
      </c>
      <c r="O1427" s="48"/>
      <c r="P1427" s="48"/>
      <c r="Q1427" s="48"/>
      <c r="R1427" s="48"/>
      <c r="S1427" s="48"/>
      <c r="T1427" s="48"/>
      <c r="U1427" s="436" t="str">
        <f t="shared" si="89"/>
        <v/>
      </c>
      <c r="V1427" s="436"/>
      <c r="W1427" s="436" t="str">
        <f t="shared" si="90"/>
        <v/>
      </c>
      <c r="X1427" s="436"/>
      <c r="Y1427" s="48"/>
      <c r="Z1427" s="48"/>
      <c r="AA1427" s="48"/>
      <c r="AB1427" s="48"/>
      <c r="AC1427" s="48"/>
      <c r="AD1427" s="48"/>
      <c r="AE1427" s="48"/>
      <c r="AF1427" s="48"/>
      <c r="AG1427" s="48"/>
      <c r="AH1427" s="48"/>
      <c r="AI1427" s="48"/>
      <c r="AJ1427" s="48"/>
      <c r="AK1427" s="48"/>
      <c r="AL1427" s="48"/>
      <c r="AM1427" s="48"/>
      <c r="AN1427" s="48"/>
      <c r="AO1427" s="48"/>
      <c r="AP1427" s="48"/>
      <c r="AQ1427" s="48"/>
      <c r="AR1427" s="48"/>
      <c r="AS1427" s="48"/>
      <c r="AT1427" s="48"/>
      <c r="AU1427" s="48"/>
      <c r="AV1427" s="48"/>
      <c r="AW1427" s="48"/>
      <c r="AX1427" s="48"/>
      <c r="AY1427" s="48"/>
      <c r="AZ1427" s="48"/>
      <c r="BA1427" s="48"/>
      <c r="BB1427" s="48"/>
      <c r="BC1427" s="48"/>
      <c r="BD1427" s="48"/>
      <c r="BE1427" s="48"/>
      <c r="BF1427" s="48"/>
      <c r="BG1427" s="48"/>
      <c r="BH1427" s="48"/>
      <c r="BI1427" s="48"/>
      <c r="BJ1427" s="48"/>
      <c r="BK1427" s="48"/>
      <c r="BL1427" s="48"/>
      <c r="BM1427" s="48"/>
      <c r="BN1427" s="48"/>
      <c r="BO1427" s="48"/>
      <c r="BP1427" s="48"/>
      <c r="BQ1427" s="48"/>
      <c r="BR1427" s="48"/>
      <c r="BS1427" s="48"/>
      <c r="BT1427" s="48"/>
      <c r="BU1427" s="48"/>
    </row>
    <row r="1428" spans="1:73" hidden="1">
      <c r="A1428" s="48"/>
      <c r="B1428" s="48"/>
      <c r="C1428" s="70" t="s">
        <v>3774</v>
      </c>
      <c r="D1428" s="48"/>
      <c r="E1428" s="48"/>
      <c r="F1428" s="48"/>
      <c r="G1428" s="48"/>
      <c r="H1428" s="48"/>
      <c r="I1428" s="48"/>
      <c r="J1428" s="48"/>
      <c r="K1428" s="48"/>
      <c r="L1428" s="464">
        <f t="shared" si="91"/>
        <v>1041</v>
      </c>
      <c r="M1428" s="464"/>
      <c r="N1428" s="152" t="s">
        <v>3775</v>
      </c>
      <c r="O1428" s="48"/>
      <c r="P1428" s="48"/>
      <c r="Q1428" s="48"/>
      <c r="R1428" s="48"/>
      <c r="S1428" s="48"/>
      <c r="T1428" s="48"/>
      <c r="U1428" s="436" t="str">
        <f t="shared" si="89"/>
        <v/>
      </c>
      <c r="V1428" s="436"/>
      <c r="W1428" s="436" t="str">
        <f t="shared" si="90"/>
        <v/>
      </c>
      <c r="X1428" s="436"/>
      <c r="Y1428" s="48"/>
      <c r="Z1428" s="48"/>
      <c r="AA1428" s="48"/>
      <c r="AB1428" s="48"/>
      <c r="AC1428" s="48"/>
      <c r="AD1428" s="48"/>
      <c r="AE1428" s="48"/>
      <c r="AF1428" s="48"/>
      <c r="AG1428" s="48"/>
      <c r="AH1428" s="48"/>
      <c r="AI1428" s="48"/>
      <c r="AJ1428" s="48"/>
      <c r="AK1428" s="48"/>
      <c r="AL1428" s="48"/>
      <c r="AM1428" s="48"/>
      <c r="AN1428" s="48"/>
      <c r="AO1428" s="48"/>
      <c r="AP1428" s="48"/>
      <c r="AQ1428" s="48"/>
      <c r="AR1428" s="48"/>
      <c r="AS1428" s="48"/>
      <c r="AT1428" s="48"/>
      <c r="AU1428" s="48"/>
      <c r="AV1428" s="48"/>
      <c r="AW1428" s="48"/>
      <c r="AX1428" s="48"/>
      <c r="AY1428" s="48"/>
      <c r="AZ1428" s="48"/>
      <c r="BA1428" s="48"/>
      <c r="BB1428" s="48"/>
      <c r="BC1428" s="48"/>
      <c r="BD1428" s="48"/>
      <c r="BE1428" s="48"/>
      <c r="BF1428" s="48"/>
      <c r="BG1428" s="48"/>
      <c r="BH1428" s="48"/>
      <c r="BI1428" s="48"/>
      <c r="BJ1428" s="48"/>
      <c r="BK1428" s="48"/>
      <c r="BL1428" s="48"/>
      <c r="BM1428" s="48"/>
      <c r="BN1428" s="48"/>
      <c r="BO1428" s="48"/>
      <c r="BP1428" s="48"/>
      <c r="BQ1428" s="48"/>
      <c r="BR1428" s="48"/>
      <c r="BS1428" s="48"/>
      <c r="BT1428" s="48"/>
      <c r="BU1428" s="48"/>
    </row>
    <row r="1429" spans="1:73" hidden="1">
      <c r="A1429" s="48"/>
      <c r="B1429" s="48"/>
      <c r="C1429" s="70" t="s">
        <v>3776</v>
      </c>
      <c r="D1429" s="48"/>
      <c r="E1429" s="48"/>
      <c r="F1429" s="48"/>
      <c r="G1429" s="48"/>
      <c r="H1429" s="48"/>
      <c r="I1429" s="48"/>
      <c r="J1429" s="48"/>
      <c r="K1429" s="48"/>
      <c r="L1429" s="464">
        <f t="shared" si="91"/>
        <v>1042</v>
      </c>
      <c r="M1429" s="464"/>
      <c r="N1429" s="152" t="s">
        <v>3777</v>
      </c>
      <c r="O1429" s="48"/>
      <c r="P1429" s="48"/>
      <c r="Q1429" s="48"/>
      <c r="R1429" s="48"/>
      <c r="S1429" s="48"/>
      <c r="T1429" s="48"/>
      <c r="U1429" s="436" t="str">
        <f t="shared" si="89"/>
        <v/>
      </c>
      <c r="V1429" s="436"/>
      <c r="W1429" s="436" t="str">
        <f t="shared" si="90"/>
        <v/>
      </c>
      <c r="X1429" s="436"/>
      <c r="Y1429" s="48"/>
      <c r="Z1429" s="48"/>
      <c r="AA1429" s="48"/>
      <c r="AB1429" s="48"/>
      <c r="AC1429" s="48"/>
      <c r="AD1429" s="48"/>
      <c r="AE1429" s="48"/>
      <c r="AF1429" s="48"/>
      <c r="AG1429" s="48"/>
      <c r="AH1429" s="48"/>
      <c r="AI1429" s="48"/>
      <c r="AJ1429" s="48"/>
      <c r="AK1429" s="48"/>
      <c r="AL1429" s="48"/>
      <c r="AM1429" s="48"/>
      <c r="AN1429" s="48"/>
      <c r="AO1429" s="48"/>
      <c r="AP1429" s="48"/>
      <c r="AQ1429" s="48"/>
      <c r="AR1429" s="48"/>
      <c r="AS1429" s="48"/>
      <c r="AT1429" s="48"/>
      <c r="AU1429" s="48"/>
      <c r="AV1429" s="48"/>
      <c r="AW1429" s="48"/>
      <c r="AX1429" s="48"/>
      <c r="AY1429" s="48"/>
      <c r="AZ1429" s="48"/>
      <c r="BA1429" s="48"/>
      <c r="BB1429" s="48"/>
      <c r="BC1429" s="48"/>
      <c r="BD1429" s="48"/>
      <c r="BE1429" s="48"/>
      <c r="BF1429" s="48"/>
      <c r="BG1429" s="48"/>
      <c r="BH1429" s="48"/>
      <c r="BI1429" s="48"/>
      <c r="BJ1429" s="48"/>
      <c r="BK1429" s="48"/>
      <c r="BL1429" s="48"/>
      <c r="BM1429" s="48"/>
      <c r="BN1429" s="48"/>
      <c r="BO1429" s="48"/>
      <c r="BP1429" s="48"/>
      <c r="BQ1429" s="48"/>
      <c r="BR1429" s="48"/>
      <c r="BS1429" s="48"/>
      <c r="BT1429" s="48"/>
      <c r="BU1429" s="48"/>
    </row>
    <row r="1430" spans="1:73" hidden="1">
      <c r="A1430" s="48"/>
      <c r="B1430" s="48"/>
      <c r="C1430" s="70" t="s">
        <v>3778</v>
      </c>
      <c r="D1430" s="48"/>
      <c r="E1430" s="48"/>
      <c r="F1430" s="48"/>
      <c r="G1430" s="48"/>
      <c r="H1430" s="48"/>
      <c r="I1430" s="48"/>
      <c r="J1430" s="48"/>
      <c r="K1430" s="48"/>
      <c r="L1430" s="464">
        <f t="shared" si="91"/>
        <v>1043</v>
      </c>
      <c r="M1430" s="464"/>
      <c r="N1430" s="152" t="s">
        <v>3779</v>
      </c>
      <c r="O1430" s="48"/>
      <c r="P1430" s="48"/>
      <c r="Q1430" s="48"/>
      <c r="R1430" s="48"/>
      <c r="S1430" s="48"/>
      <c r="T1430" s="48"/>
      <c r="U1430" s="436" t="str">
        <f t="shared" si="89"/>
        <v/>
      </c>
      <c r="V1430" s="436"/>
      <c r="W1430" s="436" t="str">
        <f t="shared" si="90"/>
        <v/>
      </c>
      <c r="X1430" s="436"/>
      <c r="Y1430" s="48"/>
      <c r="Z1430" s="48"/>
      <c r="AA1430" s="48"/>
      <c r="AB1430" s="48"/>
      <c r="AC1430" s="48"/>
      <c r="AD1430" s="48"/>
      <c r="AE1430" s="48"/>
      <c r="AF1430" s="48"/>
      <c r="AG1430" s="48"/>
      <c r="AH1430" s="48"/>
      <c r="AI1430" s="48"/>
      <c r="AJ1430" s="48"/>
      <c r="AK1430" s="48"/>
      <c r="AL1430" s="48"/>
      <c r="AM1430" s="48"/>
      <c r="AN1430" s="48"/>
      <c r="AO1430" s="48"/>
      <c r="AP1430" s="48"/>
      <c r="AQ1430" s="48"/>
      <c r="AR1430" s="48"/>
      <c r="AS1430" s="48"/>
      <c r="AT1430" s="48"/>
      <c r="AU1430" s="48"/>
      <c r="AV1430" s="48"/>
      <c r="AW1430" s="48"/>
      <c r="AX1430" s="48"/>
      <c r="AY1430" s="48"/>
      <c r="AZ1430" s="48"/>
      <c r="BA1430" s="48"/>
      <c r="BB1430" s="48"/>
      <c r="BC1430" s="48"/>
      <c r="BD1430" s="48"/>
      <c r="BE1430" s="48"/>
      <c r="BF1430" s="48"/>
      <c r="BG1430" s="48"/>
      <c r="BH1430" s="48"/>
      <c r="BI1430" s="48"/>
      <c r="BJ1430" s="48"/>
      <c r="BK1430" s="48"/>
      <c r="BL1430" s="48"/>
      <c r="BM1430" s="48"/>
      <c r="BN1430" s="48"/>
      <c r="BO1430" s="48"/>
      <c r="BP1430" s="48"/>
      <c r="BQ1430" s="48"/>
      <c r="BR1430" s="48"/>
      <c r="BS1430" s="48"/>
      <c r="BT1430" s="48"/>
      <c r="BU1430" s="48"/>
    </row>
    <row r="1431" spans="1:73" hidden="1">
      <c r="A1431" s="48"/>
      <c r="B1431" s="48"/>
      <c r="C1431" s="70" t="s">
        <v>3780</v>
      </c>
      <c r="D1431" s="48"/>
      <c r="E1431" s="48"/>
      <c r="F1431" s="48"/>
      <c r="G1431" s="48"/>
      <c r="H1431" s="48"/>
      <c r="I1431" s="48"/>
      <c r="J1431" s="48"/>
      <c r="K1431" s="48"/>
      <c r="L1431" s="464">
        <f t="shared" si="91"/>
        <v>1044</v>
      </c>
      <c r="M1431" s="464"/>
      <c r="N1431" s="152" t="s">
        <v>3781</v>
      </c>
      <c r="O1431" s="48"/>
      <c r="P1431" s="48"/>
      <c r="Q1431" s="48"/>
      <c r="R1431" s="48"/>
      <c r="S1431" s="48"/>
      <c r="T1431" s="48"/>
      <c r="U1431" s="436" t="str">
        <f t="shared" si="89"/>
        <v/>
      </c>
      <c r="V1431" s="436"/>
      <c r="W1431" s="436" t="str">
        <f t="shared" si="90"/>
        <v/>
      </c>
      <c r="X1431" s="436"/>
      <c r="Y1431" s="48"/>
      <c r="Z1431" s="48"/>
      <c r="AA1431" s="48"/>
      <c r="AB1431" s="48"/>
      <c r="AC1431" s="48"/>
      <c r="AD1431" s="48"/>
      <c r="AE1431" s="48"/>
      <c r="AF1431" s="48"/>
      <c r="AG1431" s="48"/>
      <c r="AH1431" s="48"/>
      <c r="AI1431" s="48"/>
      <c r="AJ1431" s="48"/>
      <c r="AK1431" s="48"/>
      <c r="AL1431" s="48"/>
      <c r="AM1431" s="48"/>
      <c r="AN1431" s="48"/>
      <c r="AO1431" s="48"/>
      <c r="AP1431" s="48"/>
      <c r="AQ1431" s="48"/>
      <c r="AR1431" s="48"/>
      <c r="AS1431" s="48"/>
      <c r="AT1431" s="48"/>
      <c r="AU1431" s="48"/>
      <c r="AV1431" s="48"/>
      <c r="AW1431" s="48"/>
      <c r="AX1431" s="48"/>
      <c r="AY1431" s="48"/>
      <c r="AZ1431" s="48"/>
      <c r="BA1431" s="48"/>
      <c r="BB1431" s="48"/>
      <c r="BC1431" s="48"/>
      <c r="BD1431" s="48"/>
      <c r="BE1431" s="48"/>
      <c r="BF1431" s="48"/>
      <c r="BG1431" s="48"/>
      <c r="BH1431" s="48"/>
      <c r="BI1431" s="48"/>
      <c r="BJ1431" s="48"/>
      <c r="BK1431" s="48"/>
      <c r="BL1431" s="48"/>
      <c r="BM1431" s="48"/>
      <c r="BN1431" s="48"/>
      <c r="BO1431" s="48"/>
      <c r="BP1431" s="48"/>
      <c r="BQ1431" s="48"/>
      <c r="BR1431" s="48"/>
      <c r="BS1431" s="48"/>
      <c r="BT1431" s="48"/>
      <c r="BU1431" s="48"/>
    </row>
    <row r="1432" spans="1:73" hidden="1">
      <c r="A1432" s="48"/>
      <c r="B1432" s="48"/>
      <c r="C1432" s="70" t="s">
        <v>3782</v>
      </c>
      <c r="D1432" s="48"/>
      <c r="E1432" s="48"/>
      <c r="F1432" s="48"/>
      <c r="G1432" s="48"/>
      <c r="H1432" s="48"/>
      <c r="I1432" s="48"/>
      <c r="J1432" s="48"/>
      <c r="K1432" s="48"/>
      <c r="L1432" s="464">
        <f t="shared" si="91"/>
        <v>1045</v>
      </c>
      <c r="M1432" s="464"/>
      <c r="N1432" s="152" t="s">
        <v>3783</v>
      </c>
      <c r="O1432" s="48"/>
      <c r="P1432" s="48"/>
      <c r="Q1432" s="48"/>
      <c r="R1432" s="48"/>
      <c r="S1432" s="48"/>
      <c r="T1432" s="48"/>
      <c r="U1432" s="436" t="str">
        <f t="shared" si="89"/>
        <v/>
      </c>
      <c r="V1432" s="436"/>
      <c r="W1432" s="436" t="str">
        <f t="shared" si="90"/>
        <v/>
      </c>
      <c r="X1432" s="436"/>
      <c r="Y1432" s="48"/>
      <c r="Z1432" s="48"/>
      <c r="AA1432" s="48"/>
      <c r="AB1432" s="48"/>
      <c r="AC1432" s="48"/>
      <c r="AD1432" s="48"/>
      <c r="AE1432" s="48"/>
      <c r="AF1432" s="48"/>
      <c r="AG1432" s="48"/>
      <c r="AH1432" s="48"/>
      <c r="AI1432" s="48"/>
      <c r="AJ1432" s="48"/>
      <c r="AK1432" s="48"/>
      <c r="AL1432" s="48"/>
      <c r="AM1432" s="48"/>
      <c r="AN1432" s="48"/>
      <c r="AO1432" s="48"/>
      <c r="AP1432" s="48"/>
      <c r="AQ1432" s="48"/>
      <c r="AR1432" s="48"/>
      <c r="AS1432" s="48"/>
      <c r="AT1432" s="48"/>
      <c r="AU1432" s="48"/>
      <c r="AV1432" s="48"/>
      <c r="AW1432" s="48"/>
      <c r="AX1432" s="48"/>
      <c r="AY1432" s="48"/>
      <c r="AZ1432" s="48"/>
      <c r="BA1432" s="48"/>
      <c r="BB1432" s="48"/>
      <c r="BC1432" s="48"/>
      <c r="BD1432" s="48"/>
      <c r="BE1432" s="48"/>
      <c r="BF1432" s="48"/>
      <c r="BG1432" s="48"/>
      <c r="BH1432" s="48"/>
      <c r="BI1432" s="48"/>
      <c r="BJ1432" s="48"/>
      <c r="BK1432" s="48"/>
      <c r="BL1432" s="48"/>
      <c r="BM1432" s="48"/>
      <c r="BN1432" s="48"/>
      <c r="BO1432" s="48"/>
      <c r="BP1432" s="48"/>
      <c r="BQ1432" s="48"/>
      <c r="BR1432" s="48"/>
      <c r="BS1432" s="48"/>
      <c r="BT1432" s="48"/>
      <c r="BU1432" s="48"/>
    </row>
    <row r="1433" spans="1:73" hidden="1">
      <c r="A1433" s="48"/>
      <c r="B1433" s="48"/>
      <c r="C1433" s="70" t="s">
        <v>3784</v>
      </c>
      <c r="D1433" s="48"/>
      <c r="E1433" s="48"/>
      <c r="F1433" s="48"/>
      <c r="G1433" s="48"/>
      <c r="H1433" s="48"/>
      <c r="I1433" s="48"/>
      <c r="J1433" s="48"/>
      <c r="K1433" s="48"/>
      <c r="L1433" s="464">
        <f t="shared" si="91"/>
        <v>1046</v>
      </c>
      <c r="M1433" s="464"/>
      <c r="N1433" s="152" t="s">
        <v>3785</v>
      </c>
      <c r="O1433" s="48"/>
      <c r="P1433" s="48"/>
      <c r="Q1433" s="48"/>
      <c r="R1433" s="48"/>
      <c r="S1433" s="48"/>
      <c r="T1433" s="48"/>
      <c r="U1433" s="436" t="str">
        <f t="shared" si="89"/>
        <v/>
      </c>
      <c r="V1433" s="436"/>
      <c r="W1433" s="436" t="str">
        <f t="shared" si="90"/>
        <v/>
      </c>
      <c r="X1433" s="436"/>
      <c r="Y1433" s="48"/>
      <c r="Z1433" s="48"/>
      <c r="AA1433" s="48"/>
      <c r="AB1433" s="48"/>
      <c r="AC1433" s="48"/>
      <c r="AD1433" s="48"/>
      <c r="AE1433" s="48"/>
      <c r="AF1433" s="48"/>
      <c r="AG1433" s="48"/>
      <c r="AH1433" s="48"/>
      <c r="AI1433" s="48"/>
      <c r="AJ1433" s="48"/>
      <c r="AK1433" s="48"/>
      <c r="AL1433" s="48"/>
      <c r="AM1433" s="48"/>
      <c r="AN1433" s="48"/>
      <c r="AO1433" s="48"/>
      <c r="AP1433" s="48"/>
      <c r="AQ1433" s="48"/>
      <c r="AR1433" s="48"/>
      <c r="AS1433" s="48"/>
      <c r="AT1433" s="48"/>
      <c r="AU1433" s="48"/>
      <c r="AV1433" s="48"/>
      <c r="AW1433" s="48"/>
      <c r="AX1433" s="48"/>
      <c r="AY1433" s="48"/>
      <c r="AZ1433" s="48"/>
      <c r="BA1433" s="48"/>
      <c r="BB1433" s="48"/>
      <c r="BC1433" s="48"/>
      <c r="BD1433" s="48"/>
      <c r="BE1433" s="48"/>
      <c r="BF1433" s="48"/>
      <c r="BG1433" s="48"/>
      <c r="BH1433" s="48"/>
      <c r="BI1433" s="48"/>
      <c r="BJ1433" s="48"/>
      <c r="BK1433" s="48"/>
      <c r="BL1433" s="48"/>
      <c r="BM1433" s="48"/>
      <c r="BN1433" s="48"/>
      <c r="BO1433" s="48"/>
      <c r="BP1433" s="48"/>
      <c r="BQ1433" s="48"/>
      <c r="BR1433" s="48"/>
      <c r="BS1433" s="48"/>
      <c r="BT1433" s="48"/>
      <c r="BU1433" s="48"/>
    </row>
    <row r="1434" spans="1:73" hidden="1">
      <c r="A1434" s="48"/>
      <c r="B1434" s="48"/>
      <c r="C1434" s="70" t="s">
        <v>3786</v>
      </c>
      <c r="D1434" s="48"/>
      <c r="E1434" s="48"/>
      <c r="F1434" s="48"/>
      <c r="G1434" s="48"/>
      <c r="H1434" s="48"/>
      <c r="I1434" s="48"/>
      <c r="J1434" s="48"/>
      <c r="K1434" s="48"/>
      <c r="L1434" s="464">
        <f t="shared" si="91"/>
        <v>1047</v>
      </c>
      <c r="M1434" s="464"/>
      <c r="N1434" s="152" t="s">
        <v>3787</v>
      </c>
      <c r="O1434" s="48"/>
      <c r="P1434" s="48"/>
      <c r="Q1434" s="48"/>
      <c r="R1434" s="48"/>
      <c r="S1434" s="48"/>
      <c r="T1434" s="48"/>
      <c r="U1434" s="436" t="str">
        <f t="shared" si="89"/>
        <v/>
      </c>
      <c r="V1434" s="436"/>
      <c r="W1434" s="436" t="str">
        <f t="shared" si="90"/>
        <v/>
      </c>
      <c r="X1434" s="436"/>
      <c r="Y1434" s="48"/>
      <c r="Z1434" s="48"/>
      <c r="AA1434" s="48"/>
      <c r="AB1434" s="48"/>
      <c r="AC1434" s="48"/>
      <c r="AD1434" s="48"/>
      <c r="AE1434" s="48"/>
      <c r="AF1434" s="48"/>
      <c r="AG1434" s="48"/>
      <c r="AH1434" s="48"/>
      <c r="AI1434" s="48"/>
      <c r="AJ1434" s="48"/>
      <c r="AK1434" s="48"/>
      <c r="AL1434" s="48"/>
      <c r="AM1434" s="48"/>
      <c r="AN1434" s="48"/>
      <c r="AO1434" s="48"/>
      <c r="AP1434" s="48"/>
      <c r="AQ1434" s="48"/>
      <c r="AR1434" s="48"/>
      <c r="AS1434" s="48"/>
      <c r="AT1434" s="48"/>
      <c r="AU1434" s="48"/>
      <c r="AV1434" s="48"/>
      <c r="AW1434" s="48"/>
      <c r="AX1434" s="48"/>
      <c r="AY1434" s="48"/>
      <c r="AZ1434" s="48"/>
      <c r="BA1434" s="48"/>
      <c r="BB1434" s="48"/>
      <c r="BC1434" s="48"/>
      <c r="BD1434" s="48"/>
      <c r="BE1434" s="48"/>
      <c r="BF1434" s="48"/>
      <c r="BG1434" s="48"/>
      <c r="BH1434" s="48"/>
      <c r="BI1434" s="48"/>
      <c r="BJ1434" s="48"/>
      <c r="BK1434" s="48"/>
      <c r="BL1434" s="48"/>
      <c r="BM1434" s="48"/>
      <c r="BN1434" s="48"/>
      <c r="BO1434" s="48"/>
      <c r="BP1434" s="48"/>
      <c r="BQ1434" s="48"/>
      <c r="BR1434" s="48"/>
      <c r="BS1434" s="48"/>
      <c r="BT1434" s="48"/>
      <c r="BU1434" s="48"/>
    </row>
    <row r="1435" spans="1:73" hidden="1">
      <c r="A1435" s="48"/>
      <c r="B1435" s="48"/>
      <c r="C1435" s="70" t="s">
        <v>3788</v>
      </c>
      <c r="D1435" s="48"/>
      <c r="E1435" s="48"/>
      <c r="F1435" s="48"/>
      <c r="G1435" s="48"/>
      <c r="H1435" s="48"/>
      <c r="I1435" s="48"/>
      <c r="J1435" s="48"/>
      <c r="K1435" s="48"/>
      <c r="L1435" s="464">
        <f t="shared" si="91"/>
        <v>1048</v>
      </c>
      <c r="M1435" s="464"/>
      <c r="N1435" s="152" t="s">
        <v>3789</v>
      </c>
      <c r="O1435" s="48"/>
      <c r="P1435" s="48"/>
      <c r="Q1435" s="48"/>
      <c r="R1435" s="48"/>
      <c r="S1435" s="48"/>
      <c r="T1435" s="48"/>
      <c r="U1435" s="436" t="str">
        <f t="shared" si="89"/>
        <v/>
      </c>
      <c r="V1435" s="436"/>
      <c r="W1435" s="436" t="str">
        <f t="shared" si="90"/>
        <v/>
      </c>
      <c r="X1435" s="436"/>
      <c r="Y1435" s="48"/>
      <c r="Z1435" s="48"/>
      <c r="AA1435" s="48"/>
      <c r="AB1435" s="48"/>
      <c r="AC1435" s="48"/>
      <c r="AD1435" s="48"/>
      <c r="AE1435" s="48"/>
      <c r="AF1435" s="48"/>
      <c r="AG1435" s="48"/>
      <c r="AH1435" s="48"/>
      <c r="AI1435" s="48"/>
      <c r="AJ1435" s="48"/>
      <c r="AK1435" s="48"/>
      <c r="AL1435" s="48"/>
      <c r="AM1435" s="48"/>
      <c r="AN1435" s="48"/>
      <c r="AO1435" s="48"/>
      <c r="AP1435" s="48"/>
      <c r="AQ1435" s="48"/>
      <c r="AR1435" s="48"/>
      <c r="AS1435" s="48"/>
      <c r="AT1435" s="48"/>
      <c r="AU1435" s="48"/>
      <c r="AV1435" s="48"/>
      <c r="AW1435" s="48"/>
      <c r="AX1435" s="48"/>
      <c r="AY1435" s="48"/>
      <c r="AZ1435" s="48"/>
      <c r="BA1435" s="48"/>
      <c r="BB1435" s="48"/>
      <c r="BC1435" s="48"/>
      <c r="BD1435" s="48"/>
      <c r="BE1435" s="48"/>
      <c r="BF1435" s="48"/>
      <c r="BG1435" s="48"/>
      <c r="BH1435" s="48"/>
      <c r="BI1435" s="48"/>
      <c r="BJ1435" s="48"/>
      <c r="BK1435" s="48"/>
      <c r="BL1435" s="48"/>
      <c r="BM1435" s="48"/>
      <c r="BN1435" s="48"/>
      <c r="BO1435" s="48"/>
      <c r="BP1435" s="48"/>
      <c r="BQ1435" s="48"/>
      <c r="BR1435" s="48"/>
      <c r="BS1435" s="48"/>
      <c r="BT1435" s="48"/>
      <c r="BU1435" s="48"/>
    </row>
    <row r="1436" spans="1:73" hidden="1">
      <c r="A1436" s="48"/>
      <c r="B1436" s="48"/>
      <c r="C1436" s="70" t="s">
        <v>3790</v>
      </c>
      <c r="D1436" s="48"/>
      <c r="E1436" s="48"/>
      <c r="F1436" s="48"/>
      <c r="G1436" s="48"/>
      <c r="H1436" s="48"/>
      <c r="I1436" s="48"/>
      <c r="J1436" s="48"/>
      <c r="K1436" s="48"/>
      <c r="L1436" s="464">
        <f t="shared" si="91"/>
        <v>1049</v>
      </c>
      <c r="M1436" s="464"/>
      <c r="N1436" s="152" t="s">
        <v>3791</v>
      </c>
      <c r="O1436" s="48"/>
      <c r="P1436" s="48"/>
      <c r="Q1436" s="48"/>
      <c r="R1436" s="48"/>
      <c r="S1436" s="48"/>
      <c r="T1436" s="48"/>
      <c r="U1436" s="436" t="str">
        <f t="shared" si="89"/>
        <v/>
      </c>
      <c r="V1436" s="436"/>
      <c r="W1436" s="436" t="str">
        <f t="shared" si="90"/>
        <v/>
      </c>
      <c r="X1436" s="436"/>
      <c r="Y1436" s="48"/>
      <c r="Z1436" s="48"/>
      <c r="AA1436" s="48"/>
      <c r="AB1436" s="48"/>
      <c r="AC1436" s="48"/>
      <c r="AD1436" s="48"/>
      <c r="AE1436" s="48"/>
      <c r="AF1436" s="48"/>
      <c r="AG1436" s="48"/>
      <c r="AH1436" s="48"/>
      <c r="AI1436" s="48"/>
      <c r="AJ1436" s="48"/>
      <c r="AK1436" s="48"/>
      <c r="AL1436" s="48"/>
      <c r="AM1436" s="48"/>
      <c r="AN1436" s="48"/>
      <c r="AO1436" s="48"/>
      <c r="AP1436" s="48"/>
      <c r="AQ1436" s="48"/>
      <c r="AR1436" s="48"/>
      <c r="AS1436" s="48"/>
      <c r="AT1436" s="48"/>
      <c r="AU1436" s="48"/>
      <c r="AV1436" s="48"/>
      <c r="AW1436" s="48"/>
      <c r="AX1436" s="48"/>
      <c r="AY1436" s="48"/>
      <c r="AZ1436" s="48"/>
      <c r="BA1436" s="48"/>
      <c r="BB1436" s="48"/>
      <c r="BC1436" s="48"/>
      <c r="BD1436" s="48"/>
      <c r="BE1436" s="48"/>
      <c r="BF1436" s="48"/>
      <c r="BG1436" s="48"/>
      <c r="BH1436" s="48"/>
      <c r="BI1436" s="48"/>
      <c r="BJ1436" s="48"/>
      <c r="BK1436" s="48"/>
      <c r="BL1436" s="48"/>
      <c r="BM1436" s="48"/>
      <c r="BN1436" s="48"/>
      <c r="BO1436" s="48"/>
      <c r="BP1436" s="48"/>
      <c r="BQ1436" s="48"/>
      <c r="BR1436" s="48"/>
      <c r="BS1436" s="48"/>
      <c r="BT1436" s="48"/>
      <c r="BU1436" s="48"/>
    </row>
    <row r="1437" spans="1:73" hidden="1">
      <c r="A1437" s="48"/>
      <c r="B1437" s="48"/>
      <c r="C1437" s="70" t="s">
        <v>3792</v>
      </c>
      <c r="D1437" s="48"/>
      <c r="E1437" s="48"/>
      <c r="F1437" s="48"/>
      <c r="G1437" s="48"/>
      <c r="H1437" s="48"/>
      <c r="I1437" s="48"/>
      <c r="J1437" s="48"/>
      <c r="K1437" s="48"/>
      <c r="L1437" s="464">
        <f t="shared" si="91"/>
        <v>1050</v>
      </c>
      <c r="M1437" s="464"/>
      <c r="N1437" s="152" t="s">
        <v>3793</v>
      </c>
      <c r="O1437" s="48"/>
      <c r="P1437" s="48"/>
      <c r="Q1437" s="48"/>
      <c r="R1437" s="48"/>
      <c r="S1437" s="48"/>
      <c r="T1437" s="48"/>
      <c r="U1437" s="436" t="str">
        <f t="shared" si="89"/>
        <v/>
      </c>
      <c r="V1437" s="436"/>
      <c r="W1437" s="436" t="str">
        <f t="shared" si="90"/>
        <v/>
      </c>
      <c r="X1437" s="436"/>
      <c r="Y1437" s="48"/>
      <c r="Z1437" s="48"/>
      <c r="AA1437" s="48"/>
      <c r="AB1437" s="48"/>
      <c r="AC1437" s="48"/>
      <c r="AD1437" s="48"/>
      <c r="AE1437" s="48"/>
      <c r="AF1437" s="48"/>
      <c r="AG1437" s="48"/>
      <c r="AH1437" s="48"/>
      <c r="AI1437" s="48"/>
      <c r="AJ1437" s="48"/>
      <c r="AK1437" s="48"/>
      <c r="AL1437" s="48"/>
      <c r="AM1437" s="48"/>
      <c r="AN1437" s="48"/>
      <c r="AO1437" s="48"/>
      <c r="AP1437" s="48"/>
      <c r="AQ1437" s="48"/>
      <c r="AR1437" s="48"/>
      <c r="AS1437" s="48"/>
      <c r="AT1437" s="48"/>
      <c r="AU1437" s="48"/>
      <c r="AV1437" s="48"/>
      <c r="AW1437" s="48"/>
      <c r="AX1437" s="48"/>
      <c r="AY1437" s="48"/>
      <c r="AZ1437" s="48"/>
      <c r="BA1437" s="48"/>
      <c r="BB1437" s="48"/>
      <c r="BC1437" s="48"/>
      <c r="BD1437" s="48"/>
      <c r="BE1437" s="48"/>
      <c r="BF1437" s="48"/>
      <c r="BG1437" s="48"/>
      <c r="BH1437" s="48"/>
      <c r="BI1437" s="48"/>
      <c r="BJ1437" s="48"/>
      <c r="BK1437" s="48"/>
      <c r="BL1437" s="48"/>
      <c r="BM1437" s="48"/>
      <c r="BN1437" s="48"/>
      <c r="BO1437" s="48"/>
      <c r="BP1437" s="48"/>
      <c r="BQ1437" s="48"/>
      <c r="BR1437" s="48"/>
      <c r="BS1437" s="48"/>
      <c r="BT1437" s="48"/>
      <c r="BU1437" s="48"/>
    </row>
    <row r="1438" spans="1:73" hidden="1">
      <c r="A1438" s="48"/>
      <c r="B1438" s="48"/>
      <c r="C1438" s="70" t="s">
        <v>3794</v>
      </c>
      <c r="D1438" s="48"/>
      <c r="E1438" s="48"/>
      <c r="F1438" s="48"/>
      <c r="G1438" s="48"/>
      <c r="H1438" s="48"/>
      <c r="I1438" s="48"/>
      <c r="J1438" s="48"/>
      <c r="K1438" s="48"/>
      <c r="L1438" s="464">
        <f t="shared" si="91"/>
        <v>1051</v>
      </c>
      <c r="M1438" s="464"/>
      <c r="N1438" s="152" t="s">
        <v>3795</v>
      </c>
      <c r="O1438" s="48"/>
      <c r="P1438" s="48"/>
      <c r="Q1438" s="48"/>
      <c r="R1438" s="48"/>
      <c r="S1438" s="48"/>
      <c r="T1438" s="48"/>
      <c r="U1438" s="436" t="str">
        <f t="shared" si="89"/>
        <v/>
      </c>
      <c r="V1438" s="436"/>
      <c r="W1438" s="436" t="str">
        <f t="shared" si="90"/>
        <v/>
      </c>
      <c r="X1438" s="436"/>
      <c r="Y1438" s="48"/>
      <c r="Z1438" s="48"/>
      <c r="AA1438" s="48"/>
      <c r="AB1438" s="48"/>
      <c r="AC1438" s="48"/>
      <c r="AD1438" s="48"/>
      <c r="AE1438" s="48"/>
      <c r="AF1438" s="48"/>
      <c r="AG1438" s="48"/>
      <c r="AH1438" s="48"/>
      <c r="AI1438" s="48"/>
      <c r="AJ1438" s="48"/>
      <c r="AK1438" s="48"/>
      <c r="AL1438" s="48"/>
      <c r="AM1438" s="48"/>
      <c r="AN1438" s="48"/>
      <c r="AO1438" s="48"/>
      <c r="AP1438" s="48"/>
      <c r="AQ1438" s="48"/>
      <c r="AR1438" s="48"/>
      <c r="AS1438" s="48"/>
      <c r="AT1438" s="48"/>
      <c r="AU1438" s="48"/>
      <c r="AV1438" s="48"/>
      <c r="AW1438" s="48"/>
      <c r="AX1438" s="48"/>
      <c r="AY1438" s="48"/>
      <c r="AZ1438" s="48"/>
      <c r="BA1438" s="48"/>
      <c r="BB1438" s="48"/>
      <c r="BC1438" s="48"/>
      <c r="BD1438" s="48"/>
      <c r="BE1438" s="48"/>
      <c r="BF1438" s="48"/>
      <c r="BG1438" s="48"/>
      <c r="BH1438" s="48"/>
      <c r="BI1438" s="48"/>
      <c r="BJ1438" s="48"/>
      <c r="BK1438" s="48"/>
      <c r="BL1438" s="48"/>
      <c r="BM1438" s="48"/>
      <c r="BN1438" s="48"/>
      <c r="BO1438" s="48"/>
      <c r="BP1438" s="48"/>
      <c r="BQ1438" s="48"/>
      <c r="BR1438" s="48"/>
      <c r="BS1438" s="48"/>
      <c r="BT1438" s="48"/>
      <c r="BU1438" s="48"/>
    </row>
    <row r="1439" spans="1:73" hidden="1">
      <c r="A1439" s="48"/>
      <c r="B1439" s="48"/>
      <c r="C1439" s="70" t="s">
        <v>3796</v>
      </c>
      <c r="D1439" s="48"/>
      <c r="E1439" s="48"/>
      <c r="F1439" s="48"/>
      <c r="G1439" s="48"/>
      <c r="H1439" s="48"/>
      <c r="I1439" s="48"/>
      <c r="J1439" s="48"/>
      <c r="K1439" s="48"/>
      <c r="L1439" s="464">
        <f t="shared" si="91"/>
        <v>1052</v>
      </c>
      <c r="M1439" s="464"/>
      <c r="N1439" s="152" t="s">
        <v>3797</v>
      </c>
      <c r="O1439" s="48"/>
      <c r="P1439" s="48"/>
      <c r="Q1439" s="48"/>
      <c r="R1439" s="48"/>
      <c r="S1439" s="48"/>
      <c r="T1439" s="48"/>
      <c r="U1439" s="436" t="str">
        <f t="shared" si="89"/>
        <v/>
      </c>
      <c r="V1439" s="436"/>
      <c r="W1439" s="436" t="str">
        <f t="shared" si="90"/>
        <v/>
      </c>
      <c r="X1439" s="436"/>
      <c r="Y1439" s="48"/>
      <c r="Z1439" s="48"/>
      <c r="AA1439" s="48"/>
      <c r="AB1439" s="48"/>
      <c r="AC1439" s="48"/>
      <c r="AD1439" s="48"/>
      <c r="AE1439" s="48"/>
      <c r="AF1439" s="48"/>
      <c r="AG1439" s="48"/>
      <c r="AH1439" s="48"/>
      <c r="AI1439" s="48"/>
      <c r="AJ1439" s="48"/>
      <c r="AK1439" s="48"/>
      <c r="AL1439" s="48"/>
      <c r="AM1439" s="48"/>
      <c r="AN1439" s="48"/>
      <c r="AO1439" s="48"/>
      <c r="AP1439" s="48"/>
      <c r="AQ1439" s="48"/>
      <c r="AR1439" s="48"/>
      <c r="AS1439" s="48"/>
      <c r="AT1439" s="48"/>
      <c r="AU1439" s="48"/>
      <c r="AV1439" s="48"/>
      <c r="AW1439" s="48"/>
      <c r="AX1439" s="48"/>
      <c r="AY1439" s="48"/>
      <c r="AZ1439" s="48"/>
      <c r="BA1439" s="48"/>
      <c r="BB1439" s="48"/>
      <c r="BC1439" s="48"/>
      <c r="BD1439" s="48"/>
      <c r="BE1439" s="48"/>
      <c r="BF1439" s="48"/>
      <c r="BG1439" s="48"/>
      <c r="BH1439" s="48"/>
      <c r="BI1439" s="48"/>
      <c r="BJ1439" s="48"/>
      <c r="BK1439" s="48"/>
      <c r="BL1439" s="48"/>
      <c r="BM1439" s="48"/>
      <c r="BN1439" s="48"/>
      <c r="BO1439" s="48"/>
      <c r="BP1439" s="48"/>
      <c r="BQ1439" s="48"/>
      <c r="BR1439" s="48"/>
      <c r="BS1439" s="48"/>
      <c r="BT1439" s="48"/>
      <c r="BU1439" s="48"/>
    </row>
    <row r="1440" spans="1:73" hidden="1">
      <c r="A1440" s="48"/>
      <c r="B1440" s="48"/>
      <c r="C1440" s="70" t="s">
        <v>3798</v>
      </c>
      <c r="D1440" s="48"/>
      <c r="E1440" s="48"/>
      <c r="F1440" s="48"/>
      <c r="G1440" s="48"/>
      <c r="H1440" s="48"/>
      <c r="I1440" s="48"/>
      <c r="J1440" s="48"/>
      <c r="K1440" s="48"/>
      <c r="L1440" s="464">
        <f t="shared" si="91"/>
        <v>1053</v>
      </c>
      <c r="M1440" s="464"/>
      <c r="N1440" s="152" t="s">
        <v>3799</v>
      </c>
      <c r="O1440" s="48"/>
      <c r="P1440" s="48"/>
      <c r="Q1440" s="48"/>
      <c r="R1440" s="48"/>
      <c r="S1440" s="48"/>
      <c r="T1440" s="48"/>
      <c r="U1440" s="436" t="str">
        <f t="shared" si="89"/>
        <v/>
      </c>
      <c r="V1440" s="436"/>
      <c r="W1440" s="436" t="str">
        <f t="shared" si="90"/>
        <v/>
      </c>
      <c r="X1440" s="436"/>
      <c r="Y1440" s="48"/>
      <c r="Z1440" s="48"/>
      <c r="AA1440" s="48"/>
      <c r="AB1440" s="48"/>
      <c r="AC1440" s="48"/>
      <c r="AD1440" s="48"/>
      <c r="AE1440" s="48"/>
      <c r="AF1440" s="48"/>
      <c r="AG1440" s="48"/>
      <c r="AH1440" s="48"/>
      <c r="AI1440" s="48"/>
      <c r="AJ1440" s="48"/>
      <c r="AK1440" s="48"/>
      <c r="AL1440" s="48"/>
      <c r="AM1440" s="48"/>
      <c r="AN1440" s="48"/>
      <c r="AO1440" s="48"/>
      <c r="AP1440" s="48"/>
      <c r="AQ1440" s="48"/>
      <c r="AR1440" s="48"/>
      <c r="AS1440" s="48"/>
      <c r="AT1440" s="48"/>
      <c r="AU1440" s="48"/>
      <c r="AV1440" s="48"/>
      <c r="AW1440" s="48"/>
      <c r="AX1440" s="48"/>
      <c r="AY1440" s="48"/>
      <c r="AZ1440" s="48"/>
      <c r="BA1440" s="48"/>
      <c r="BB1440" s="48"/>
      <c r="BC1440" s="48"/>
      <c r="BD1440" s="48"/>
      <c r="BE1440" s="48"/>
      <c r="BF1440" s="48"/>
      <c r="BG1440" s="48"/>
      <c r="BH1440" s="48"/>
      <c r="BI1440" s="48"/>
      <c r="BJ1440" s="48"/>
      <c r="BK1440" s="48"/>
      <c r="BL1440" s="48"/>
      <c r="BM1440" s="48"/>
      <c r="BN1440" s="48"/>
      <c r="BO1440" s="48"/>
      <c r="BP1440" s="48"/>
      <c r="BQ1440" s="48"/>
      <c r="BR1440" s="48"/>
      <c r="BS1440" s="48"/>
      <c r="BT1440" s="48"/>
      <c r="BU1440" s="48"/>
    </row>
    <row r="1441" spans="1:73" hidden="1">
      <c r="A1441" s="48"/>
      <c r="B1441" s="48"/>
      <c r="C1441" s="70" t="s">
        <v>3800</v>
      </c>
      <c r="D1441" s="48"/>
      <c r="E1441" s="48"/>
      <c r="F1441" s="48"/>
      <c r="G1441" s="48"/>
      <c r="H1441" s="48"/>
      <c r="I1441" s="48"/>
      <c r="J1441" s="48"/>
      <c r="K1441" s="48"/>
      <c r="L1441" s="464">
        <f t="shared" si="91"/>
        <v>1054</v>
      </c>
      <c r="M1441" s="464"/>
      <c r="N1441" s="152" t="s">
        <v>3801</v>
      </c>
      <c r="O1441" s="48"/>
      <c r="P1441" s="48"/>
      <c r="Q1441" s="48"/>
      <c r="R1441" s="48"/>
      <c r="S1441" s="48"/>
      <c r="T1441" s="48"/>
      <c r="U1441" s="436" t="str">
        <f t="shared" si="89"/>
        <v/>
      </c>
      <c r="V1441" s="436"/>
      <c r="W1441" s="436" t="str">
        <f t="shared" si="90"/>
        <v/>
      </c>
      <c r="X1441" s="436"/>
      <c r="Y1441" s="48"/>
      <c r="Z1441" s="48"/>
      <c r="AA1441" s="48"/>
      <c r="AB1441" s="48"/>
      <c r="AC1441" s="48"/>
      <c r="AD1441" s="48"/>
      <c r="AE1441" s="48"/>
      <c r="AF1441" s="48"/>
      <c r="AG1441" s="48"/>
      <c r="AH1441" s="48"/>
      <c r="AI1441" s="48"/>
      <c r="AJ1441" s="48"/>
      <c r="AK1441" s="48"/>
      <c r="AL1441" s="48"/>
      <c r="AM1441" s="48"/>
      <c r="AN1441" s="48"/>
      <c r="AO1441" s="48"/>
      <c r="AP1441" s="48"/>
      <c r="AQ1441" s="48"/>
      <c r="AR1441" s="48"/>
      <c r="AS1441" s="48"/>
      <c r="AT1441" s="48"/>
      <c r="AU1441" s="48"/>
      <c r="AV1441" s="48"/>
      <c r="AW1441" s="48"/>
      <c r="AX1441" s="48"/>
      <c r="AY1441" s="48"/>
      <c r="AZ1441" s="48"/>
      <c r="BA1441" s="48"/>
      <c r="BB1441" s="48"/>
      <c r="BC1441" s="48"/>
      <c r="BD1441" s="48"/>
      <c r="BE1441" s="48"/>
      <c r="BF1441" s="48"/>
      <c r="BG1441" s="48"/>
      <c r="BH1441" s="48"/>
      <c r="BI1441" s="48"/>
      <c r="BJ1441" s="48"/>
      <c r="BK1441" s="48"/>
      <c r="BL1441" s="48"/>
      <c r="BM1441" s="48"/>
      <c r="BN1441" s="48"/>
      <c r="BO1441" s="48"/>
      <c r="BP1441" s="48"/>
      <c r="BQ1441" s="48"/>
      <c r="BR1441" s="48"/>
      <c r="BS1441" s="48"/>
      <c r="BT1441" s="48"/>
      <c r="BU1441" s="48"/>
    </row>
    <row r="1442" spans="1:73" hidden="1">
      <c r="A1442" s="48"/>
      <c r="B1442" s="48"/>
      <c r="C1442" s="70" t="s">
        <v>3802</v>
      </c>
      <c r="D1442" s="48"/>
      <c r="E1442" s="48"/>
      <c r="F1442" s="48"/>
      <c r="G1442" s="48"/>
      <c r="H1442" s="48"/>
      <c r="I1442" s="48"/>
      <c r="J1442" s="48"/>
      <c r="K1442" s="48"/>
      <c r="L1442" s="464">
        <f t="shared" si="91"/>
        <v>1055</v>
      </c>
      <c r="M1442" s="464"/>
      <c r="N1442" s="152" t="s">
        <v>3803</v>
      </c>
      <c r="O1442" s="48"/>
      <c r="P1442" s="48"/>
      <c r="Q1442" s="48"/>
      <c r="R1442" s="48"/>
      <c r="S1442" s="48"/>
      <c r="T1442" s="48"/>
      <c r="U1442" s="436" t="str">
        <f t="shared" si="89"/>
        <v/>
      </c>
      <c r="V1442" s="436"/>
      <c r="W1442" s="436" t="str">
        <f t="shared" si="90"/>
        <v/>
      </c>
      <c r="X1442" s="436"/>
      <c r="Y1442" s="48"/>
      <c r="Z1442" s="48"/>
      <c r="AA1442" s="48"/>
      <c r="AB1442" s="48"/>
      <c r="AC1442" s="48"/>
      <c r="AD1442" s="48"/>
      <c r="AE1442" s="48"/>
      <c r="AF1442" s="48"/>
      <c r="AG1442" s="48"/>
      <c r="AH1442" s="48"/>
      <c r="AI1442" s="48"/>
      <c r="AJ1442" s="48"/>
      <c r="AK1442" s="48"/>
      <c r="AL1442" s="48"/>
      <c r="AM1442" s="48"/>
      <c r="AN1442" s="48"/>
      <c r="AO1442" s="48"/>
      <c r="AP1442" s="48"/>
      <c r="AQ1442" s="48"/>
      <c r="AR1442" s="48"/>
      <c r="AS1442" s="48"/>
      <c r="AT1442" s="48"/>
      <c r="AU1442" s="48"/>
      <c r="AV1442" s="48"/>
      <c r="AW1442" s="48"/>
      <c r="AX1442" s="48"/>
      <c r="AY1442" s="48"/>
      <c r="AZ1442" s="48"/>
      <c r="BA1442" s="48"/>
      <c r="BB1442" s="48"/>
      <c r="BC1442" s="48"/>
      <c r="BD1442" s="48"/>
      <c r="BE1442" s="48"/>
      <c r="BF1442" s="48"/>
      <c r="BG1442" s="48"/>
      <c r="BH1442" s="48"/>
      <c r="BI1442" s="48"/>
      <c r="BJ1442" s="48"/>
      <c r="BK1442" s="48"/>
      <c r="BL1442" s="48"/>
      <c r="BM1442" s="48"/>
      <c r="BN1442" s="48"/>
      <c r="BO1442" s="48"/>
      <c r="BP1442" s="48"/>
      <c r="BQ1442" s="48"/>
      <c r="BR1442" s="48"/>
      <c r="BS1442" s="48"/>
      <c r="BT1442" s="48"/>
      <c r="BU1442" s="48"/>
    </row>
    <row r="1443" spans="1:73" hidden="1">
      <c r="A1443" s="48"/>
      <c r="B1443" s="48"/>
      <c r="C1443" s="70" t="s">
        <v>3804</v>
      </c>
      <c r="D1443" s="48"/>
      <c r="E1443" s="48"/>
      <c r="F1443" s="48"/>
      <c r="G1443" s="48"/>
      <c r="H1443" s="48"/>
      <c r="I1443" s="48"/>
      <c r="J1443" s="48"/>
      <c r="K1443" s="48"/>
      <c r="L1443" s="464">
        <f t="shared" si="91"/>
        <v>1056</v>
      </c>
      <c r="M1443" s="464"/>
      <c r="N1443" s="152" t="s">
        <v>3805</v>
      </c>
      <c r="O1443" s="48"/>
      <c r="P1443" s="48"/>
      <c r="Q1443" s="48"/>
      <c r="R1443" s="48"/>
      <c r="S1443" s="48"/>
      <c r="T1443" s="48"/>
      <c r="U1443" s="436" t="str">
        <f t="shared" si="89"/>
        <v/>
      </c>
      <c r="V1443" s="436"/>
      <c r="W1443" s="436" t="str">
        <f t="shared" si="90"/>
        <v/>
      </c>
      <c r="X1443" s="436"/>
      <c r="Y1443" s="48"/>
      <c r="Z1443" s="48"/>
      <c r="AA1443" s="48"/>
      <c r="AB1443" s="48"/>
      <c r="AC1443" s="48"/>
      <c r="AD1443" s="48"/>
      <c r="AE1443" s="48"/>
      <c r="AF1443" s="48"/>
      <c r="AG1443" s="48"/>
      <c r="AH1443" s="48"/>
      <c r="AI1443" s="48"/>
      <c r="AJ1443" s="48"/>
      <c r="AK1443" s="48"/>
      <c r="AL1443" s="48"/>
      <c r="AM1443" s="48"/>
      <c r="AN1443" s="48"/>
      <c r="AO1443" s="48"/>
      <c r="AP1443" s="48"/>
      <c r="AQ1443" s="48"/>
      <c r="AR1443" s="48"/>
      <c r="AS1443" s="48"/>
      <c r="AT1443" s="48"/>
      <c r="AU1443" s="48"/>
      <c r="AV1443" s="48"/>
      <c r="AW1443" s="48"/>
      <c r="AX1443" s="48"/>
      <c r="AY1443" s="48"/>
      <c r="AZ1443" s="48"/>
      <c r="BA1443" s="48"/>
      <c r="BB1443" s="48"/>
      <c r="BC1443" s="48"/>
      <c r="BD1443" s="48"/>
      <c r="BE1443" s="48"/>
      <c r="BF1443" s="48"/>
      <c r="BG1443" s="48"/>
      <c r="BH1443" s="48"/>
      <c r="BI1443" s="48"/>
      <c r="BJ1443" s="48"/>
      <c r="BK1443" s="48"/>
      <c r="BL1443" s="48"/>
      <c r="BM1443" s="48"/>
      <c r="BN1443" s="48"/>
      <c r="BO1443" s="48"/>
      <c r="BP1443" s="48"/>
      <c r="BQ1443" s="48"/>
      <c r="BR1443" s="48"/>
      <c r="BS1443" s="48"/>
      <c r="BT1443" s="48"/>
      <c r="BU1443" s="48"/>
    </row>
    <row r="1444" spans="1:73" hidden="1">
      <c r="A1444" s="48"/>
      <c r="B1444" s="48"/>
      <c r="C1444" s="70" t="s">
        <v>3806</v>
      </c>
      <c r="D1444" s="48"/>
      <c r="E1444" s="48"/>
      <c r="F1444" s="48"/>
      <c r="G1444" s="48"/>
      <c r="H1444" s="48"/>
      <c r="I1444" s="48"/>
      <c r="J1444" s="48"/>
      <c r="K1444" s="48"/>
      <c r="L1444" s="464">
        <f t="shared" si="91"/>
        <v>1057</v>
      </c>
      <c r="M1444" s="464"/>
      <c r="N1444" s="152" t="s">
        <v>3807</v>
      </c>
      <c r="O1444" s="48"/>
      <c r="P1444" s="48"/>
      <c r="Q1444" s="48"/>
      <c r="R1444" s="48"/>
      <c r="S1444" s="48"/>
      <c r="T1444" s="48"/>
      <c r="U1444" s="436" t="str">
        <f t="shared" si="89"/>
        <v/>
      </c>
      <c r="V1444" s="436"/>
      <c r="W1444" s="436" t="str">
        <f t="shared" si="90"/>
        <v/>
      </c>
      <c r="X1444" s="436"/>
      <c r="Y1444" s="48"/>
      <c r="Z1444" s="48"/>
      <c r="AA1444" s="48"/>
      <c r="AB1444" s="48"/>
      <c r="AC1444" s="48"/>
      <c r="AD1444" s="48"/>
      <c r="AE1444" s="48"/>
      <c r="AF1444" s="48"/>
      <c r="AG1444" s="48"/>
      <c r="AH1444" s="48"/>
      <c r="AI1444" s="48"/>
      <c r="AJ1444" s="48"/>
      <c r="AK1444" s="48"/>
      <c r="AL1444" s="48"/>
      <c r="AM1444" s="48"/>
      <c r="AN1444" s="48"/>
      <c r="AO1444" s="48"/>
      <c r="AP1444" s="48"/>
      <c r="AQ1444" s="48"/>
      <c r="AR1444" s="48"/>
      <c r="AS1444" s="48"/>
      <c r="AT1444" s="48"/>
      <c r="AU1444" s="48"/>
      <c r="AV1444" s="48"/>
      <c r="AW1444" s="48"/>
      <c r="AX1444" s="48"/>
      <c r="AY1444" s="48"/>
      <c r="AZ1444" s="48"/>
      <c r="BA1444" s="48"/>
      <c r="BB1444" s="48"/>
      <c r="BC1444" s="48"/>
      <c r="BD1444" s="48"/>
      <c r="BE1444" s="48"/>
      <c r="BF1444" s="48"/>
      <c r="BG1444" s="48"/>
      <c r="BH1444" s="48"/>
      <c r="BI1444" s="48"/>
      <c r="BJ1444" s="48"/>
      <c r="BK1444" s="48"/>
      <c r="BL1444" s="48"/>
      <c r="BM1444" s="48"/>
      <c r="BN1444" s="48"/>
      <c r="BO1444" s="48"/>
      <c r="BP1444" s="48"/>
      <c r="BQ1444" s="48"/>
      <c r="BR1444" s="48"/>
      <c r="BS1444" s="48"/>
      <c r="BT1444" s="48"/>
      <c r="BU1444" s="48"/>
    </row>
    <row r="1445" spans="1:73" hidden="1">
      <c r="A1445" s="48"/>
      <c r="B1445" s="48"/>
      <c r="C1445" s="70" t="s">
        <v>3808</v>
      </c>
      <c r="D1445" s="48"/>
      <c r="E1445" s="48"/>
      <c r="F1445" s="48"/>
      <c r="G1445" s="48"/>
      <c r="H1445" s="48"/>
      <c r="I1445" s="48"/>
      <c r="J1445" s="48"/>
      <c r="K1445" s="48"/>
      <c r="L1445" s="464">
        <f t="shared" si="91"/>
        <v>1058</v>
      </c>
      <c r="M1445" s="464"/>
      <c r="N1445" s="152" t="s">
        <v>3809</v>
      </c>
      <c r="O1445" s="48"/>
      <c r="P1445" s="48"/>
      <c r="Q1445" s="48"/>
      <c r="R1445" s="48"/>
      <c r="S1445" s="48"/>
      <c r="T1445" s="48"/>
      <c r="U1445" s="436" t="str">
        <f t="shared" si="89"/>
        <v/>
      </c>
      <c r="V1445" s="436"/>
      <c r="W1445" s="436" t="str">
        <f t="shared" si="90"/>
        <v/>
      </c>
      <c r="X1445" s="436"/>
      <c r="Y1445" s="48"/>
      <c r="Z1445" s="48"/>
      <c r="AA1445" s="48"/>
      <c r="AB1445" s="48"/>
      <c r="AC1445" s="48"/>
      <c r="AD1445" s="48"/>
      <c r="AE1445" s="48"/>
      <c r="AF1445" s="48"/>
      <c r="AG1445" s="48"/>
      <c r="AH1445" s="48"/>
      <c r="AI1445" s="48"/>
      <c r="AJ1445" s="48"/>
      <c r="AK1445" s="48"/>
      <c r="AL1445" s="48"/>
      <c r="AM1445" s="48"/>
      <c r="AN1445" s="48"/>
      <c r="AO1445" s="48"/>
      <c r="AP1445" s="48"/>
      <c r="AQ1445" s="48"/>
      <c r="AR1445" s="48"/>
      <c r="AS1445" s="48"/>
      <c r="AT1445" s="48"/>
      <c r="AU1445" s="48"/>
      <c r="AV1445" s="48"/>
      <c r="AW1445" s="48"/>
      <c r="AX1445" s="48"/>
      <c r="AY1445" s="48"/>
      <c r="AZ1445" s="48"/>
      <c r="BA1445" s="48"/>
      <c r="BB1445" s="48"/>
      <c r="BC1445" s="48"/>
      <c r="BD1445" s="48"/>
      <c r="BE1445" s="48"/>
      <c r="BF1445" s="48"/>
      <c r="BG1445" s="48"/>
      <c r="BH1445" s="48"/>
      <c r="BI1445" s="48"/>
      <c r="BJ1445" s="48"/>
      <c r="BK1445" s="48"/>
      <c r="BL1445" s="48"/>
      <c r="BM1445" s="48"/>
      <c r="BN1445" s="48"/>
      <c r="BO1445" s="48"/>
      <c r="BP1445" s="48"/>
      <c r="BQ1445" s="48"/>
      <c r="BR1445" s="48"/>
      <c r="BS1445" s="48"/>
      <c r="BT1445" s="48"/>
      <c r="BU1445" s="48"/>
    </row>
    <row r="1446" spans="1:73" hidden="1">
      <c r="A1446" s="48"/>
      <c r="B1446" s="48"/>
      <c r="C1446" s="70" t="s">
        <v>3810</v>
      </c>
      <c r="D1446" s="48"/>
      <c r="E1446" s="48"/>
      <c r="F1446" s="48"/>
      <c r="G1446" s="48"/>
      <c r="H1446" s="48"/>
      <c r="I1446" s="48"/>
      <c r="J1446" s="48"/>
      <c r="K1446" s="48"/>
      <c r="L1446" s="464">
        <f t="shared" si="91"/>
        <v>1059</v>
      </c>
      <c r="M1446" s="464"/>
      <c r="N1446" s="152" t="s">
        <v>3811</v>
      </c>
      <c r="O1446" s="48"/>
      <c r="P1446" s="48"/>
      <c r="Q1446" s="48"/>
      <c r="R1446" s="48"/>
      <c r="S1446" s="48"/>
      <c r="T1446" s="48"/>
      <c r="U1446" s="436" t="str">
        <f t="shared" si="89"/>
        <v/>
      </c>
      <c r="V1446" s="436"/>
      <c r="W1446" s="436" t="str">
        <f t="shared" si="90"/>
        <v/>
      </c>
      <c r="X1446" s="436"/>
      <c r="Y1446" s="48"/>
      <c r="Z1446" s="48"/>
      <c r="AA1446" s="48"/>
      <c r="AB1446" s="48"/>
      <c r="AC1446" s="48"/>
      <c r="AD1446" s="48"/>
      <c r="AE1446" s="48"/>
      <c r="AF1446" s="48"/>
      <c r="AG1446" s="48"/>
      <c r="AH1446" s="48"/>
      <c r="AI1446" s="48"/>
      <c r="AJ1446" s="48"/>
      <c r="AK1446" s="48"/>
      <c r="AL1446" s="48"/>
      <c r="AM1446" s="48"/>
      <c r="AN1446" s="48"/>
      <c r="AO1446" s="48"/>
      <c r="AP1446" s="48"/>
      <c r="AQ1446" s="48"/>
      <c r="AR1446" s="48"/>
      <c r="AS1446" s="48"/>
      <c r="AT1446" s="48"/>
      <c r="AU1446" s="48"/>
      <c r="AV1446" s="48"/>
      <c r="AW1446" s="48"/>
      <c r="AX1446" s="48"/>
      <c r="AY1446" s="48"/>
      <c r="AZ1446" s="48"/>
      <c r="BA1446" s="48"/>
      <c r="BB1446" s="48"/>
      <c r="BC1446" s="48"/>
      <c r="BD1446" s="48"/>
      <c r="BE1446" s="48"/>
      <c r="BF1446" s="48"/>
      <c r="BG1446" s="48"/>
      <c r="BH1446" s="48"/>
      <c r="BI1446" s="48"/>
      <c r="BJ1446" s="48"/>
      <c r="BK1446" s="48"/>
      <c r="BL1446" s="48"/>
      <c r="BM1446" s="48"/>
      <c r="BN1446" s="48"/>
      <c r="BO1446" s="48"/>
      <c r="BP1446" s="48"/>
      <c r="BQ1446" s="48"/>
      <c r="BR1446" s="48"/>
      <c r="BS1446" s="48"/>
      <c r="BT1446" s="48"/>
      <c r="BU1446" s="48"/>
    </row>
    <row r="1447" spans="1:73" hidden="1">
      <c r="A1447" s="48"/>
      <c r="B1447" s="48"/>
      <c r="C1447" s="70" t="s">
        <v>3812</v>
      </c>
      <c r="D1447" s="48"/>
      <c r="E1447" s="48"/>
      <c r="F1447" s="48"/>
      <c r="G1447" s="48"/>
      <c r="H1447" s="48"/>
      <c r="I1447" s="48"/>
      <c r="J1447" s="48"/>
      <c r="K1447" s="48"/>
      <c r="L1447" s="464">
        <f t="shared" si="91"/>
        <v>1060</v>
      </c>
      <c r="M1447" s="464"/>
      <c r="N1447" s="152" t="s">
        <v>3813</v>
      </c>
      <c r="O1447" s="48"/>
      <c r="P1447" s="48"/>
      <c r="Q1447" s="48"/>
      <c r="R1447" s="48"/>
      <c r="S1447" s="48"/>
      <c r="T1447" s="48"/>
      <c r="U1447" s="436" t="str">
        <f t="shared" si="89"/>
        <v/>
      </c>
      <c r="V1447" s="436"/>
      <c r="W1447" s="436" t="str">
        <f t="shared" si="90"/>
        <v/>
      </c>
      <c r="X1447" s="436"/>
      <c r="Y1447" s="48"/>
      <c r="Z1447" s="48"/>
      <c r="AA1447" s="48"/>
      <c r="AB1447" s="48"/>
      <c r="AC1447" s="48"/>
      <c r="AD1447" s="48"/>
      <c r="AE1447" s="48"/>
      <c r="AF1447" s="48"/>
      <c r="AG1447" s="48"/>
      <c r="AH1447" s="48"/>
      <c r="AI1447" s="48"/>
      <c r="AJ1447" s="48"/>
      <c r="AK1447" s="48"/>
      <c r="AL1447" s="48"/>
      <c r="AM1447" s="48"/>
      <c r="AN1447" s="48"/>
      <c r="AO1447" s="48"/>
      <c r="AP1447" s="48"/>
      <c r="AQ1447" s="48"/>
      <c r="AR1447" s="48"/>
      <c r="AS1447" s="48"/>
      <c r="AT1447" s="48"/>
      <c r="AU1447" s="48"/>
      <c r="AV1447" s="48"/>
      <c r="AW1447" s="48"/>
      <c r="AX1447" s="48"/>
      <c r="AY1447" s="48"/>
      <c r="AZ1447" s="48"/>
      <c r="BA1447" s="48"/>
      <c r="BB1447" s="48"/>
      <c r="BC1447" s="48"/>
      <c r="BD1447" s="48"/>
      <c r="BE1447" s="48"/>
      <c r="BF1447" s="48"/>
      <c r="BG1447" s="48"/>
      <c r="BH1447" s="48"/>
      <c r="BI1447" s="48"/>
      <c r="BJ1447" s="48"/>
      <c r="BK1447" s="48"/>
      <c r="BL1447" s="48"/>
      <c r="BM1447" s="48"/>
      <c r="BN1447" s="48"/>
      <c r="BO1447" s="48"/>
      <c r="BP1447" s="48"/>
      <c r="BQ1447" s="48"/>
      <c r="BR1447" s="48"/>
      <c r="BS1447" s="48"/>
      <c r="BT1447" s="48"/>
      <c r="BU1447" s="48"/>
    </row>
    <row r="1448" spans="1:73" hidden="1">
      <c r="A1448" s="48"/>
      <c r="B1448" s="48"/>
      <c r="C1448" s="70" t="s">
        <v>3814</v>
      </c>
      <c r="D1448" s="48"/>
      <c r="E1448" s="48"/>
      <c r="F1448" s="48"/>
      <c r="G1448" s="48"/>
      <c r="H1448" s="48"/>
      <c r="I1448" s="48"/>
      <c r="J1448" s="48"/>
      <c r="K1448" s="48"/>
      <c r="L1448" s="464">
        <f t="shared" si="91"/>
        <v>1061</v>
      </c>
      <c r="M1448" s="464"/>
      <c r="N1448" s="152" t="s">
        <v>3815</v>
      </c>
      <c r="O1448" s="48"/>
      <c r="P1448" s="48"/>
      <c r="Q1448" s="48"/>
      <c r="R1448" s="48"/>
      <c r="S1448" s="48"/>
      <c r="T1448" s="48"/>
      <c r="U1448" s="436" t="str">
        <f t="shared" si="89"/>
        <v/>
      </c>
      <c r="V1448" s="436"/>
      <c r="W1448" s="436" t="str">
        <f t="shared" si="90"/>
        <v/>
      </c>
      <c r="X1448" s="436"/>
      <c r="Y1448" s="48"/>
      <c r="Z1448" s="48"/>
      <c r="AA1448" s="48"/>
      <c r="AB1448" s="48"/>
      <c r="AC1448" s="48"/>
      <c r="AD1448" s="48"/>
      <c r="AE1448" s="48"/>
      <c r="AF1448" s="48"/>
      <c r="AG1448" s="48"/>
      <c r="AH1448" s="48"/>
      <c r="AI1448" s="48"/>
      <c r="AJ1448" s="48"/>
      <c r="AK1448" s="48"/>
      <c r="AL1448" s="48"/>
      <c r="AM1448" s="48"/>
      <c r="AN1448" s="48"/>
      <c r="AO1448" s="48"/>
      <c r="AP1448" s="48"/>
      <c r="AQ1448" s="48"/>
      <c r="AR1448" s="48"/>
      <c r="AS1448" s="48"/>
      <c r="AT1448" s="48"/>
      <c r="AU1448" s="48"/>
      <c r="AV1448" s="48"/>
      <c r="AW1448" s="48"/>
      <c r="AX1448" s="48"/>
      <c r="AY1448" s="48"/>
      <c r="AZ1448" s="48"/>
      <c r="BA1448" s="48"/>
      <c r="BB1448" s="48"/>
      <c r="BC1448" s="48"/>
      <c r="BD1448" s="48"/>
      <c r="BE1448" s="48"/>
      <c r="BF1448" s="48"/>
      <c r="BG1448" s="48"/>
      <c r="BH1448" s="48"/>
      <c r="BI1448" s="48"/>
      <c r="BJ1448" s="48"/>
      <c r="BK1448" s="48"/>
      <c r="BL1448" s="48"/>
      <c r="BM1448" s="48"/>
      <c r="BN1448" s="48"/>
      <c r="BO1448" s="48"/>
      <c r="BP1448" s="48"/>
      <c r="BQ1448" s="48"/>
      <c r="BR1448" s="48"/>
      <c r="BS1448" s="48"/>
      <c r="BT1448" s="48"/>
      <c r="BU1448" s="48"/>
    </row>
    <row r="1449" spans="1:73" hidden="1">
      <c r="A1449" s="48"/>
      <c r="B1449" s="48"/>
      <c r="C1449" s="70" t="s">
        <v>3816</v>
      </c>
      <c r="D1449" s="48"/>
      <c r="E1449" s="48"/>
      <c r="F1449" s="48"/>
      <c r="G1449" s="48"/>
      <c r="H1449" s="48"/>
      <c r="I1449" s="48"/>
      <c r="J1449" s="48"/>
      <c r="K1449" s="48"/>
      <c r="L1449" s="464">
        <f t="shared" si="91"/>
        <v>1062</v>
      </c>
      <c r="M1449" s="464"/>
      <c r="N1449" s="152" t="s">
        <v>3817</v>
      </c>
      <c r="O1449" s="48"/>
      <c r="P1449" s="48"/>
      <c r="Q1449" s="48"/>
      <c r="R1449" s="48"/>
      <c r="S1449" s="48"/>
      <c r="T1449" s="48"/>
      <c r="U1449" s="436" t="str">
        <f t="shared" si="89"/>
        <v/>
      </c>
      <c r="V1449" s="436"/>
      <c r="W1449" s="436" t="str">
        <f t="shared" si="90"/>
        <v/>
      </c>
      <c r="X1449" s="436"/>
      <c r="Y1449" s="48"/>
      <c r="Z1449" s="48"/>
      <c r="AA1449" s="48"/>
      <c r="AB1449" s="48"/>
      <c r="AC1449" s="48"/>
      <c r="AD1449" s="48"/>
      <c r="AE1449" s="48"/>
      <c r="AF1449" s="48"/>
      <c r="AG1449" s="48"/>
      <c r="AH1449" s="48"/>
      <c r="AI1449" s="48"/>
      <c r="AJ1449" s="48"/>
      <c r="AK1449" s="48"/>
      <c r="AL1449" s="48"/>
      <c r="AM1449" s="48"/>
      <c r="AN1449" s="48"/>
      <c r="AO1449" s="48"/>
      <c r="AP1449" s="48"/>
      <c r="AQ1449" s="48"/>
      <c r="AR1449" s="48"/>
      <c r="AS1449" s="48"/>
      <c r="AT1449" s="48"/>
      <c r="AU1449" s="48"/>
      <c r="AV1449" s="48"/>
      <c r="AW1449" s="48"/>
      <c r="AX1449" s="48"/>
      <c r="AY1449" s="48"/>
      <c r="AZ1449" s="48"/>
      <c r="BA1449" s="48"/>
      <c r="BB1449" s="48"/>
      <c r="BC1449" s="48"/>
      <c r="BD1449" s="48"/>
      <c r="BE1449" s="48"/>
      <c r="BF1449" s="48"/>
      <c r="BG1449" s="48"/>
      <c r="BH1449" s="48"/>
      <c r="BI1449" s="48"/>
      <c r="BJ1449" s="48"/>
      <c r="BK1449" s="48"/>
      <c r="BL1449" s="48"/>
      <c r="BM1449" s="48"/>
      <c r="BN1449" s="48"/>
      <c r="BO1449" s="48"/>
      <c r="BP1449" s="48"/>
      <c r="BQ1449" s="48"/>
      <c r="BR1449" s="48"/>
      <c r="BS1449" s="48"/>
      <c r="BT1449" s="48"/>
      <c r="BU1449" s="48"/>
    </row>
    <row r="1450" spans="1:73" hidden="1">
      <c r="A1450" s="48"/>
      <c r="B1450" s="48"/>
      <c r="C1450" s="70" t="s">
        <v>3818</v>
      </c>
      <c r="D1450" s="48"/>
      <c r="E1450" s="48"/>
      <c r="F1450" s="48"/>
      <c r="G1450" s="48"/>
      <c r="H1450" s="48"/>
      <c r="I1450" s="48"/>
      <c r="J1450" s="48"/>
      <c r="K1450" s="48"/>
      <c r="L1450" s="464">
        <f t="shared" si="91"/>
        <v>1063</v>
      </c>
      <c r="M1450" s="464"/>
      <c r="N1450" s="152" t="s">
        <v>3819</v>
      </c>
      <c r="O1450" s="48"/>
      <c r="P1450" s="48"/>
      <c r="Q1450" s="48"/>
      <c r="R1450" s="48"/>
      <c r="S1450" s="48"/>
      <c r="T1450" s="48"/>
      <c r="U1450" s="436" t="str">
        <f t="shared" si="89"/>
        <v/>
      </c>
      <c r="V1450" s="436"/>
      <c r="W1450" s="436" t="str">
        <f t="shared" si="90"/>
        <v/>
      </c>
      <c r="X1450" s="436"/>
      <c r="Y1450" s="48"/>
      <c r="Z1450" s="48"/>
      <c r="AA1450" s="48"/>
      <c r="AB1450" s="48"/>
      <c r="AC1450" s="48"/>
      <c r="AD1450" s="48"/>
      <c r="AE1450" s="48"/>
      <c r="AF1450" s="48"/>
      <c r="AG1450" s="48"/>
      <c r="AH1450" s="48"/>
      <c r="AI1450" s="48"/>
      <c r="AJ1450" s="48"/>
      <c r="AK1450" s="48"/>
      <c r="AL1450" s="48"/>
      <c r="AM1450" s="48"/>
      <c r="AN1450" s="48"/>
      <c r="AO1450" s="48"/>
      <c r="AP1450" s="48"/>
      <c r="AQ1450" s="48"/>
      <c r="AR1450" s="48"/>
      <c r="AS1450" s="48"/>
      <c r="AT1450" s="48"/>
      <c r="AU1450" s="48"/>
      <c r="AV1450" s="48"/>
      <c r="AW1450" s="48"/>
      <c r="AX1450" s="48"/>
      <c r="AY1450" s="48"/>
      <c r="AZ1450" s="48"/>
      <c r="BA1450" s="48"/>
      <c r="BB1450" s="48"/>
      <c r="BC1450" s="48"/>
      <c r="BD1450" s="48"/>
      <c r="BE1450" s="48"/>
      <c r="BF1450" s="48"/>
      <c r="BG1450" s="48"/>
      <c r="BH1450" s="48"/>
      <c r="BI1450" s="48"/>
      <c r="BJ1450" s="48"/>
      <c r="BK1450" s="48"/>
      <c r="BL1450" s="48"/>
      <c r="BM1450" s="48"/>
      <c r="BN1450" s="48"/>
      <c r="BO1450" s="48"/>
      <c r="BP1450" s="48"/>
      <c r="BQ1450" s="48"/>
      <c r="BR1450" s="48"/>
      <c r="BS1450" s="48"/>
      <c r="BT1450" s="48"/>
      <c r="BU1450" s="48"/>
    </row>
    <row r="1451" spans="1:73" hidden="1">
      <c r="A1451" s="48"/>
      <c r="B1451" s="48"/>
      <c r="C1451" s="70" t="s">
        <v>3820</v>
      </c>
      <c r="D1451" s="48"/>
      <c r="E1451" s="48"/>
      <c r="F1451" s="48"/>
      <c r="G1451" s="48"/>
      <c r="H1451" s="48"/>
      <c r="I1451" s="48"/>
      <c r="J1451" s="48"/>
      <c r="K1451" s="48"/>
      <c r="L1451" s="464">
        <f t="shared" si="91"/>
        <v>1064</v>
      </c>
      <c r="M1451" s="464"/>
      <c r="N1451" s="152" t="s">
        <v>3821</v>
      </c>
      <c r="O1451" s="48"/>
      <c r="P1451" s="48"/>
      <c r="Q1451" s="48"/>
      <c r="R1451" s="48"/>
      <c r="S1451" s="48"/>
      <c r="T1451" s="48"/>
      <c r="U1451" s="436" t="str">
        <f t="shared" si="89"/>
        <v/>
      </c>
      <c r="V1451" s="436"/>
      <c r="W1451" s="436" t="str">
        <f t="shared" si="90"/>
        <v/>
      </c>
      <c r="X1451" s="436"/>
      <c r="Y1451" s="48"/>
      <c r="Z1451" s="48"/>
      <c r="AA1451" s="48"/>
      <c r="AB1451" s="48"/>
      <c r="AC1451" s="48"/>
      <c r="AD1451" s="48"/>
      <c r="AE1451" s="48"/>
      <c r="AF1451" s="48"/>
      <c r="AG1451" s="48"/>
      <c r="AH1451" s="48"/>
      <c r="AI1451" s="48"/>
      <c r="AJ1451" s="48"/>
      <c r="AK1451" s="48"/>
      <c r="AL1451" s="48"/>
      <c r="AM1451" s="48"/>
      <c r="AN1451" s="48"/>
      <c r="AO1451" s="48"/>
      <c r="AP1451" s="48"/>
      <c r="AQ1451" s="48"/>
      <c r="AR1451" s="48"/>
      <c r="AS1451" s="48"/>
      <c r="AT1451" s="48"/>
      <c r="AU1451" s="48"/>
      <c r="AV1451" s="48"/>
      <c r="AW1451" s="48"/>
      <c r="AX1451" s="48"/>
      <c r="AY1451" s="48"/>
      <c r="AZ1451" s="48"/>
      <c r="BA1451" s="48"/>
      <c r="BB1451" s="48"/>
      <c r="BC1451" s="48"/>
      <c r="BD1451" s="48"/>
      <c r="BE1451" s="48"/>
      <c r="BF1451" s="48"/>
      <c r="BG1451" s="48"/>
      <c r="BH1451" s="48"/>
      <c r="BI1451" s="48"/>
      <c r="BJ1451" s="48"/>
      <c r="BK1451" s="48"/>
      <c r="BL1451" s="48"/>
      <c r="BM1451" s="48"/>
      <c r="BN1451" s="48"/>
      <c r="BO1451" s="48"/>
      <c r="BP1451" s="48"/>
      <c r="BQ1451" s="48"/>
      <c r="BR1451" s="48"/>
      <c r="BS1451" s="48"/>
      <c r="BT1451" s="48"/>
      <c r="BU1451" s="48"/>
    </row>
    <row r="1452" spans="1:73" hidden="1">
      <c r="A1452" s="48"/>
      <c r="B1452" s="48"/>
      <c r="C1452" s="70" t="s">
        <v>3822</v>
      </c>
      <c r="D1452" s="48"/>
      <c r="E1452" s="48"/>
      <c r="F1452" s="48"/>
      <c r="G1452" s="48"/>
      <c r="H1452" s="48"/>
      <c r="I1452" s="48"/>
      <c r="J1452" s="48"/>
      <c r="K1452" s="48"/>
      <c r="L1452" s="464">
        <f t="shared" si="91"/>
        <v>1065</v>
      </c>
      <c r="M1452" s="464"/>
      <c r="N1452" s="152" t="s">
        <v>3823</v>
      </c>
      <c r="O1452" s="48"/>
      <c r="P1452" s="48"/>
      <c r="Q1452" s="48"/>
      <c r="R1452" s="48"/>
      <c r="S1452" s="48"/>
      <c r="T1452" s="48"/>
      <c r="U1452" s="436" t="str">
        <f t="shared" si="89"/>
        <v/>
      </c>
      <c r="V1452" s="436"/>
      <c r="W1452" s="436" t="str">
        <f t="shared" si="90"/>
        <v/>
      </c>
      <c r="X1452" s="436"/>
      <c r="Y1452" s="48"/>
      <c r="Z1452" s="48"/>
      <c r="AA1452" s="48"/>
      <c r="AB1452" s="48"/>
      <c r="AC1452" s="48"/>
      <c r="AD1452" s="48"/>
      <c r="AE1452" s="48"/>
      <c r="AF1452" s="48"/>
      <c r="AG1452" s="48"/>
      <c r="AH1452" s="48"/>
      <c r="AI1452" s="48"/>
      <c r="AJ1452" s="48"/>
      <c r="AK1452" s="48"/>
      <c r="AL1452" s="48"/>
      <c r="AM1452" s="48"/>
      <c r="AN1452" s="48"/>
      <c r="AO1452" s="48"/>
      <c r="AP1452" s="48"/>
      <c r="AQ1452" s="48"/>
      <c r="AR1452" s="48"/>
      <c r="AS1452" s="48"/>
      <c r="AT1452" s="48"/>
      <c r="AU1452" s="48"/>
      <c r="AV1452" s="48"/>
      <c r="AW1452" s="48"/>
      <c r="AX1452" s="48"/>
      <c r="AY1452" s="48"/>
      <c r="AZ1452" s="48"/>
      <c r="BA1452" s="48"/>
      <c r="BB1452" s="48"/>
      <c r="BC1452" s="48"/>
      <c r="BD1452" s="48"/>
      <c r="BE1452" s="48"/>
      <c r="BF1452" s="48"/>
      <c r="BG1452" s="48"/>
      <c r="BH1452" s="48"/>
      <c r="BI1452" s="48"/>
      <c r="BJ1452" s="48"/>
      <c r="BK1452" s="48"/>
      <c r="BL1452" s="48"/>
      <c r="BM1452" s="48"/>
      <c r="BN1452" s="48"/>
      <c r="BO1452" s="48"/>
      <c r="BP1452" s="48"/>
      <c r="BQ1452" s="48"/>
      <c r="BR1452" s="48"/>
      <c r="BS1452" s="48"/>
      <c r="BT1452" s="48"/>
      <c r="BU1452" s="48"/>
    </row>
    <row r="1453" spans="1:73" hidden="1">
      <c r="A1453" s="48"/>
      <c r="B1453" s="48"/>
      <c r="C1453" s="70" t="s">
        <v>3824</v>
      </c>
      <c r="D1453" s="48"/>
      <c r="E1453" s="48"/>
      <c r="F1453" s="48"/>
      <c r="G1453" s="48"/>
      <c r="H1453" s="48"/>
      <c r="I1453" s="48"/>
      <c r="J1453" s="48"/>
      <c r="K1453" s="48"/>
      <c r="L1453" s="464">
        <f t="shared" si="91"/>
        <v>1066</v>
      </c>
      <c r="M1453" s="464"/>
      <c r="N1453" s="152" t="s">
        <v>3825</v>
      </c>
      <c r="O1453" s="48"/>
      <c r="P1453" s="48"/>
      <c r="Q1453" s="48"/>
      <c r="R1453" s="48"/>
      <c r="S1453" s="48"/>
      <c r="T1453" s="48"/>
      <c r="U1453" s="436" t="str">
        <f t="shared" si="89"/>
        <v/>
      </c>
      <c r="V1453" s="436"/>
      <c r="W1453" s="436" t="str">
        <f t="shared" si="90"/>
        <v/>
      </c>
      <c r="X1453" s="436"/>
      <c r="Y1453" s="48"/>
      <c r="Z1453" s="48"/>
      <c r="AA1453" s="48"/>
      <c r="AB1453" s="48"/>
      <c r="AC1453" s="48"/>
      <c r="AD1453" s="48"/>
      <c r="AE1453" s="48"/>
      <c r="AF1453" s="48"/>
      <c r="AG1453" s="48"/>
      <c r="AH1453" s="48"/>
      <c r="AI1453" s="48"/>
      <c r="AJ1453" s="48"/>
      <c r="AK1453" s="48"/>
      <c r="AL1453" s="48"/>
      <c r="AM1453" s="48"/>
      <c r="AN1453" s="48"/>
      <c r="AO1453" s="48"/>
      <c r="AP1453" s="48"/>
      <c r="AQ1453" s="48"/>
      <c r="AR1453" s="48"/>
      <c r="AS1453" s="48"/>
      <c r="AT1453" s="48"/>
      <c r="AU1453" s="48"/>
      <c r="AV1453" s="48"/>
      <c r="AW1453" s="48"/>
      <c r="AX1453" s="48"/>
      <c r="AY1453" s="48"/>
      <c r="AZ1453" s="48"/>
      <c r="BA1453" s="48"/>
      <c r="BB1453" s="48"/>
      <c r="BC1453" s="48"/>
      <c r="BD1453" s="48"/>
      <c r="BE1453" s="48"/>
      <c r="BF1453" s="48"/>
      <c r="BG1453" s="48"/>
      <c r="BH1453" s="48"/>
      <c r="BI1453" s="48"/>
      <c r="BJ1453" s="48"/>
      <c r="BK1453" s="48"/>
      <c r="BL1453" s="48"/>
      <c r="BM1453" s="48"/>
      <c r="BN1453" s="48"/>
      <c r="BO1453" s="48"/>
      <c r="BP1453" s="48"/>
      <c r="BQ1453" s="48"/>
      <c r="BR1453" s="48"/>
      <c r="BS1453" s="48"/>
      <c r="BT1453" s="48"/>
      <c r="BU1453" s="48"/>
    </row>
    <row r="1454" spans="1:73" hidden="1">
      <c r="A1454" s="48"/>
      <c r="B1454" s="48"/>
      <c r="C1454" s="70" t="s">
        <v>3826</v>
      </c>
      <c r="D1454" s="48"/>
      <c r="E1454" s="48"/>
      <c r="F1454" s="48"/>
      <c r="G1454" s="48"/>
      <c r="H1454" s="48"/>
      <c r="I1454" s="48"/>
      <c r="J1454" s="48"/>
      <c r="K1454" s="48"/>
      <c r="L1454" s="464">
        <f t="shared" si="91"/>
        <v>1067</v>
      </c>
      <c r="M1454" s="464"/>
      <c r="N1454" s="152" t="s">
        <v>3827</v>
      </c>
      <c r="O1454" s="48"/>
      <c r="P1454" s="48"/>
      <c r="Q1454" s="48"/>
      <c r="R1454" s="48"/>
      <c r="S1454" s="48"/>
      <c r="T1454" s="48"/>
      <c r="U1454" s="436" t="str">
        <f t="shared" si="89"/>
        <v/>
      </c>
      <c r="V1454" s="436"/>
      <c r="W1454" s="436" t="str">
        <f t="shared" si="90"/>
        <v/>
      </c>
      <c r="X1454" s="436"/>
      <c r="Y1454" s="48"/>
      <c r="Z1454" s="48"/>
      <c r="AA1454" s="48"/>
      <c r="AB1454" s="48"/>
      <c r="AC1454" s="48"/>
      <c r="AD1454" s="48"/>
      <c r="AE1454" s="48"/>
      <c r="AF1454" s="48"/>
      <c r="AG1454" s="48"/>
      <c r="AH1454" s="48"/>
      <c r="AI1454" s="48"/>
      <c r="AJ1454" s="48"/>
      <c r="AK1454" s="48"/>
      <c r="AL1454" s="48"/>
      <c r="AM1454" s="48"/>
      <c r="AN1454" s="48"/>
      <c r="AO1454" s="48"/>
      <c r="AP1454" s="48"/>
      <c r="AQ1454" s="48"/>
      <c r="AR1454" s="48"/>
      <c r="AS1454" s="48"/>
      <c r="AT1454" s="48"/>
      <c r="AU1454" s="48"/>
      <c r="AV1454" s="48"/>
      <c r="AW1454" s="48"/>
      <c r="AX1454" s="48"/>
      <c r="AY1454" s="48"/>
      <c r="AZ1454" s="48"/>
      <c r="BA1454" s="48"/>
      <c r="BB1454" s="48"/>
      <c r="BC1454" s="48"/>
      <c r="BD1454" s="48"/>
      <c r="BE1454" s="48"/>
      <c r="BF1454" s="48"/>
      <c r="BG1454" s="48"/>
      <c r="BH1454" s="48"/>
      <c r="BI1454" s="48"/>
      <c r="BJ1454" s="48"/>
      <c r="BK1454" s="48"/>
      <c r="BL1454" s="48"/>
      <c r="BM1454" s="48"/>
      <c r="BN1454" s="48"/>
      <c r="BO1454" s="48"/>
      <c r="BP1454" s="48"/>
      <c r="BQ1454" s="48"/>
      <c r="BR1454" s="48"/>
      <c r="BS1454" s="48"/>
      <c r="BT1454" s="48"/>
      <c r="BU1454" s="48"/>
    </row>
    <row r="1455" spans="1:73" hidden="1">
      <c r="A1455" s="48"/>
      <c r="B1455" s="48"/>
      <c r="C1455" s="70" t="s">
        <v>3828</v>
      </c>
      <c r="D1455" s="48"/>
      <c r="E1455" s="48"/>
      <c r="F1455" s="48"/>
      <c r="G1455" s="48"/>
      <c r="H1455" s="48"/>
      <c r="I1455" s="48"/>
      <c r="J1455" s="48"/>
      <c r="K1455" s="48"/>
      <c r="L1455" s="464">
        <f t="shared" si="91"/>
        <v>1068</v>
      </c>
      <c r="M1455" s="464"/>
      <c r="N1455" s="152" t="s">
        <v>3829</v>
      </c>
      <c r="O1455" s="48"/>
      <c r="P1455" s="48"/>
      <c r="Q1455" s="48"/>
      <c r="R1455" s="48"/>
      <c r="S1455" s="48"/>
      <c r="T1455" s="48"/>
      <c r="U1455" s="436" t="str">
        <f t="shared" si="89"/>
        <v/>
      </c>
      <c r="V1455" s="436"/>
      <c r="W1455" s="436" t="str">
        <f t="shared" si="90"/>
        <v/>
      </c>
      <c r="X1455" s="436"/>
      <c r="Y1455" s="48"/>
      <c r="Z1455" s="48"/>
      <c r="AA1455" s="48"/>
      <c r="AB1455" s="48"/>
      <c r="AC1455" s="48"/>
      <c r="AD1455" s="48"/>
      <c r="AE1455" s="48"/>
      <c r="AF1455" s="48"/>
      <c r="AG1455" s="48"/>
      <c r="AH1455" s="48"/>
      <c r="AI1455" s="48"/>
      <c r="AJ1455" s="48"/>
      <c r="AK1455" s="48"/>
      <c r="AL1455" s="48"/>
      <c r="AM1455" s="48"/>
      <c r="AN1455" s="48"/>
      <c r="AO1455" s="48"/>
      <c r="AP1455" s="48"/>
      <c r="AQ1455" s="48"/>
      <c r="AR1455" s="48"/>
      <c r="AS1455" s="48"/>
      <c r="AT1455" s="48"/>
      <c r="AU1455" s="48"/>
      <c r="AV1455" s="48"/>
      <c r="AW1455" s="48"/>
      <c r="AX1455" s="48"/>
      <c r="AY1455" s="48"/>
      <c r="AZ1455" s="48"/>
      <c r="BA1455" s="48"/>
      <c r="BB1455" s="48"/>
      <c r="BC1455" s="48"/>
      <c r="BD1455" s="48"/>
      <c r="BE1455" s="48"/>
      <c r="BF1455" s="48"/>
      <c r="BG1455" s="48"/>
      <c r="BH1455" s="48"/>
      <c r="BI1455" s="48"/>
      <c r="BJ1455" s="48"/>
      <c r="BK1455" s="48"/>
      <c r="BL1455" s="48"/>
      <c r="BM1455" s="48"/>
      <c r="BN1455" s="48"/>
      <c r="BO1455" s="48"/>
      <c r="BP1455" s="48"/>
      <c r="BQ1455" s="48"/>
      <c r="BR1455" s="48"/>
      <c r="BS1455" s="48"/>
      <c r="BT1455" s="48"/>
      <c r="BU1455" s="48"/>
    </row>
    <row r="1456" spans="1:73" hidden="1">
      <c r="A1456" s="48"/>
      <c r="B1456" s="48"/>
      <c r="C1456" s="70" t="s">
        <v>3830</v>
      </c>
      <c r="D1456" s="48"/>
      <c r="E1456" s="48"/>
      <c r="F1456" s="48"/>
      <c r="G1456" s="48"/>
      <c r="H1456" s="48"/>
      <c r="I1456" s="48"/>
      <c r="J1456" s="48"/>
      <c r="K1456" s="48"/>
      <c r="L1456" s="464">
        <f t="shared" si="91"/>
        <v>1069</v>
      </c>
      <c r="M1456" s="464"/>
      <c r="N1456" s="152" t="s">
        <v>3831</v>
      </c>
      <c r="O1456" s="48"/>
      <c r="P1456" s="48"/>
      <c r="Q1456" s="48"/>
      <c r="R1456" s="48"/>
      <c r="S1456" s="48"/>
      <c r="T1456" s="48"/>
      <c r="U1456" s="436" t="str">
        <f t="shared" si="89"/>
        <v/>
      </c>
      <c r="V1456" s="436"/>
      <c r="W1456" s="436" t="str">
        <f t="shared" si="90"/>
        <v/>
      </c>
      <c r="X1456" s="436"/>
      <c r="Y1456" s="48"/>
      <c r="Z1456" s="48"/>
      <c r="AA1456" s="48"/>
      <c r="AB1456" s="48"/>
      <c r="AC1456" s="48"/>
      <c r="AD1456" s="48"/>
      <c r="AE1456" s="48"/>
      <c r="AF1456" s="48"/>
      <c r="AG1456" s="48"/>
      <c r="AH1456" s="48"/>
      <c r="AI1456" s="48"/>
      <c r="AJ1456" s="48"/>
      <c r="AK1456" s="48"/>
      <c r="AL1456" s="48"/>
      <c r="AM1456" s="48"/>
      <c r="AN1456" s="48"/>
      <c r="AO1456" s="48"/>
      <c r="AP1456" s="48"/>
      <c r="AQ1456" s="48"/>
      <c r="AR1456" s="48"/>
      <c r="AS1456" s="48"/>
      <c r="AT1456" s="48"/>
      <c r="AU1456" s="48"/>
      <c r="AV1456" s="48"/>
      <c r="AW1456" s="48"/>
      <c r="AX1456" s="48"/>
      <c r="AY1456" s="48"/>
      <c r="AZ1456" s="48"/>
      <c r="BA1456" s="48"/>
      <c r="BB1456" s="48"/>
      <c r="BC1456" s="48"/>
      <c r="BD1456" s="48"/>
      <c r="BE1456" s="48"/>
      <c r="BF1456" s="48"/>
      <c r="BG1456" s="48"/>
      <c r="BH1456" s="48"/>
      <c r="BI1456" s="48"/>
      <c r="BJ1456" s="48"/>
      <c r="BK1456" s="48"/>
      <c r="BL1456" s="48"/>
      <c r="BM1456" s="48"/>
      <c r="BN1456" s="48"/>
      <c r="BO1456" s="48"/>
      <c r="BP1456" s="48"/>
      <c r="BQ1456" s="48"/>
      <c r="BR1456" s="48"/>
      <c r="BS1456" s="48"/>
      <c r="BT1456" s="48"/>
      <c r="BU1456" s="48"/>
    </row>
    <row r="1457" spans="1:73" hidden="1">
      <c r="A1457" s="48"/>
      <c r="B1457" s="48"/>
      <c r="C1457" s="70" t="s">
        <v>3832</v>
      </c>
      <c r="D1457" s="48"/>
      <c r="E1457" s="48"/>
      <c r="F1457" s="48"/>
      <c r="G1457" s="48"/>
      <c r="H1457" s="48"/>
      <c r="I1457" s="48"/>
      <c r="J1457" s="48"/>
      <c r="K1457" s="48"/>
      <c r="L1457" s="464">
        <f t="shared" si="91"/>
        <v>1070</v>
      </c>
      <c r="M1457" s="464"/>
      <c r="N1457" s="152" t="s">
        <v>3833</v>
      </c>
      <c r="O1457" s="48"/>
      <c r="P1457" s="48"/>
      <c r="Q1457" s="48"/>
      <c r="R1457" s="48"/>
      <c r="S1457" s="48"/>
      <c r="T1457" s="48"/>
      <c r="U1457" s="436" t="str">
        <f t="shared" si="89"/>
        <v/>
      </c>
      <c r="V1457" s="436"/>
      <c r="W1457" s="436" t="str">
        <f t="shared" si="90"/>
        <v/>
      </c>
      <c r="X1457" s="436"/>
      <c r="Y1457" s="48"/>
      <c r="Z1457" s="48"/>
      <c r="AA1457" s="48"/>
      <c r="AB1457" s="48"/>
      <c r="AC1457" s="48"/>
      <c r="AD1457" s="48"/>
      <c r="AE1457" s="48"/>
      <c r="AF1457" s="48"/>
      <c r="AG1457" s="48"/>
      <c r="AH1457" s="48"/>
      <c r="AI1457" s="48"/>
      <c r="AJ1457" s="48"/>
      <c r="AK1457" s="48"/>
      <c r="AL1457" s="48"/>
      <c r="AM1457" s="48"/>
      <c r="AN1457" s="48"/>
      <c r="AO1457" s="48"/>
      <c r="AP1457" s="48"/>
      <c r="AQ1457" s="48"/>
      <c r="AR1457" s="48"/>
      <c r="AS1457" s="48"/>
      <c r="AT1457" s="48"/>
      <c r="AU1457" s="48"/>
      <c r="AV1457" s="48"/>
      <c r="AW1457" s="48"/>
      <c r="AX1457" s="48"/>
      <c r="AY1457" s="48"/>
      <c r="AZ1457" s="48"/>
      <c r="BA1457" s="48"/>
      <c r="BB1457" s="48"/>
      <c r="BC1457" s="48"/>
      <c r="BD1457" s="48"/>
      <c r="BE1457" s="48"/>
      <c r="BF1457" s="48"/>
      <c r="BG1457" s="48"/>
      <c r="BH1457" s="48"/>
      <c r="BI1457" s="48"/>
      <c r="BJ1457" s="48"/>
      <c r="BK1457" s="48"/>
      <c r="BL1457" s="48"/>
      <c r="BM1457" s="48"/>
      <c r="BN1457" s="48"/>
      <c r="BO1457" s="48"/>
      <c r="BP1457" s="48"/>
      <c r="BQ1457" s="48"/>
      <c r="BR1457" s="48"/>
      <c r="BS1457" s="48"/>
      <c r="BT1457" s="48"/>
      <c r="BU1457" s="48"/>
    </row>
    <row r="1458" spans="1:73" hidden="1">
      <c r="A1458" s="48"/>
      <c r="B1458" s="48"/>
      <c r="C1458" s="70" t="s">
        <v>3834</v>
      </c>
      <c r="D1458" s="48"/>
      <c r="E1458" s="48"/>
      <c r="F1458" s="48"/>
      <c r="G1458" s="48"/>
      <c r="H1458" s="48"/>
      <c r="I1458" s="48"/>
      <c r="J1458" s="48"/>
      <c r="K1458" s="48"/>
      <c r="L1458" s="464">
        <f t="shared" si="91"/>
        <v>1071</v>
      </c>
      <c r="M1458" s="464"/>
      <c r="N1458" s="152" t="s">
        <v>3835</v>
      </c>
      <c r="O1458" s="48"/>
      <c r="P1458" s="48"/>
      <c r="Q1458" s="48"/>
      <c r="R1458" s="48"/>
      <c r="S1458" s="48"/>
      <c r="T1458" s="48"/>
      <c r="U1458" s="436" t="str">
        <f t="shared" si="89"/>
        <v/>
      </c>
      <c r="V1458" s="436"/>
      <c r="W1458" s="436" t="str">
        <f t="shared" si="90"/>
        <v/>
      </c>
      <c r="X1458" s="436"/>
      <c r="Y1458" s="48"/>
      <c r="Z1458" s="48"/>
      <c r="AA1458" s="48"/>
      <c r="AB1458" s="48"/>
      <c r="AC1458" s="48"/>
      <c r="AD1458" s="48"/>
      <c r="AE1458" s="48"/>
      <c r="AF1458" s="48"/>
      <c r="AG1458" s="48"/>
      <c r="AH1458" s="48"/>
      <c r="AI1458" s="48"/>
      <c r="AJ1458" s="48"/>
      <c r="AK1458" s="48"/>
      <c r="AL1458" s="48"/>
      <c r="AM1458" s="48"/>
      <c r="AN1458" s="48"/>
      <c r="AO1458" s="48"/>
      <c r="AP1458" s="48"/>
      <c r="AQ1458" s="48"/>
      <c r="AR1458" s="48"/>
      <c r="AS1458" s="48"/>
      <c r="AT1458" s="48"/>
      <c r="AU1458" s="48"/>
      <c r="AV1458" s="48"/>
      <c r="AW1458" s="48"/>
      <c r="AX1458" s="48"/>
      <c r="AY1458" s="48"/>
      <c r="AZ1458" s="48"/>
      <c r="BA1458" s="48"/>
      <c r="BB1458" s="48"/>
      <c r="BC1458" s="48"/>
      <c r="BD1458" s="48"/>
      <c r="BE1458" s="48"/>
      <c r="BF1458" s="48"/>
      <c r="BG1458" s="48"/>
      <c r="BH1458" s="48"/>
      <c r="BI1458" s="48"/>
      <c r="BJ1458" s="48"/>
      <c r="BK1458" s="48"/>
      <c r="BL1458" s="48"/>
      <c r="BM1458" s="48"/>
      <c r="BN1458" s="48"/>
      <c r="BO1458" s="48"/>
      <c r="BP1458" s="48"/>
      <c r="BQ1458" s="48"/>
      <c r="BR1458" s="48"/>
      <c r="BS1458" s="48"/>
      <c r="BT1458" s="48"/>
      <c r="BU1458" s="48"/>
    </row>
    <row r="1459" spans="1:73" hidden="1">
      <c r="A1459" s="48"/>
      <c r="B1459" s="48"/>
      <c r="C1459" s="70" t="s">
        <v>3836</v>
      </c>
      <c r="D1459" s="48"/>
      <c r="E1459" s="48"/>
      <c r="F1459" s="48"/>
      <c r="G1459" s="48"/>
      <c r="H1459" s="48"/>
      <c r="I1459" s="48"/>
      <c r="J1459" s="48"/>
      <c r="K1459" s="48"/>
      <c r="L1459" s="464">
        <f t="shared" si="91"/>
        <v>1072</v>
      </c>
      <c r="M1459" s="464"/>
      <c r="N1459" s="152" t="s">
        <v>3837</v>
      </c>
      <c r="O1459" s="48"/>
      <c r="P1459" s="48"/>
      <c r="Q1459" s="48"/>
      <c r="R1459" s="48"/>
      <c r="S1459" s="48"/>
      <c r="T1459" s="48"/>
      <c r="U1459" s="436" t="str">
        <f t="shared" si="89"/>
        <v/>
      </c>
      <c r="V1459" s="436"/>
      <c r="W1459" s="436" t="str">
        <f t="shared" si="90"/>
        <v/>
      </c>
      <c r="X1459" s="436"/>
      <c r="Y1459" s="48"/>
      <c r="Z1459" s="48"/>
      <c r="AA1459" s="48"/>
      <c r="AB1459" s="48"/>
      <c r="AC1459" s="48"/>
      <c r="AD1459" s="48"/>
      <c r="AE1459" s="48"/>
      <c r="AF1459" s="48"/>
      <c r="AG1459" s="48"/>
      <c r="AH1459" s="48"/>
      <c r="AI1459" s="48"/>
      <c r="AJ1459" s="48"/>
      <c r="AK1459" s="48"/>
      <c r="AL1459" s="48"/>
      <c r="AM1459" s="48"/>
      <c r="AN1459" s="48"/>
      <c r="AO1459" s="48"/>
      <c r="AP1459" s="48"/>
      <c r="AQ1459" s="48"/>
      <c r="AR1459" s="48"/>
      <c r="AS1459" s="48"/>
      <c r="AT1459" s="48"/>
      <c r="AU1459" s="48"/>
      <c r="AV1459" s="48"/>
      <c r="AW1459" s="48"/>
      <c r="AX1459" s="48"/>
      <c r="AY1459" s="48"/>
      <c r="AZ1459" s="48"/>
      <c r="BA1459" s="48"/>
      <c r="BB1459" s="48"/>
      <c r="BC1459" s="48"/>
      <c r="BD1459" s="48"/>
      <c r="BE1459" s="48"/>
      <c r="BF1459" s="48"/>
      <c r="BG1459" s="48"/>
      <c r="BH1459" s="48"/>
      <c r="BI1459" s="48"/>
      <c r="BJ1459" s="48"/>
      <c r="BK1459" s="48"/>
      <c r="BL1459" s="48"/>
      <c r="BM1459" s="48"/>
      <c r="BN1459" s="48"/>
      <c r="BO1459" s="48"/>
      <c r="BP1459" s="48"/>
      <c r="BQ1459" s="48"/>
      <c r="BR1459" s="48"/>
      <c r="BS1459" s="48"/>
      <c r="BT1459" s="48"/>
      <c r="BU1459" s="48"/>
    </row>
    <row r="1460" spans="1:73" hidden="1">
      <c r="A1460" s="48"/>
      <c r="B1460" s="48"/>
      <c r="C1460" s="70" t="s">
        <v>3838</v>
      </c>
      <c r="D1460" s="48"/>
      <c r="E1460" s="48"/>
      <c r="F1460" s="48"/>
      <c r="G1460" s="48"/>
      <c r="H1460" s="48"/>
      <c r="I1460" s="48"/>
      <c r="J1460" s="48"/>
      <c r="K1460" s="48"/>
      <c r="L1460" s="464">
        <f t="shared" si="91"/>
        <v>1073</v>
      </c>
      <c r="M1460" s="464"/>
      <c r="N1460" s="152" t="s">
        <v>3839</v>
      </c>
      <c r="O1460" s="48"/>
      <c r="P1460" s="48"/>
      <c r="Q1460" s="48"/>
      <c r="R1460" s="48"/>
      <c r="S1460" s="48"/>
      <c r="T1460" s="48"/>
      <c r="U1460" s="436" t="str">
        <f t="shared" si="89"/>
        <v/>
      </c>
      <c r="V1460" s="436"/>
      <c r="W1460" s="436" t="str">
        <f t="shared" si="90"/>
        <v/>
      </c>
      <c r="X1460" s="436"/>
      <c r="Y1460" s="48"/>
      <c r="Z1460" s="48"/>
      <c r="AA1460" s="48"/>
      <c r="AB1460" s="48"/>
      <c r="AC1460" s="48"/>
      <c r="AD1460" s="48"/>
      <c r="AE1460" s="48"/>
      <c r="AF1460" s="48"/>
      <c r="AG1460" s="48"/>
      <c r="AH1460" s="48"/>
      <c r="AI1460" s="48"/>
      <c r="AJ1460" s="48"/>
      <c r="AK1460" s="48"/>
      <c r="AL1460" s="48"/>
      <c r="AM1460" s="48"/>
      <c r="AN1460" s="48"/>
      <c r="AO1460" s="48"/>
      <c r="AP1460" s="48"/>
      <c r="AQ1460" s="48"/>
      <c r="AR1460" s="48"/>
      <c r="AS1460" s="48"/>
      <c r="AT1460" s="48"/>
      <c r="AU1460" s="48"/>
      <c r="AV1460" s="48"/>
      <c r="AW1460" s="48"/>
      <c r="AX1460" s="48"/>
      <c r="AY1460" s="48"/>
      <c r="AZ1460" s="48"/>
      <c r="BA1460" s="48"/>
      <c r="BB1460" s="48"/>
      <c r="BC1460" s="48"/>
      <c r="BD1460" s="48"/>
      <c r="BE1460" s="48"/>
      <c r="BF1460" s="48"/>
      <c r="BG1460" s="48"/>
      <c r="BH1460" s="48"/>
      <c r="BI1460" s="48"/>
      <c r="BJ1460" s="48"/>
      <c r="BK1460" s="48"/>
      <c r="BL1460" s="48"/>
      <c r="BM1460" s="48"/>
      <c r="BN1460" s="48"/>
      <c r="BO1460" s="48"/>
      <c r="BP1460" s="48"/>
      <c r="BQ1460" s="48"/>
      <c r="BR1460" s="48"/>
      <c r="BS1460" s="48"/>
      <c r="BT1460" s="48"/>
      <c r="BU1460" s="48"/>
    </row>
    <row r="1461" spans="1:73" hidden="1">
      <c r="A1461" s="48"/>
      <c r="B1461" s="48"/>
      <c r="C1461" s="70" t="s">
        <v>3840</v>
      </c>
      <c r="D1461" s="48"/>
      <c r="E1461" s="48"/>
      <c r="F1461" s="48"/>
      <c r="G1461" s="48"/>
      <c r="H1461" s="48"/>
      <c r="I1461" s="48"/>
      <c r="J1461" s="48"/>
      <c r="K1461" s="48"/>
      <c r="L1461" s="464">
        <f t="shared" si="91"/>
        <v>1074</v>
      </c>
      <c r="M1461" s="464"/>
      <c r="N1461" s="152" t="s">
        <v>3841</v>
      </c>
      <c r="O1461" s="48"/>
      <c r="P1461" s="48"/>
      <c r="Q1461" s="48"/>
      <c r="R1461" s="48"/>
      <c r="S1461" s="48"/>
      <c r="T1461" s="48"/>
      <c r="U1461" s="436" t="str">
        <f t="shared" si="89"/>
        <v/>
      </c>
      <c r="V1461" s="436"/>
      <c r="W1461" s="436" t="str">
        <f t="shared" si="90"/>
        <v/>
      </c>
      <c r="X1461" s="436"/>
      <c r="Y1461" s="48"/>
      <c r="Z1461" s="48"/>
      <c r="AA1461" s="48"/>
      <c r="AB1461" s="48"/>
      <c r="AC1461" s="48"/>
      <c r="AD1461" s="48"/>
      <c r="AE1461" s="48"/>
      <c r="AF1461" s="48"/>
      <c r="AG1461" s="48"/>
      <c r="AH1461" s="48"/>
      <c r="AI1461" s="48"/>
      <c r="AJ1461" s="48"/>
      <c r="AK1461" s="48"/>
      <c r="AL1461" s="48"/>
      <c r="AM1461" s="48"/>
      <c r="AN1461" s="48"/>
      <c r="AO1461" s="48"/>
      <c r="AP1461" s="48"/>
      <c r="AQ1461" s="48"/>
      <c r="AR1461" s="48"/>
      <c r="AS1461" s="48"/>
      <c r="AT1461" s="48"/>
      <c r="AU1461" s="48"/>
      <c r="AV1461" s="48"/>
      <c r="AW1461" s="48"/>
      <c r="AX1461" s="48"/>
      <c r="AY1461" s="48"/>
      <c r="AZ1461" s="48"/>
      <c r="BA1461" s="48"/>
      <c r="BB1461" s="48"/>
      <c r="BC1461" s="48"/>
      <c r="BD1461" s="48"/>
      <c r="BE1461" s="48"/>
      <c r="BF1461" s="48"/>
      <c r="BG1461" s="48"/>
      <c r="BH1461" s="48"/>
      <c r="BI1461" s="48"/>
      <c r="BJ1461" s="48"/>
      <c r="BK1461" s="48"/>
      <c r="BL1461" s="48"/>
      <c r="BM1461" s="48"/>
      <c r="BN1461" s="48"/>
      <c r="BO1461" s="48"/>
      <c r="BP1461" s="48"/>
      <c r="BQ1461" s="48"/>
      <c r="BR1461" s="48"/>
      <c r="BS1461" s="48"/>
      <c r="BT1461" s="48"/>
      <c r="BU1461" s="48"/>
    </row>
    <row r="1462" spans="1:73" hidden="1">
      <c r="A1462" s="48"/>
      <c r="B1462" s="48"/>
      <c r="C1462" s="70" t="s">
        <v>3842</v>
      </c>
      <c r="D1462" s="48"/>
      <c r="E1462" s="48"/>
      <c r="F1462" s="48"/>
      <c r="G1462" s="48"/>
      <c r="H1462" s="48"/>
      <c r="I1462" s="48"/>
      <c r="J1462" s="48"/>
      <c r="K1462" s="48"/>
      <c r="L1462" s="464">
        <f t="shared" si="91"/>
        <v>1075</v>
      </c>
      <c r="M1462" s="464"/>
      <c r="N1462" s="152" t="s">
        <v>3843</v>
      </c>
      <c r="O1462" s="48"/>
      <c r="P1462" s="48"/>
      <c r="Q1462" s="48"/>
      <c r="R1462" s="48"/>
      <c r="S1462" s="48"/>
      <c r="T1462" s="48"/>
      <c r="U1462" s="436" t="str">
        <f t="shared" si="89"/>
        <v/>
      </c>
      <c r="V1462" s="436"/>
      <c r="W1462" s="436" t="str">
        <f t="shared" si="90"/>
        <v/>
      </c>
      <c r="X1462" s="436"/>
      <c r="Y1462" s="48"/>
      <c r="Z1462" s="48"/>
      <c r="AA1462" s="48"/>
      <c r="AB1462" s="48"/>
      <c r="AC1462" s="48"/>
      <c r="AD1462" s="48"/>
      <c r="AE1462" s="48"/>
      <c r="AF1462" s="48"/>
      <c r="AG1462" s="48"/>
      <c r="AH1462" s="48"/>
      <c r="AI1462" s="48"/>
      <c r="AJ1462" s="48"/>
      <c r="AK1462" s="48"/>
      <c r="AL1462" s="48"/>
      <c r="AM1462" s="48"/>
      <c r="AN1462" s="48"/>
      <c r="AO1462" s="48"/>
      <c r="AP1462" s="48"/>
      <c r="AQ1462" s="48"/>
      <c r="AR1462" s="48"/>
      <c r="AS1462" s="48"/>
      <c r="AT1462" s="48"/>
      <c r="AU1462" s="48"/>
      <c r="AV1462" s="48"/>
      <c r="AW1462" s="48"/>
      <c r="AX1462" s="48"/>
      <c r="AY1462" s="48"/>
      <c r="AZ1462" s="48"/>
      <c r="BA1462" s="48"/>
      <c r="BB1462" s="48"/>
      <c r="BC1462" s="48"/>
      <c r="BD1462" s="48"/>
      <c r="BE1462" s="48"/>
      <c r="BF1462" s="48"/>
      <c r="BG1462" s="48"/>
      <c r="BH1462" s="48"/>
      <c r="BI1462" s="48"/>
      <c r="BJ1462" s="48"/>
      <c r="BK1462" s="48"/>
      <c r="BL1462" s="48"/>
      <c r="BM1462" s="48"/>
      <c r="BN1462" s="48"/>
      <c r="BO1462" s="48"/>
      <c r="BP1462" s="48"/>
      <c r="BQ1462" s="48"/>
      <c r="BR1462" s="48"/>
      <c r="BS1462" s="48"/>
      <c r="BT1462" s="48"/>
      <c r="BU1462" s="48"/>
    </row>
    <row r="1463" spans="1:73" hidden="1">
      <c r="A1463" s="48"/>
      <c r="B1463" s="48"/>
      <c r="C1463" s="70" t="s">
        <v>3844</v>
      </c>
      <c r="D1463" s="48"/>
      <c r="E1463" s="48"/>
      <c r="F1463" s="48"/>
      <c r="G1463" s="48"/>
      <c r="H1463" s="48"/>
      <c r="I1463" s="48"/>
      <c r="J1463" s="48"/>
      <c r="K1463" s="48"/>
      <c r="L1463" s="464">
        <f t="shared" si="91"/>
        <v>1076</v>
      </c>
      <c r="M1463" s="464"/>
      <c r="N1463" s="152" t="s">
        <v>3845</v>
      </c>
      <c r="O1463" s="48"/>
      <c r="P1463" s="48"/>
      <c r="Q1463" s="48"/>
      <c r="R1463" s="48"/>
      <c r="S1463" s="48"/>
      <c r="T1463" s="48"/>
      <c r="U1463" s="436" t="str">
        <f t="shared" si="89"/>
        <v/>
      </c>
      <c r="V1463" s="436"/>
      <c r="W1463" s="436" t="str">
        <f t="shared" si="90"/>
        <v/>
      </c>
      <c r="X1463" s="436"/>
      <c r="Y1463" s="48"/>
      <c r="Z1463" s="48"/>
      <c r="AA1463" s="48"/>
      <c r="AB1463" s="48"/>
      <c r="AC1463" s="48"/>
      <c r="AD1463" s="48"/>
      <c r="AE1463" s="48"/>
      <c r="AF1463" s="48"/>
      <c r="AG1463" s="48"/>
      <c r="AH1463" s="48"/>
      <c r="AI1463" s="48"/>
      <c r="AJ1463" s="48"/>
      <c r="AK1463" s="48"/>
      <c r="AL1463" s="48"/>
      <c r="AM1463" s="48"/>
      <c r="AN1463" s="48"/>
      <c r="AO1463" s="48"/>
      <c r="AP1463" s="48"/>
      <c r="AQ1463" s="48"/>
      <c r="AR1463" s="48"/>
      <c r="AS1463" s="48"/>
      <c r="AT1463" s="48"/>
      <c r="AU1463" s="48"/>
      <c r="AV1463" s="48"/>
      <c r="AW1463" s="48"/>
      <c r="AX1463" s="48"/>
      <c r="AY1463" s="48"/>
      <c r="AZ1463" s="48"/>
      <c r="BA1463" s="48"/>
      <c r="BB1463" s="48"/>
      <c r="BC1463" s="48"/>
      <c r="BD1463" s="48"/>
      <c r="BE1463" s="48"/>
      <c r="BF1463" s="48"/>
      <c r="BG1463" s="48"/>
      <c r="BH1463" s="48"/>
      <c r="BI1463" s="48"/>
      <c r="BJ1463" s="48"/>
      <c r="BK1463" s="48"/>
      <c r="BL1463" s="48"/>
      <c r="BM1463" s="48"/>
      <c r="BN1463" s="48"/>
      <c r="BO1463" s="48"/>
      <c r="BP1463" s="48"/>
      <c r="BQ1463" s="48"/>
      <c r="BR1463" s="48"/>
      <c r="BS1463" s="48"/>
      <c r="BT1463" s="48"/>
      <c r="BU1463" s="48"/>
    </row>
    <row r="1464" spans="1:73" hidden="1">
      <c r="A1464" s="48"/>
      <c r="B1464" s="48"/>
      <c r="C1464" s="70" t="s">
        <v>3846</v>
      </c>
      <c r="D1464" s="48"/>
      <c r="E1464" s="48"/>
      <c r="F1464" s="48"/>
      <c r="G1464" s="48"/>
      <c r="H1464" s="48"/>
      <c r="I1464" s="48"/>
      <c r="J1464" s="48"/>
      <c r="K1464" s="48"/>
      <c r="L1464" s="464">
        <f t="shared" si="91"/>
        <v>1077</v>
      </c>
      <c r="M1464" s="464"/>
      <c r="N1464" s="152" t="s">
        <v>3847</v>
      </c>
      <c r="O1464" s="48"/>
      <c r="P1464" s="48"/>
      <c r="Q1464" s="48"/>
      <c r="R1464" s="48"/>
      <c r="S1464" s="48"/>
      <c r="T1464" s="48"/>
      <c r="U1464" s="436" t="str">
        <f t="shared" si="89"/>
        <v/>
      </c>
      <c r="V1464" s="436"/>
      <c r="W1464" s="436" t="str">
        <f t="shared" si="90"/>
        <v/>
      </c>
      <c r="X1464" s="436"/>
      <c r="Y1464" s="48"/>
      <c r="Z1464" s="48"/>
      <c r="AA1464" s="48"/>
      <c r="AB1464" s="48"/>
      <c r="AC1464" s="48"/>
      <c r="AD1464" s="48"/>
      <c r="AE1464" s="48"/>
      <c r="AF1464" s="48"/>
      <c r="AG1464" s="48"/>
      <c r="AH1464" s="48"/>
      <c r="AI1464" s="48"/>
      <c r="AJ1464" s="48"/>
      <c r="AK1464" s="48"/>
      <c r="AL1464" s="48"/>
      <c r="AM1464" s="48"/>
      <c r="AN1464" s="48"/>
      <c r="AO1464" s="48"/>
      <c r="AP1464" s="48"/>
      <c r="AQ1464" s="48"/>
      <c r="AR1464" s="48"/>
      <c r="AS1464" s="48"/>
      <c r="AT1464" s="48"/>
      <c r="AU1464" s="48"/>
      <c r="AV1464" s="48"/>
      <c r="AW1464" s="48"/>
      <c r="AX1464" s="48"/>
      <c r="AY1464" s="48"/>
      <c r="AZ1464" s="48"/>
      <c r="BA1464" s="48"/>
      <c r="BB1464" s="48"/>
      <c r="BC1464" s="48"/>
      <c r="BD1464" s="48"/>
      <c r="BE1464" s="48"/>
      <c r="BF1464" s="48"/>
      <c r="BG1464" s="48"/>
      <c r="BH1464" s="48"/>
      <c r="BI1464" s="48"/>
      <c r="BJ1464" s="48"/>
      <c r="BK1464" s="48"/>
      <c r="BL1464" s="48"/>
      <c r="BM1464" s="48"/>
      <c r="BN1464" s="48"/>
      <c r="BO1464" s="48"/>
      <c r="BP1464" s="48"/>
      <c r="BQ1464" s="48"/>
      <c r="BR1464" s="48"/>
      <c r="BS1464" s="48"/>
      <c r="BT1464" s="48"/>
      <c r="BU1464" s="48"/>
    </row>
    <row r="1465" spans="1:73" hidden="1">
      <c r="A1465" s="48"/>
      <c r="B1465" s="48"/>
      <c r="C1465" s="70" t="s">
        <v>3848</v>
      </c>
      <c r="D1465" s="48"/>
      <c r="E1465" s="48"/>
      <c r="F1465" s="48"/>
      <c r="G1465" s="48"/>
      <c r="H1465" s="48"/>
      <c r="I1465" s="48"/>
      <c r="J1465" s="48"/>
      <c r="K1465" s="48"/>
      <c r="L1465" s="464">
        <f t="shared" si="91"/>
        <v>1078</v>
      </c>
      <c r="M1465" s="464"/>
      <c r="N1465" s="152" t="s">
        <v>3849</v>
      </c>
      <c r="O1465" s="48"/>
      <c r="P1465" s="48"/>
      <c r="Q1465" s="48"/>
      <c r="R1465" s="48"/>
      <c r="S1465" s="48"/>
      <c r="T1465" s="48"/>
      <c r="U1465" s="436" t="str">
        <f t="shared" si="89"/>
        <v/>
      </c>
      <c r="V1465" s="436"/>
      <c r="W1465" s="436" t="str">
        <f t="shared" si="90"/>
        <v/>
      </c>
      <c r="X1465" s="436"/>
      <c r="Y1465" s="48"/>
      <c r="Z1465" s="48"/>
      <c r="AA1465" s="48"/>
      <c r="AB1465" s="48"/>
      <c r="AC1465" s="48"/>
      <c r="AD1465" s="48"/>
      <c r="AE1465" s="48"/>
      <c r="AF1465" s="48"/>
      <c r="AG1465" s="48"/>
      <c r="AH1465" s="48"/>
      <c r="AI1465" s="48"/>
      <c r="AJ1465" s="48"/>
      <c r="AK1465" s="48"/>
      <c r="AL1465" s="48"/>
      <c r="AM1465" s="48"/>
      <c r="AN1465" s="48"/>
      <c r="AO1465" s="48"/>
      <c r="AP1465" s="48"/>
      <c r="AQ1465" s="48"/>
      <c r="AR1465" s="48"/>
      <c r="AS1465" s="48"/>
      <c r="AT1465" s="48"/>
      <c r="AU1465" s="48"/>
      <c r="AV1465" s="48"/>
      <c r="AW1465" s="48"/>
      <c r="AX1465" s="48"/>
      <c r="AY1465" s="48"/>
      <c r="AZ1465" s="48"/>
      <c r="BA1465" s="48"/>
      <c r="BB1465" s="48"/>
      <c r="BC1465" s="48"/>
      <c r="BD1465" s="48"/>
      <c r="BE1465" s="48"/>
      <c r="BF1465" s="48"/>
      <c r="BG1465" s="48"/>
      <c r="BH1465" s="48"/>
      <c r="BI1465" s="48"/>
      <c r="BJ1465" s="48"/>
      <c r="BK1465" s="48"/>
      <c r="BL1465" s="48"/>
      <c r="BM1465" s="48"/>
      <c r="BN1465" s="48"/>
      <c r="BO1465" s="48"/>
      <c r="BP1465" s="48"/>
      <c r="BQ1465" s="48"/>
      <c r="BR1465" s="48"/>
      <c r="BS1465" s="48"/>
      <c r="BT1465" s="48"/>
      <c r="BU1465" s="48"/>
    </row>
    <row r="1466" spans="1:73" hidden="1">
      <c r="A1466" s="48"/>
      <c r="B1466" s="48"/>
      <c r="C1466" s="70" t="s">
        <v>3850</v>
      </c>
      <c r="D1466" s="48"/>
      <c r="E1466" s="48"/>
      <c r="F1466" s="48"/>
      <c r="G1466" s="48"/>
      <c r="H1466" s="48"/>
      <c r="I1466" s="48"/>
      <c r="J1466" s="48"/>
      <c r="K1466" s="48"/>
      <c r="L1466" s="464">
        <f t="shared" si="91"/>
        <v>1079</v>
      </c>
      <c r="M1466" s="464"/>
      <c r="N1466" s="152" t="s">
        <v>3851</v>
      </c>
      <c r="O1466" s="48"/>
      <c r="P1466" s="48"/>
      <c r="Q1466" s="48"/>
      <c r="R1466" s="48"/>
      <c r="S1466" s="48"/>
      <c r="T1466" s="48"/>
      <c r="U1466" s="436" t="str">
        <f t="shared" si="89"/>
        <v/>
      </c>
      <c r="V1466" s="436"/>
      <c r="W1466" s="436" t="str">
        <f t="shared" si="90"/>
        <v/>
      </c>
      <c r="X1466" s="436"/>
      <c r="Y1466" s="48"/>
      <c r="Z1466" s="48"/>
      <c r="AA1466" s="48"/>
      <c r="AB1466" s="48"/>
      <c r="AC1466" s="48"/>
      <c r="AD1466" s="48"/>
      <c r="AE1466" s="48"/>
      <c r="AF1466" s="48"/>
      <c r="AG1466" s="48"/>
      <c r="AH1466" s="48"/>
      <c r="AI1466" s="48"/>
      <c r="AJ1466" s="48"/>
      <c r="AK1466" s="48"/>
      <c r="AL1466" s="48"/>
      <c r="AM1466" s="48"/>
      <c r="AN1466" s="48"/>
      <c r="AO1466" s="48"/>
      <c r="AP1466" s="48"/>
      <c r="AQ1466" s="48"/>
      <c r="AR1466" s="48"/>
      <c r="AS1466" s="48"/>
      <c r="AT1466" s="48"/>
      <c r="AU1466" s="48"/>
      <c r="AV1466" s="48"/>
      <c r="AW1466" s="48"/>
      <c r="AX1466" s="48"/>
      <c r="AY1466" s="48"/>
      <c r="AZ1466" s="48"/>
      <c r="BA1466" s="48"/>
      <c r="BB1466" s="48"/>
      <c r="BC1466" s="48"/>
      <c r="BD1466" s="48"/>
      <c r="BE1466" s="48"/>
      <c r="BF1466" s="48"/>
      <c r="BG1466" s="48"/>
      <c r="BH1466" s="48"/>
      <c r="BI1466" s="48"/>
      <c r="BJ1466" s="48"/>
      <c r="BK1466" s="48"/>
      <c r="BL1466" s="48"/>
      <c r="BM1466" s="48"/>
      <c r="BN1466" s="48"/>
      <c r="BO1466" s="48"/>
      <c r="BP1466" s="48"/>
      <c r="BQ1466" s="48"/>
      <c r="BR1466" s="48"/>
      <c r="BS1466" s="48"/>
      <c r="BT1466" s="48"/>
      <c r="BU1466" s="48"/>
    </row>
    <row r="1467" spans="1:73" hidden="1">
      <c r="A1467" s="48"/>
      <c r="B1467" s="48"/>
      <c r="C1467" s="70" t="s">
        <v>3852</v>
      </c>
      <c r="D1467" s="48"/>
      <c r="E1467" s="48"/>
      <c r="F1467" s="48"/>
      <c r="G1467" s="48"/>
      <c r="H1467" s="48"/>
      <c r="I1467" s="48"/>
      <c r="J1467" s="48"/>
      <c r="K1467" s="48"/>
      <c r="L1467" s="464">
        <f t="shared" si="91"/>
        <v>1080</v>
      </c>
      <c r="M1467" s="464"/>
      <c r="N1467" s="152" t="s">
        <v>3853</v>
      </c>
      <c r="O1467" s="48"/>
      <c r="P1467" s="48"/>
      <c r="Q1467" s="48"/>
      <c r="R1467" s="48"/>
      <c r="S1467" s="48"/>
      <c r="T1467" s="48"/>
      <c r="U1467" s="436" t="str">
        <f t="shared" si="89"/>
        <v/>
      </c>
      <c r="V1467" s="436"/>
      <c r="W1467" s="436" t="str">
        <f t="shared" si="90"/>
        <v/>
      </c>
      <c r="X1467" s="436"/>
      <c r="Y1467" s="48"/>
      <c r="Z1467" s="48"/>
      <c r="AA1467" s="48"/>
      <c r="AB1467" s="48"/>
      <c r="AC1467" s="48"/>
      <c r="AD1467" s="48"/>
      <c r="AE1467" s="48"/>
      <c r="AF1467" s="48"/>
      <c r="AG1467" s="48"/>
      <c r="AH1467" s="48"/>
      <c r="AI1467" s="48"/>
      <c r="AJ1467" s="48"/>
      <c r="AK1467" s="48"/>
      <c r="AL1467" s="48"/>
      <c r="AM1467" s="48"/>
      <c r="AN1467" s="48"/>
      <c r="AO1467" s="48"/>
      <c r="AP1467" s="48"/>
      <c r="AQ1467" s="48"/>
      <c r="AR1467" s="48"/>
      <c r="AS1467" s="48"/>
      <c r="AT1467" s="48"/>
      <c r="AU1467" s="48"/>
      <c r="AV1467" s="48"/>
      <c r="AW1467" s="48"/>
      <c r="AX1467" s="48"/>
      <c r="AY1467" s="48"/>
      <c r="AZ1467" s="48"/>
      <c r="BA1467" s="48"/>
      <c r="BB1467" s="48"/>
      <c r="BC1467" s="48"/>
      <c r="BD1467" s="48"/>
      <c r="BE1467" s="48"/>
      <c r="BF1467" s="48"/>
      <c r="BG1467" s="48"/>
      <c r="BH1467" s="48"/>
      <c r="BI1467" s="48"/>
      <c r="BJ1467" s="48"/>
      <c r="BK1467" s="48"/>
      <c r="BL1467" s="48"/>
      <c r="BM1467" s="48"/>
      <c r="BN1467" s="48"/>
      <c r="BO1467" s="48"/>
      <c r="BP1467" s="48"/>
      <c r="BQ1467" s="48"/>
      <c r="BR1467" s="48"/>
      <c r="BS1467" s="48"/>
      <c r="BT1467" s="48"/>
      <c r="BU1467" s="48"/>
    </row>
    <row r="1468" spans="1:73" hidden="1">
      <c r="A1468" s="48"/>
      <c r="B1468" s="48"/>
      <c r="C1468" s="70" t="s">
        <v>3854</v>
      </c>
      <c r="D1468" s="48"/>
      <c r="E1468" s="48"/>
      <c r="F1468" s="48"/>
      <c r="G1468" s="48"/>
      <c r="H1468" s="48"/>
      <c r="I1468" s="48"/>
      <c r="J1468" s="48"/>
      <c r="K1468" s="48"/>
      <c r="L1468" s="464">
        <f t="shared" si="91"/>
        <v>1081</v>
      </c>
      <c r="M1468" s="464"/>
      <c r="N1468" s="152" t="s">
        <v>3855</v>
      </c>
      <c r="O1468" s="48"/>
      <c r="P1468" s="48"/>
      <c r="Q1468" s="48"/>
      <c r="R1468" s="48"/>
      <c r="S1468" s="48"/>
      <c r="T1468" s="48"/>
      <c r="U1468" s="436" t="str">
        <f t="shared" si="89"/>
        <v/>
      </c>
      <c r="V1468" s="436"/>
      <c r="W1468" s="436" t="str">
        <f t="shared" si="90"/>
        <v/>
      </c>
      <c r="X1468" s="436"/>
      <c r="Y1468" s="48"/>
      <c r="Z1468" s="48"/>
      <c r="AA1468" s="48"/>
      <c r="AB1468" s="48"/>
      <c r="AC1468" s="48"/>
      <c r="AD1468" s="48"/>
      <c r="AE1468" s="48"/>
      <c r="AF1468" s="48"/>
      <c r="AG1468" s="48"/>
      <c r="AH1468" s="48"/>
      <c r="AI1468" s="48"/>
      <c r="AJ1468" s="48"/>
      <c r="AK1468" s="48"/>
      <c r="AL1468" s="48"/>
      <c r="AM1468" s="48"/>
      <c r="AN1468" s="48"/>
      <c r="AO1468" s="48"/>
      <c r="AP1468" s="48"/>
      <c r="AQ1468" s="48"/>
      <c r="AR1468" s="48"/>
      <c r="AS1468" s="48"/>
      <c r="AT1468" s="48"/>
      <c r="AU1468" s="48"/>
      <c r="AV1468" s="48"/>
      <c r="AW1468" s="48"/>
      <c r="AX1468" s="48"/>
      <c r="AY1468" s="48"/>
      <c r="AZ1468" s="48"/>
      <c r="BA1468" s="48"/>
      <c r="BB1468" s="48"/>
      <c r="BC1468" s="48"/>
      <c r="BD1468" s="48"/>
      <c r="BE1468" s="48"/>
      <c r="BF1468" s="48"/>
      <c r="BG1468" s="48"/>
      <c r="BH1468" s="48"/>
      <c r="BI1468" s="48"/>
      <c r="BJ1468" s="48"/>
      <c r="BK1468" s="48"/>
      <c r="BL1468" s="48"/>
      <c r="BM1468" s="48"/>
      <c r="BN1468" s="48"/>
      <c r="BO1468" s="48"/>
      <c r="BP1468" s="48"/>
      <c r="BQ1468" s="48"/>
      <c r="BR1468" s="48"/>
      <c r="BS1468" s="48"/>
      <c r="BT1468" s="48"/>
      <c r="BU1468" s="48"/>
    </row>
    <row r="1469" spans="1:73" hidden="1">
      <c r="A1469" s="48"/>
      <c r="B1469" s="48"/>
      <c r="C1469" s="70" t="s">
        <v>3856</v>
      </c>
      <c r="D1469" s="48"/>
      <c r="E1469" s="48"/>
      <c r="F1469" s="48"/>
      <c r="G1469" s="48"/>
      <c r="H1469" s="48"/>
      <c r="I1469" s="48"/>
      <c r="J1469" s="48"/>
      <c r="K1469" s="48"/>
      <c r="L1469" s="464">
        <f t="shared" si="91"/>
        <v>1082</v>
      </c>
      <c r="M1469" s="464"/>
      <c r="N1469" s="152" t="s">
        <v>3857</v>
      </c>
      <c r="O1469" s="48"/>
      <c r="P1469" s="48"/>
      <c r="Q1469" s="48"/>
      <c r="R1469" s="48"/>
      <c r="S1469" s="48"/>
      <c r="T1469" s="48"/>
      <c r="U1469" s="436" t="str">
        <f t="shared" si="89"/>
        <v/>
      </c>
      <c r="V1469" s="436"/>
      <c r="W1469" s="436" t="str">
        <f t="shared" si="90"/>
        <v/>
      </c>
      <c r="X1469" s="436"/>
      <c r="Y1469" s="48"/>
      <c r="Z1469" s="48"/>
      <c r="AA1469" s="48"/>
      <c r="AB1469" s="48"/>
      <c r="AC1469" s="48"/>
      <c r="AD1469" s="48"/>
      <c r="AE1469" s="48"/>
      <c r="AF1469" s="48"/>
      <c r="AG1469" s="48"/>
      <c r="AH1469" s="48"/>
      <c r="AI1469" s="48"/>
      <c r="AJ1469" s="48"/>
      <c r="AK1469" s="48"/>
      <c r="AL1469" s="48"/>
      <c r="AM1469" s="48"/>
      <c r="AN1469" s="48"/>
      <c r="AO1469" s="48"/>
      <c r="AP1469" s="48"/>
      <c r="AQ1469" s="48"/>
      <c r="AR1469" s="48"/>
      <c r="AS1469" s="48"/>
      <c r="AT1469" s="48"/>
      <c r="AU1469" s="48"/>
      <c r="AV1469" s="48"/>
      <c r="AW1469" s="48"/>
      <c r="AX1469" s="48"/>
      <c r="AY1469" s="48"/>
      <c r="AZ1469" s="48"/>
      <c r="BA1469" s="48"/>
      <c r="BB1469" s="48"/>
      <c r="BC1469" s="48"/>
      <c r="BD1469" s="48"/>
      <c r="BE1469" s="48"/>
      <c r="BF1469" s="48"/>
      <c r="BG1469" s="48"/>
      <c r="BH1469" s="48"/>
      <c r="BI1469" s="48"/>
      <c r="BJ1469" s="48"/>
      <c r="BK1469" s="48"/>
      <c r="BL1469" s="48"/>
      <c r="BM1469" s="48"/>
      <c r="BN1469" s="48"/>
      <c r="BO1469" s="48"/>
      <c r="BP1469" s="48"/>
      <c r="BQ1469" s="48"/>
      <c r="BR1469" s="48"/>
      <c r="BS1469" s="48"/>
      <c r="BT1469" s="48"/>
      <c r="BU1469" s="48"/>
    </row>
    <row r="1470" spans="1:73" hidden="1">
      <c r="A1470" s="48"/>
      <c r="B1470" s="48"/>
      <c r="C1470" s="70" t="s">
        <v>3858</v>
      </c>
      <c r="D1470" s="48"/>
      <c r="E1470" s="48"/>
      <c r="F1470" s="48"/>
      <c r="G1470" s="48"/>
      <c r="H1470" s="48"/>
      <c r="I1470" s="48"/>
      <c r="J1470" s="48"/>
      <c r="K1470" s="48"/>
      <c r="L1470" s="464">
        <f t="shared" si="91"/>
        <v>1083</v>
      </c>
      <c r="M1470" s="464"/>
      <c r="N1470" s="152" t="s">
        <v>3859</v>
      </c>
      <c r="O1470" s="48"/>
      <c r="P1470" s="48"/>
      <c r="Q1470" s="48"/>
      <c r="R1470" s="48"/>
      <c r="S1470" s="48"/>
      <c r="T1470" s="48"/>
      <c r="U1470" s="436" t="str">
        <f t="shared" si="89"/>
        <v/>
      </c>
      <c r="V1470" s="436"/>
      <c r="W1470" s="436" t="str">
        <f t="shared" si="90"/>
        <v/>
      </c>
      <c r="X1470" s="436"/>
      <c r="Y1470" s="48"/>
      <c r="Z1470" s="48"/>
      <c r="AA1470" s="48"/>
      <c r="AB1470" s="48"/>
      <c r="AC1470" s="48"/>
      <c r="AD1470" s="48"/>
      <c r="AE1470" s="48"/>
      <c r="AF1470" s="48"/>
      <c r="AG1470" s="48"/>
      <c r="AH1470" s="48"/>
      <c r="AI1470" s="48"/>
      <c r="AJ1470" s="48"/>
      <c r="AK1470" s="48"/>
      <c r="AL1470" s="48"/>
      <c r="AM1470" s="48"/>
      <c r="AN1470" s="48"/>
      <c r="AO1470" s="48"/>
      <c r="AP1470" s="48"/>
      <c r="AQ1470" s="48"/>
      <c r="AR1470" s="48"/>
      <c r="AS1470" s="48"/>
      <c r="AT1470" s="48"/>
      <c r="AU1470" s="48"/>
      <c r="AV1470" s="48"/>
      <c r="AW1470" s="48"/>
      <c r="AX1470" s="48"/>
      <c r="AY1470" s="48"/>
      <c r="AZ1470" s="48"/>
      <c r="BA1470" s="48"/>
      <c r="BB1470" s="48"/>
      <c r="BC1470" s="48"/>
      <c r="BD1470" s="48"/>
      <c r="BE1470" s="48"/>
      <c r="BF1470" s="48"/>
      <c r="BG1470" s="48"/>
      <c r="BH1470" s="48"/>
      <c r="BI1470" s="48"/>
      <c r="BJ1470" s="48"/>
      <c r="BK1470" s="48"/>
      <c r="BL1470" s="48"/>
      <c r="BM1470" s="48"/>
      <c r="BN1470" s="48"/>
      <c r="BO1470" s="48"/>
      <c r="BP1470" s="48"/>
      <c r="BQ1470" s="48"/>
      <c r="BR1470" s="48"/>
      <c r="BS1470" s="48"/>
      <c r="BT1470" s="48"/>
      <c r="BU1470" s="48"/>
    </row>
    <row r="1471" spans="1:73" hidden="1">
      <c r="A1471" s="48"/>
      <c r="B1471" s="48"/>
      <c r="C1471" s="70" t="s">
        <v>3860</v>
      </c>
      <c r="D1471" s="48"/>
      <c r="E1471" s="48"/>
      <c r="F1471" s="48"/>
      <c r="G1471" s="48"/>
      <c r="H1471" s="48"/>
      <c r="I1471" s="48"/>
      <c r="J1471" s="48"/>
      <c r="K1471" s="48"/>
      <c r="L1471" s="464">
        <f t="shared" si="91"/>
        <v>1084</v>
      </c>
      <c r="M1471" s="464"/>
      <c r="N1471" s="152" t="s">
        <v>3861</v>
      </c>
      <c r="O1471" s="48"/>
      <c r="P1471" s="48"/>
      <c r="Q1471" s="48"/>
      <c r="R1471" s="48"/>
      <c r="S1471" s="48"/>
      <c r="T1471" s="48"/>
      <c r="U1471" s="436" t="str">
        <f t="shared" si="89"/>
        <v/>
      </c>
      <c r="V1471" s="436"/>
      <c r="W1471" s="436" t="str">
        <f t="shared" si="90"/>
        <v/>
      </c>
      <c r="X1471" s="436"/>
      <c r="Y1471" s="48"/>
      <c r="Z1471" s="48"/>
      <c r="AA1471" s="48"/>
      <c r="AB1471" s="48"/>
      <c r="AC1471" s="48"/>
      <c r="AD1471" s="48"/>
      <c r="AE1471" s="48"/>
      <c r="AF1471" s="48"/>
      <c r="AG1471" s="48"/>
      <c r="AH1471" s="48"/>
      <c r="AI1471" s="48"/>
      <c r="AJ1471" s="48"/>
      <c r="AK1471" s="48"/>
      <c r="AL1471" s="48"/>
      <c r="AM1471" s="48"/>
      <c r="AN1471" s="48"/>
      <c r="AO1471" s="48"/>
      <c r="AP1471" s="48"/>
      <c r="AQ1471" s="48"/>
      <c r="AR1471" s="48"/>
      <c r="AS1471" s="48"/>
      <c r="AT1471" s="48"/>
      <c r="AU1471" s="48"/>
      <c r="AV1471" s="48"/>
      <c r="AW1471" s="48"/>
      <c r="AX1471" s="48"/>
      <c r="AY1471" s="48"/>
      <c r="AZ1471" s="48"/>
      <c r="BA1471" s="48"/>
      <c r="BB1471" s="48"/>
      <c r="BC1471" s="48"/>
      <c r="BD1471" s="48"/>
      <c r="BE1471" s="48"/>
      <c r="BF1471" s="48"/>
      <c r="BG1471" s="48"/>
      <c r="BH1471" s="48"/>
      <c r="BI1471" s="48"/>
      <c r="BJ1471" s="48"/>
      <c r="BK1471" s="48"/>
      <c r="BL1471" s="48"/>
      <c r="BM1471" s="48"/>
      <c r="BN1471" s="48"/>
      <c r="BO1471" s="48"/>
      <c r="BP1471" s="48"/>
      <c r="BQ1471" s="48"/>
      <c r="BR1471" s="48"/>
      <c r="BS1471" s="48"/>
      <c r="BT1471" s="48"/>
      <c r="BU1471" s="48"/>
    </row>
    <row r="1472" spans="1:73" hidden="1">
      <c r="A1472" s="48"/>
      <c r="B1472" s="48"/>
      <c r="C1472" s="70" t="s">
        <v>3862</v>
      </c>
      <c r="D1472" s="48"/>
      <c r="E1472" s="48"/>
      <c r="F1472" s="48"/>
      <c r="G1472" s="48"/>
      <c r="H1472" s="48"/>
      <c r="I1472" s="48"/>
      <c r="J1472" s="48"/>
      <c r="K1472" s="48"/>
      <c r="L1472" s="464">
        <f t="shared" si="91"/>
        <v>1085</v>
      </c>
      <c r="M1472" s="464"/>
      <c r="N1472" s="152" t="s">
        <v>3863</v>
      </c>
      <c r="O1472" s="48"/>
      <c r="P1472" s="48"/>
      <c r="Q1472" s="48"/>
      <c r="R1472" s="48"/>
      <c r="S1472" s="48"/>
      <c r="T1472" s="48"/>
      <c r="U1472" s="436" t="str">
        <f t="shared" si="89"/>
        <v/>
      </c>
      <c r="V1472" s="436"/>
      <c r="W1472" s="436" t="str">
        <f t="shared" si="90"/>
        <v/>
      </c>
      <c r="X1472" s="436"/>
      <c r="Y1472" s="48"/>
      <c r="Z1472" s="48"/>
      <c r="AA1472" s="48"/>
      <c r="AB1472" s="48"/>
      <c r="AC1472" s="48"/>
      <c r="AD1472" s="48"/>
      <c r="AE1472" s="48"/>
      <c r="AF1472" s="48"/>
      <c r="AG1472" s="48"/>
      <c r="AH1472" s="48"/>
      <c r="AI1472" s="48"/>
      <c r="AJ1472" s="48"/>
      <c r="AK1472" s="48"/>
      <c r="AL1472" s="48"/>
      <c r="AM1472" s="48"/>
      <c r="AN1472" s="48"/>
      <c r="AO1472" s="48"/>
      <c r="AP1472" s="48"/>
      <c r="AQ1472" s="48"/>
      <c r="AR1472" s="48"/>
      <c r="AS1472" s="48"/>
      <c r="AT1472" s="48"/>
      <c r="AU1472" s="48"/>
      <c r="AV1472" s="48"/>
      <c r="AW1472" s="48"/>
      <c r="AX1472" s="48"/>
      <c r="AY1472" s="48"/>
      <c r="AZ1472" s="48"/>
      <c r="BA1472" s="48"/>
      <c r="BB1472" s="48"/>
      <c r="BC1472" s="48"/>
      <c r="BD1472" s="48"/>
      <c r="BE1472" s="48"/>
      <c r="BF1472" s="48"/>
      <c r="BG1472" s="48"/>
      <c r="BH1472" s="48"/>
      <c r="BI1472" s="48"/>
      <c r="BJ1472" s="48"/>
      <c r="BK1472" s="48"/>
      <c r="BL1472" s="48"/>
      <c r="BM1472" s="48"/>
      <c r="BN1472" s="48"/>
      <c r="BO1472" s="48"/>
      <c r="BP1472" s="48"/>
      <c r="BQ1472" s="48"/>
      <c r="BR1472" s="48"/>
      <c r="BS1472" s="48"/>
      <c r="BT1472" s="48"/>
      <c r="BU1472" s="48"/>
    </row>
    <row r="1473" spans="1:73" hidden="1">
      <c r="A1473" s="48"/>
      <c r="B1473" s="48"/>
      <c r="C1473" s="70" t="s">
        <v>3864</v>
      </c>
      <c r="D1473" s="48"/>
      <c r="E1473" s="48"/>
      <c r="F1473" s="48"/>
      <c r="G1473" s="48"/>
      <c r="H1473" s="48"/>
      <c r="I1473" s="48"/>
      <c r="J1473" s="48"/>
      <c r="K1473" s="48"/>
      <c r="L1473" s="464">
        <f t="shared" si="91"/>
        <v>1086</v>
      </c>
      <c r="M1473" s="464"/>
      <c r="N1473" s="152" t="s">
        <v>3865</v>
      </c>
      <c r="O1473" s="48"/>
      <c r="P1473" s="48"/>
      <c r="Q1473" s="48"/>
      <c r="R1473" s="48"/>
      <c r="S1473" s="48"/>
      <c r="T1473" s="48"/>
      <c r="U1473" s="436" t="str">
        <f t="shared" si="89"/>
        <v/>
      </c>
      <c r="V1473" s="436"/>
      <c r="W1473" s="436" t="str">
        <f t="shared" si="90"/>
        <v/>
      </c>
      <c r="X1473" s="436"/>
      <c r="Y1473" s="48"/>
      <c r="Z1473" s="48"/>
      <c r="AA1473" s="48"/>
      <c r="AB1473" s="48"/>
      <c r="AC1473" s="48"/>
      <c r="AD1473" s="48"/>
      <c r="AE1473" s="48"/>
      <c r="AF1473" s="48"/>
      <c r="AG1473" s="48"/>
      <c r="AH1473" s="48"/>
      <c r="AI1473" s="48"/>
      <c r="AJ1473" s="48"/>
      <c r="AK1473" s="48"/>
      <c r="AL1473" s="48"/>
      <c r="AM1473" s="48"/>
      <c r="AN1473" s="48"/>
      <c r="AO1473" s="48"/>
      <c r="AP1473" s="48"/>
      <c r="AQ1473" s="48"/>
      <c r="AR1473" s="48"/>
      <c r="AS1473" s="48"/>
      <c r="AT1473" s="48"/>
      <c r="AU1473" s="48"/>
      <c r="AV1473" s="48"/>
      <c r="AW1473" s="48"/>
      <c r="AX1473" s="48"/>
      <c r="AY1473" s="48"/>
      <c r="AZ1473" s="48"/>
      <c r="BA1473" s="48"/>
      <c r="BB1473" s="48"/>
      <c r="BC1473" s="48"/>
      <c r="BD1473" s="48"/>
      <c r="BE1473" s="48"/>
      <c r="BF1473" s="48"/>
      <c r="BG1473" s="48"/>
      <c r="BH1473" s="48"/>
      <c r="BI1473" s="48"/>
      <c r="BJ1473" s="48"/>
      <c r="BK1473" s="48"/>
      <c r="BL1473" s="48"/>
      <c r="BM1473" s="48"/>
      <c r="BN1473" s="48"/>
      <c r="BO1473" s="48"/>
      <c r="BP1473" s="48"/>
      <c r="BQ1473" s="48"/>
      <c r="BR1473" s="48"/>
      <c r="BS1473" s="48"/>
      <c r="BT1473" s="48"/>
      <c r="BU1473" s="48"/>
    </row>
    <row r="1474" spans="1:73" hidden="1">
      <c r="A1474" s="48"/>
      <c r="B1474" s="48"/>
      <c r="C1474" s="70" t="s">
        <v>3866</v>
      </c>
      <c r="D1474" s="48"/>
      <c r="E1474" s="48"/>
      <c r="F1474" s="48"/>
      <c r="G1474" s="48"/>
      <c r="H1474" s="48"/>
      <c r="I1474" s="48"/>
      <c r="J1474" s="48"/>
      <c r="K1474" s="48"/>
      <c r="L1474" s="464">
        <f t="shared" si="91"/>
        <v>1087</v>
      </c>
      <c r="M1474" s="464"/>
      <c r="N1474" s="152" t="s">
        <v>3867</v>
      </c>
      <c r="O1474" s="48"/>
      <c r="P1474" s="48"/>
      <c r="Q1474" s="48"/>
      <c r="R1474" s="48"/>
      <c r="S1474" s="48"/>
      <c r="T1474" s="48"/>
      <c r="U1474" s="436" t="str">
        <f t="shared" si="89"/>
        <v/>
      </c>
      <c r="V1474" s="436"/>
      <c r="W1474" s="436" t="str">
        <f t="shared" si="90"/>
        <v/>
      </c>
      <c r="X1474" s="436"/>
      <c r="Y1474" s="48"/>
      <c r="Z1474" s="48"/>
      <c r="AA1474" s="48"/>
      <c r="AB1474" s="48"/>
      <c r="AC1474" s="48"/>
      <c r="AD1474" s="48"/>
      <c r="AE1474" s="48"/>
      <c r="AF1474" s="48"/>
      <c r="AG1474" s="48"/>
      <c r="AH1474" s="48"/>
      <c r="AI1474" s="48"/>
      <c r="AJ1474" s="48"/>
      <c r="AK1474" s="48"/>
      <c r="AL1474" s="48"/>
      <c r="AM1474" s="48"/>
      <c r="AN1474" s="48"/>
      <c r="AO1474" s="48"/>
      <c r="AP1474" s="48"/>
      <c r="AQ1474" s="48"/>
      <c r="AR1474" s="48"/>
      <c r="AS1474" s="48"/>
      <c r="AT1474" s="48"/>
      <c r="AU1474" s="48"/>
      <c r="AV1474" s="48"/>
      <c r="AW1474" s="48"/>
      <c r="AX1474" s="48"/>
      <c r="AY1474" s="48"/>
      <c r="AZ1474" s="48"/>
      <c r="BA1474" s="48"/>
      <c r="BB1474" s="48"/>
      <c r="BC1474" s="48"/>
      <c r="BD1474" s="48"/>
      <c r="BE1474" s="48"/>
      <c r="BF1474" s="48"/>
      <c r="BG1474" s="48"/>
      <c r="BH1474" s="48"/>
      <c r="BI1474" s="48"/>
      <c r="BJ1474" s="48"/>
      <c r="BK1474" s="48"/>
      <c r="BL1474" s="48"/>
      <c r="BM1474" s="48"/>
      <c r="BN1474" s="48"/>
      <c r="BO1474" s="48"/>
      <c r="BP1474" s="48"/>
      <c r="BQ1474" s="48"/>
      <c r="BR1474" s="48"/>
      <c r="BS1474" s="48"/>
      <c r="BT1474" s="48"/>
      <c r="BU1474" s="48"/>
    </row>
    <row r="1475" spans="1:73" hidden="1">
      <c r="A1475" s="48"/>
      <c r="B1475" s="48"/>
      <c r="C1475" s="70" t="s">
        <v>3868</v>
      </c>
      <c r="D1475" s="48"/>
      <c r="E1475" s="48"/>
      <c r="F1475" s="48"/>
      <c r="G1475" s="48"/>
      <c r="H1475" s="48"/>
      <c r="I1475" s="48"/>
      <c r="J1475" s="48"/>
      <c r="K1475" s="48"/>
      <c r="L1475" s="464">
        <f t="shared" si="91"/>
        <v>1088</v>
      </c>
      <c r="M1475" s="464"/>
      <c r="N1475" s="152" t="s">
        <v>3869</v>
      </c>
      <c r="O1475" s="48"/>
      <c r="P1475" s="48"/>
      <c r="Q1475" s="48"/>
      <c r="R1475" s="48"/>
      <c r="S1475" s="48"/>
      <c r="T1475" s="48"/>
      <c r="U1475" s="436" t="str">
        <f t="shared" si="89"/>
        <v/>
      </c>
      <c r="V1475" s="436"/>
      <c r="W1475" s="436" t="str">
        <f t="shared" si="90"/>
        <v/>
      </c>
      <c r="X1475" s="436"/>
      <c r="Y1475" s="48"/>
      <c r="Z1475" s="48"/>
      <c r="AA1475" s="48"/>
      <c r="AB1475" s="48"/>
      <c r="AC1475" s="48"/>
      <c r="AD1475" s="48"/>
      <c r="AE1475" s="48"/>
      <c r="AF1475" s="48"/>
      <c r="AG1475" s="48"/>
      <c r="AH1475" s="48"/>
      <c r="AI1475" s="48"/>
      <c r="AJ1475" s="48"/>
      <c r="AK1475" s="48"/>
      <c r="AL1475" s="48"/>
      <c r="AM1475" s="48"/>
      <c r="AN1475" s="48"/>
      <c r="AO1475" s="48"/>
      <c r="AP1475" s="48"/>
      <c r="AQ1475" s="48"/>
      <c r="AR1475" s="48"/>
      <c r="AS1475" s="48"/>
      <c r="AT1475" s="48"/>
      <c r="AU1475" s="48"/>
      <c r="AV1475" s="48"/>
      <c r="AW1475" s="48"/>
      <c r="AX1475" s="48"/>
      <c r="AY1475" s="48"/>
      <c r="AZ1475" s="48"/>
      <c r="BA1475" s="48"/>
      <c r="BB1475" s="48"/>
      <c r="BC1475" s="48"/>
      <c r="BD1475" s="48"/>
      <c r="BE1475" s="48"/>
      <c r="BF1475" s="48"/>
      <c r="BG1475" s="48"/>
      <c r="BH1475" s="48"/>
      <c r="BI1475" s="48"/>
      <c r="BJ1475" s="48"/>
      <c r="BK1475" s="48"/>
      <c r="BL1475" s="48"/>
      <c r="BM1475" s="48"/>
      <c r="BN1475" s="48"/>
      <c r="BO1475" s="48"/>
      <c r="BP1475" s="48"/>
      <c r="BQ1475" s="48"/>
      <c r="BR1475" s="48"/>
      <c r="BS1475" s="48"/>
      <c r="BT1475" s="48"/>
      <c r="BU1475" s="48"/>
    </row>
    <row r="1476" spans="1:73" hidden="1">
      <c r="A1476" s="48"/>
      <c r="B1476" s="48"/>
      <c r="C1476" s="70" t="s">
        <v>3870</v>
      </c>
      <c r="D1476" s="48"/>
      <c r="E1476" s="48"/>
      <c r="F1476" s="48"/>
      <c r="G1476" s="48"/>
      <c r="H1476" s="48"/>
      <c r="I1476" s="48"/>
      <c r="J1476" s="48"/>
      <c r="K1476" s="48"/>
      <c r="L1476" s="464">
        <f t="shared" si="91"/>
        <v>1089</v>
      </c>
      <c r="M1476" s="464"/>
      <c r="N1476" s="152" t="s">
        <v>3871</v>
      </c>
      <c r="O1476" s="48"/>
      <c r="P1476" s="48"/>
      <c r="Q1476" s="48"/>
      <c r="R1476" s="48"/>
      <c r="S1476" s="48"/>
      <c r="T1476" s="48"/>
      <c r="U1476" s="436" t="str">
        <f t="shared" si="89"/>
        <v/>
      </c>
      <c r="V1476" s="436"/>
      <c r="W1476" s="436" t="str">
        <f t="shared" si="90"/>
        <v/>
      </c>
      <c r="X1476" s="436"/>
      <c r="Y1476" s="48"/>
      <c r="Z1476" s="48"/>
      <c r="AA1476" s="48"/>
      <c r="AB1476" s="48"/>
      <c r="AC1476" s="48"/>
      <c r="AD1476" s="48"/>
      <c r="AE1476" s="48"/>
      <c r="AF1476" s="48"/>
      <c r="AG1476" s="48"/>
      <c r="AH1476" s="48"/>
      <c r="AI1476" s="48"/>
      <c r="AJ1476" s="48"/>
      <c r="AK1476" s="48"/>
      <c r="AL1476" s="48"/>
      <c r="AM1476" s="48"/>
      <c r="AN1476" s="48"/>
      <c r="AO1476" s="48"/>
      <c r="AP1476" s="48"/>
      <c r="AQ1476" s="48"/>
      <c r="AR1476" s="48"/>
      <c r="AS1476" s="48"/>
      <c r="AT1476" s="48"/>
      <c r="AU1476" s="48"/>
      <c r="AV1476" s="48"/>
      <c r="AW1476" s="48"/>
      <c r="AX1476" s="48"/>
      <c r="AY1476" s="48"/>
      <c r="AZ1476" s="48"/>
      <c r="BA1476" s="48"/>
      <c r="BB1476" s="48"/>
      <c r="BC1476" s="48"/>
      <c r="BD1476" s="48"/>
      <c r="BE1476" s="48"/>
      <c r="BF1476" s="48"/>
      <c r="BG1476" s="48"/>
      <c r="BH1476" s="48"/>
      <c r="BI1476" s="48"/>
      <c r="BJ1476" s="48"/>
      <c r="BK1476" s="48"/>
      <c r="BL1476" s="48"/>
      <c r="BM1476" s="48"/>
      <c r="BN1476" s="48"/>
      <c r="BO1476" s="48"/>
      <c r="BP1476" s="48"/>
      <c r="BQ1476" s="48"/>
      <c r="BR1476" s="48"/>
      <c r="BS1476" s="48"/>
      <c r="BT1476" s="48"/>
      <c r="BU1476" s="48"/>
    </row>
    <row r="1477" spans="1:73" hidden="1">
      <c r="A1477" s="48"/>
      <c r="B1477" s="48"/>
      <c r="C1477" s="70" t="s">
        <v>3872</v>
      </c>
      <c r="D1477" s="48"/>
      <c r="E1477" s="48"/>
      <c r="F1477" s="48"/>
      <c r="G1477" s="48"/>
      <c r="H1477" s="48"/>
      <c r="I1477" s="48"/>
      <c r="J1477" s="48"/>
      <c r="K1477" s="48"/>
      <c r="L1477" s="464">
        <f t="shared" si="91"/>
        <v>1090</v>
      </c>
      <c r="M1477" s="464"/>
      <c r="N1477" s="152" t="s">
        <v>3873</v>
      </c>
      <c r="O1477" s="48"/>
      <c r="P1477" s="48"/>
      <c r="Q1477" s="48"/>
      <c r="R1477" s="48"/>
      <c r="S1477" s="48"/>
      <c r="T1477" s="48"/>
      <c r="U1477" s="436" t="str">
        <f t="shared" ref="U1477:U1547" si="92">IF(N1477=Q$380,"Yes","")</f>
        <v/>
      </c>
      <c r="V1477" s="436"/>
      <c r="W1477" s="436" t="str">
        <f t="shared" ref="W1477:W1547" si="93">IF(N1477=Q$382,"Yes","")</f>
        <v/>
      </c>
      <c r="X1477" s="436"/>
      <c r="Y1477" s="48"/>
      <c r="Z1477" s="48"/>
      <c r="AA1477" s="48"/>
      <c r="AB1477" s="48"/>
      <c r="AC1477" s="48"/>
      <c r="AD1477" s="48"/>
      <c r="AE1477" s="48"/>
      <c r="AF1477" s="48"/>
      <c r="AG1477" s="48"/>
      <c r="AH1477" s="48"/>
      <c r="AI1477" s="48"/>
      <c r="AJ1477" s="48"/>
      <c r="AK1477" s="48"/>
      <c r="AL1477" s="48"/>
      <c r="AM1477" s="48"/>
      <c r="AN1477" s="48"/>
      <c r="AO1477" s="48"/>
      <c r="AP1477" s="48"/>
      <c r="AQ1477" s="48"/>
      <c r="AR1477" s="48"/>
      <c r="AS1477" s="48"/>
      <c r="AT1477" s="48"/>
      <c r="AU1477" s="48"/>
      <c r="AV1477" s="48"/>
      <c r="AW1477" s="48"/>
      <c r="AX1477" s="48"/>
      <c r="AY1477" s="48"/>
      <c r="AZ1477" s="48"/>
      <c r="BA1477" s="48"/>
      <c r="BB1477" s="48"/>
      <c r="BC1477" s="48"/>
      <c r="BD1477" s="48"/>
      <c r="BE1477" s="48"/>
      <c r="BF1477" s="48"/>
      <c r="BG1477" s="48"/>
      <c r="BH1477" s="48"/>
      <c r="BI1477" s="48"/>
      <c r="BJ1477" s="48"/>
      <c r="BK1477" s="48"/>
      <c r="BL1477" s="48"/>
      <c r="BM1477" s="48"/>
      <c r="BN1477" s="48"/>
      <c r="BO1477" s="48"/>
      <c r="BP1477" s="48"/>
      <c r="BQ1477" s="48"/>
      <c r="BR1477" s="48"/>
      <c r="BS1477" s="48"/>
      <c r="BT1477" s="48"/>
      <c r="BU1477" s="48"/>
    </row>
    <row r="1478" spans="1:73" hidden="1">
      <c r="A1478" s="48"/>
      <c r="B1478" s="48"/>
      <c r="C1478" s="70" t="s">
        <v>3874</v>
      </c>
      <c r="D1478" s="48"/>
      <c r="E1478" s="48"/>
      <c r="F1478" s="48"/>
      <c r="G1478" s="48"/>
      <c r="H1478" s="48"/>
      <c r="I1478" s="48"/>
      <c r="J1478" s="48"/>
      <c r="K1478" s="48"/>
      <c r="L1478" s="464">
        <f t="shared" ref="L1478:L1541" si="94">L1477+1</f>
        <v>1091</v>
      </c>
      <c r="M1478" s="464"/>
      <c r="N1478" s="152" t="s">
        <v>1536</v>
      </c>
      <c r="O1478" s="48"/>
      <c r="P1478" s="48"/>
      <c r="Q1478" s="48"/>
      <c r="R1478" s="48"/>
      <c r="S1478" s="48"/>
      <c r="T1478" s="48"/>
      <c r="U1478" s="436" t="str">
        <f t="shared" si="92"/>
        <v/>
      </c>
      <c r="V1478" s="436"/>
      <c r="W1478" s="436" t="str">
        <f t="shared" si="93"/>
        <v/>
      </c>
      <c r="X1478" s="436"/>
      <c r="Y1478" s="48"/>
      <c r="Z1478" s="48"/>
      <c r="AA1478" s="48"/>
      <c r="AB1478" s="48"/>
      <c r="AC1478" s="48"/>
      <c r="AD1478" s="48"/>
      <c r="AE1478" s="48"/>
      <c r="AF1478" s="48"/>
      <c r="AG1478" s="48"/>
      <c r="AH1478" s="48"/>
      <c r="AI1478" s="48"/>
      <c r="AJ1478" s="48"/>
      <c r="AK1478" s="48"/>
      <c r="AL1478" s="48"/>
      <c r="AM1478" s="48"/>
      <c r="AN1478" s="48"/>
      <c r="AO1478" s="48"/>
      <c r="AP1478" s="48"/>
      <c r="AQ1478" s="48"/>
      <c r="AR1478" s="48"/>
      <c r="AS1478" s="48"/>
      <c r="AT1478" s="48"/>
      <c r="AU1478" s="48"/>
      <c r="AV1478" s="48"/>
      <c r="AW1478" s="48"/>
      <c r="AX1478" s="48"/>
      <c r="AY1478" s="48"/>
      <c r="AZ1478" s="48"/>
      <c r="BA1478" s="48"/>
      <c r="BB1478" s="48"/>
      <c r="BC1478" s="48"/>
      <c r="BD1478" s="48"/>
      <c r="BE1478" s="48"/>
      <c r="BF1478" s="48"/>
      <c r="BG1478" s="48"/>
      <c r="BH1478" s="48"/>
      <c r="BI1478" s="48"/>
      <c r="BJ1478" s="48"/>
      <c r="BK1478" s="48"/>
      <c r="BL1478" s="48"/>
      <c r="BM1478" s="48"/>
      <c r="BN1478" s="48"/>
      <c r="BO1478" s="48"/>
      <c r="BP1478" s="48"/>
      <c r="BQ1478" s="48"/>
      <c r="BR1478" s="48"/>
      <c r="BS1478" s="48"/>
      <c r="BT1478" s="48"/>
      <c r="BU1478" s="48"/>
    </row>
    <row r="1479" spans="1:73" hidden="1">
      <c r="A1479" s="48"/>
      <c r="B1479" s="48"/>
      <c r="C1479" s="70" t="s">
        <v>3875</v>
      </c>
      <c r="D1479" s="48"/>
      <c r="E1479" s="48"/>
      <c r="F1479" s="48"/>
      <c r="G1479" s="48"/>
      <c r="H1479" s="48"/>
      <c r="I1479" s="48"/>
      <c r="J1479" s="48"/>
      <c r="K1479" s="48"/>
      <c r="L1479" s="464">
        <f t="shared" si="94"/>
        <v>1092</v>
      </c>
      <c r="M1479" s="464"/>
      <c r="N1479" s="152" t="s">
        <v>3876</v>
      </c>
      <c r="O1479" s="48"/>
      <c r="P1479" s="48"/>
      <c r="Q1479" s="48"/>
      <c r="R1479" s="48"/>
      <c r="S1479" s="48"/>
      <c r="T1479" s="48"/>
      <c r="U1479" s="436" t="str">
        <f t="shared" si="92"/>
        <v/>
      </c>
      <c r="V1479" s="436"/>
      <c r="W1479" s="436" t="str">
        <f t="shared" si="93"/>
        <v/>
      </c>
      <c r="X1479" s="436"/>
      <c r="Y1479" s="48"/>
      <c r="Z1479" s="48"/>
      <c r="AA1479" s="48"/>
      <c r="AB1479" s="48"/>
      <c r="AC1479" s="48"/>
      <c r="AD1479" s="48"/>
      <c r="AE1479" s="48"/>
      <c r="AF1479" s="48"/>
      <c r="AG1479" s="48"/>
      <c r="AH1479" s="48"/>
      <c r="AI1479" s="48"/>
      <c r="AJ1479" s="48"/>
      <c r="AK1479" s="48"/>
      <c r="AL1479" s="48"/>
      <c r="AM1479" s="48"/>
      <c r="AN1479" s="48"/>
      <c r="AO1479" s="48"/>
      <c r="AP1479" s="48"/>
      <c r="AQ1479" s="48"/>
      <c r="AR1479" s="48"/>
      <c r="AS1479" s="48"/>
      <c r="AT1479" s="48"/>
      <c r="AU1479" s="48"/>
      <c r="AV1479" s="48"/>
      <c r="AW1479" s="48"/>
      <c r="AX1479" s="48"/>
      <c r="AY1479" s="48"/>
      <c r="AZ1479" s="48"/>
      <c r="BA1479" s="48"/>
      <c r="BB1479" s="48"/>
      <c r="BC1479" s="48"/>
      <c r="BD1479" s="48"/>
      <c r="BE1479" s="48"/>
      <c r="BF1479" s="48"/>
      <c r="BG1479" s="48"/>
      <c r="BH1479" s="48"/>
      <c r="BI1479" s="48"/>
      <c r="BJ1479" s="48"/>
      <c r="BK1479" s="48"/>
      <c r="BL1479" s="48"/>
      <c r="BM1479" s="48"/>
      <c r="BN1479" s="48"/>
      <c r="BO1479" s="48"/>
      <c r="BP1479" s="48"/>
      <c r="BQ1479" s="48"/>
      <c r="BR1479" s="48"/>
      <c r="BS1479" s="48"/>
      <c r="BT1479" s="48"/>
      <c r="BU1479" s="48"/>
    </row>
    <row r="1480" spans="1:73" hidden="1">
      <c r="A1480" s="48"/>
      <c r="B1480" s="48"/>
      <c r="C1480" s="70" t="s">
        <v>3877</v>
      </c>
      <c r="D1480" s="48"/>
      <c r="E1480" s="48"/>
      <c r="F1480" s="48"/>
      <c r="G1480" s="48"/>
      <c r="H1480" s="48"/>
      <c r="I1480" s="48"/>
      <c r="J1480" s="48"/>
      <c r="K1480" s="48"/>
      <c r="L1480" s="464">
        <f t="shared" si="94"/>
        <v>1093</v>
      </c>
      <c r="M1480" s="464"/>
      <c r="N1480" s="152" t="s">
        <v>3878</v>
      </c>
      <c r="O1480" s="48"/>
      <c r="P1480" s="48"/>
      <c r="Q1480" s="48"/>
      <c r="R1480" s="48"/>
      <c r="S1480" s="48"/>
      <c r="T1480" s="48"/>
      <c r="U1480" s="436" t="str">
        <f t="shared" si="92"/>
        <v/>
      </c>
      <c r="V1480" s="436"/>
      <c r="W1480" s="436" t="str">
        <f t="shared" si="93"/>
        <v/>
      </c>
      <c r="X1480" s="436"/>
      <c r="Y1480" s="48"/>
      <c r="Z1480" s="48"/>
      <c r="AA1480" s="48"/>
      <c r="AB1480" s="48"/>
      <c r="AC1480" s="48"/>
      <c r="AD1480" s="48"/>
      <c r="AE1480" s="48"/>
      <c r="AF1480" s="48"/>
      <c r="AG1480" s="48"/>
      <c r="AH1480" s="48"/>
      <c r="AI1480" s="48"/>
      <c r="AJ1480" s="48"/>
      <c r="AK1480" s="48"/>
      <c r="AL1480" s="48"/>
      <c r="AM1480" s="48"/>
      <c r="AN1480" s="48"/>
      <c r="AO1480" s="48"/>
      <c r="AP1480" s="48"/>
      <c r="AQ1480" s="48"/>
      <c r="AR1480" s="48"/>
      <c r="AS1480" s="48"/>
      <c r="AT1480" s="48"/>
      <c r="AU1480" s="48"/>
      <c r="AV1480" s="48"/>
      <c r="AW1480" s="48"/>
      <c r="AX1480" s="48"/>
      <c r="AY1480" s="48"/>
      <c r="AZ1480" s="48"/>
      <c r="BA1480" s="48"/>
      <c r="BB1480" s="48"/>
      <c r="BC1480" s="48"/>
      <c r="BD1480" s="48"/>
      <c r="BE1480" s="48"/>
      <c r="BF1480" s="48"/>
      <c r="BG1480" s="48"/>
      <c r="BH1480" s="48"/>
      <c r="BI1480" s="48"/>
      <c r="BJ1480" s="48"/>
      <c r="BK1480" s="48"/>
      <c r="BL1480" s="48"/>
      <c r="BM1480" s="48"/>
      <c r="BN1480" s="48"/>
      <c r="BO1480" s="48"/>
      <c r="BP1480" s="48"/>
      <c r="BQ1480" s="48"/>
      <c r="BR1480" s="48"/>
      <c r="BS1480" s="48"/>
      <c r="BT1480" s="48"/>
      <c r="BU1480" s="48"/>
    </row>
    <row r="1481" spans="1:73" hidden="1">
      <c r="A1481" s="48"/>
      <c r="B1481" s="48"/>
      <c r="C1481" s="70" t="s">
        <v>3879</v>
      </c>
      <c r="D1481" s="48"/>
      <c r="E1481" s="48"/>
      <c r="F1481" s="48"/>
      <c r="G1481" s="48"/>
      <c r="H1481" s="48"/>
      <c r="I1481" s="48"/>
      <c r="J1481" s="48"/>
      <c r="K1481" s="48"/>
      <c r="L1481" s="464">
        <f t="shared" si="94"/>
        <v>1094</v>
      </c>
      <c r="M1481" s="464"/>
      <c r="N1481" s="152" t="s">
        <v>1429</v>
      </c>
      <c r="O1481" s="48"/>
      <c r="P1481" s="48"/>
      <c r="Q1481" s="48"/>
      <c r="R1481" s="48"/>
      <c r="S1481" s="48"/>
      <c r="T1481" s="48"/>
      <c r="U1481" s="436" t="str">
        <f t="shared" si="92"/>
        <v/>
      </c>
      <c r="V1481" s="436"/>
      <c r="W1481" s="436" t="str">
        <f t="shared" si="93"/>
        <v/>
      </c>
      <c r="X1481" s="436"/>
      <c r="Y1481" s="48"/>
      <c r="Z1481" s="48"/>
      <c r="AA1481" s="48"/>
      <c r="AB1481" s="48"/>
      <c r="AC1481" s="48"/>
      <c r="AD1481" s="48"/>
      <c r="AE1481" s="48"/>
      <c r="AF1481" s="48"/>
      <c r="AG1481" s="48"/>
      <c r="AH1481" s="48"/>
      <c r="AI1481" s="48"/>
      <c r="AJ1481" s="48"/>
      <c r="AK1481" s="48"/>
      <c r="AL1481" s="48"/>
      <c r="AM1481" s="48"/>
      <c r="AN1481" s="48"/>
      <c r="AO1481" s="48"/>
      <c r="AP1481" s="48"/>
      <c r="AQ1481" s="48"/>
      <c r="AR1481" s="48"/>
      <c r="AS1481" s="48"/>
      <c r="AT1481" s="48"/>
      <c r="AU1481" s="48"/>
      <c r="AV1481" s="48"/>
      <c r="AW1481" s="48"/>
      <c r="AX1481" s="48"/>
      <c r="AY1481" s="48"/>
      <c r="AZ1481" s="48"/>
      <c r="BA1481" s="48"/>
      <c r="BB1481" s="48"/>
      <c r="BC1481" s="48"/>
      <c r="BD1481" s="48"/>
      <c r="BE1481" s="48"/>
      <c r="BF1481" s="48"/>
      <c r="BG1481" s="48"/>
      <c r="BH1481" s="48"/>
      <c r="BI1481" s="48"/>
      <c r="BJ1481" s="48"/>
      <c r="BK1481" s="48"/>
      <c r="BL1481" s="48"/>
      <c r="BM1481" s="48"/>
      <c r="BN1481" s="48"/>
      <c r="BO1481" s="48"/>
      <c r="BP1481" s="48"/>
      <c r="BQ1481" s="48"/>
      <c r="BR1481" s="48"/>
      <c r="BS1481" s="48"/>
      <c r="BT1481" s="48"/>
      <c r="BU1481" s="48"/>
    </row>
    <row r="1482" spans="1:73" hidden="1">
      <c r="A1482" s="48"/>
      <c r="B1482" s="48"/>
      <c r="C1482" s="70" t="s">
        <v>3880</v>
      </c>
      <c r="D1482" s="48"/>
      <c r="E1482" s="48"/>
      <c r="F1482" s="48"/>
      <c r="G1482" s="48"/>
      <c r="H1482" s="48"/>
      <c r="I1482" s="48"/>
      <c r="J1482" s="48"/>
      <c r="K1482" s="48"/>
      <c r="L1482" s="464">
        <f t="shared" si="94"/>
        <v>1095</v>
      </c>
      <c r="M1482" s="464"/>
      <c r="N1482" s="152" t="s">
        <v>3881</v>
      </c>
      <c r="O1482" s="48"/>
      <c r="P1482" s="48"/>
      <c r="Q1482" s="48"/>
      <c r="R1482" s="48"/>
      <c r="S1482" s="48"/>
      <c r="T1482" s="48"/>
      <c r="U1482" s="436" t="str">
        <f t="shared" si="92"/>
        <v/>
      </c>
      <c r="V1482" s="436"/>
      <c r="W1482" s="436" t="str">
        <f t="shared" si="93"/>
        <v/>
      </c>
      <c r="X1482" s="436"/>
      <c r="Y1482" s="48"/>
      <c r="Z1482" s="48"/>
      <c r="AA1482" s="48"/>
      <c r="AB1482" s="48"/>
      <c r="AC1482" s="48"/>
      <c r="AD1482" s="48"/>
      <c r="AE1482" s="48"/>
      <c r="AF1482" s="48"/>
      <c r="AG1482" s="48"/>
      <c r="AH1482" s="48"/>
      <c r="AI1482" s="48"/>
      <c r="AJ1482" s="48"/>
      <c r="AK1482" s="48"/>
      <c r="AL1482" s="48"/>
      <c r="AM1482" s="48"/>
      <c r="AN1482" s="48"/>
      <c r="AO1482" s="48"/>
      <c r="AP1482" s="48"/>
      <c r="AQ1482" s="48"/>
      <c r="AR1482" s="48"/>
      <c r="AS1482" s="48"/>
      <c r="AT1482" s="48"/>
      <c r="AU1482" s="48"/>
      <c r="AV1482" s="48"/>
      <c r="AW1482" s="48"/>
      <c r="AX1482" s="48"/>
      <c r="AY1482" s="48"/>
      <c r="AZ1482" s="48"/>
      <c r="BA1482" s="48"/>
      <c r="BB1482" s="48"/>
      <c r="BC1482" s="48"/>
      <c r="BD1482" s="48"/>
      <c r="BE1482" s="48"/>
      <c r="BF1482" s="48"/>
      <c r="BG1482" s="48"/>
      <c r="BH1482" s="48"/>
      <c r="BI1482" s="48"/>
      <c r="BJ1482" s="48"/>
      <c r="BK1482" s="48"/>
      <c r="BL1482" s="48"/>
      <c r="BM1482" s="48"/>
      <c r="BN1482" s="48"/>
      <c r="BO1482" s="48"/>
      <c r="BP1482" s="48"/>
      <c r="BQ1482" s="48"/>
      <c r="BR1482" s="48"/>
      <c r="BS1482" s="48"/>
      <c r="BT1482" s="48"/>
      <c r="BU1482" s="48"/>
    </row>
    <row r="1483" spans="1:73" hidden="1">
      <c r="A1483" s="48"/>
      <c r="B1483" s="48"/>
      <c r="C1483" s="70" t="s">
        <v>3882</v>
      </c>
      <c r="D1483" s="48"/>
      <c r="E1483" s="48"/>
      <c r="F1483" s="48"/>
      <c r="G1483" s="48"/>
      <c r="H1483" s="48"/>
      <c r="I1483" s="48"/>
      <c r="J1483" s="48"/>
      <c r="K1483" s="48"/>
      <c r="L1483" s="464">
        <f t="shared" si="94"/>
        <v>1096</v>
      </c>
      <c r="M1483" s="464"/>
      <c r="N1483" s="152" t="s">
        <v>3883</v>
      </c>
      <c r="O1483" s="48"/>
      <c r="P1483" s="48"/>
      <c r="Q1483" s="48"/>
      <c r="R1483" s="48"/>
      <c r="S1483" s="48"/>
      <c r="T1483" s="48"/>
      <c r="U1483" s="436" t="str">
        <f t="shared" si="92"/>
        <v/>
      </c>
      <c r="V1483" s="436"/>
      <c r="W1483" s="436" t="str">
        <f t="shared" si="93"/>
        <v/>
      </c>
      <c r="X1483" s="436"/>
      <c r="Y1483" s="48"/>
      <c r="Z1483" s="48"/>
      <c r="AA1483" s="48"/>
      <c r="AB1483" s="48"/>
      <c r="AC1483" s="48"/>
      <c r="AD1483" s="48"/>
      <c r="AE1483" s="48"/>
      <c r="AF1483" s="48"/>
      <c r="AG1483" s="48"/>
      <c r="AH1483" s="48"/>
      <c r="AI1483" s="48"/>
      <c r="AJ1483" s="48"/>
      <c r="AK1483" s="48"/>
      <c r="AL1483" s="48"/>
      <c r="AM1483" s="48"/>
      <c r="AN1483" s="48"/>
      <c r="AO1483" s="48"/>
      <c r="AP1483" s="48"/>
      <c r="AQ1483" s="48"/>
      <c r="AR1483" s="48"/>
      <c r="AS1483" s="48"/>
      <c r="AT1483" s="48"/>
      <c r="AU1483" s="48"/>
      <c r="AV1483" s="48"/>
      <c r="AW1483" s="48"/>
      <c r="AX1483" s="48"/>
      <c r="AY1483" s="48"/>
      <c r="AZ1483" s="48"/>
      <c r="BA1483" s="48"/>
      <c r="BB1483" s="48"/>
      <c r="BC1483" s="48"/>
      <c r="BD1483" s="48"/>
      <c r="BE1483" s="48"/>
      <c r="BF1483" s="48"/>
      <c r="BG1483" s="48"/>
      <c r="BH1483" s="48"/>
      <c r="BI1483" s="48"/>
      <c r="BJ1483" s="48"/>
      <c r="BK1483" s="48"/>
      <c r="BL1483" s="48"/>
      <c r="BM1483" s="48"/>
      <c r="BN1483" s="48"/>
      <c r="BO1483" s="48"/>
      <c r="BP1483" s="48"/>
      <c r="BQ1483" s="48"/>
      <c r="BR1483" s="48"/>
      <c r="BS1483" s="48"/>
      <c r="BT1483" s="48"/>
      <c r="BU1483" s="48"/>
    </row>
    <row r="1484" spans="1:73" hidden="1">
      <c r="A1484" s="48"/>
      <c r="B1484" s="48"/>
      <c r="C1484" s="70" t="s">
        <v>3884</v>
      </c>
      <c r="D1484" s="48"/>
      <c r="E1484" s="48"/>
      <c r="F1484" s="48"/>
      <c r="G1484" s="48"/>
      <c r="H1484" s="48"/>
      <c r="I1484" s="48"/>
      <c r="J1484" s="48"/>
      <c r="K1484" s="48"/>
      <c r="L1484" s="464">
        <f t="shared" si="94"/>
        <v>1097</v>
      </c>
      <c r="M1484" s="464"/>
      <c r="N1484" s="152" t="s">
        <v>3885</v>
      </c>
      <c r="O1484" s="48"/>
      <c r="P1484" s="48"/>
      <c r="Q1484" s="48"/>
      <c r="R1484" s="48"/>
      <c r="S1484" s="48"/>
      <c r="T1484" s="48"/>
      <c r="U1484" s="436" t="str">
        <f t="shared" si="92"/>
        <v/>
      </c>
      <c r="V1484" s="436"/>
      <c r="W1484" s="436" t="str">
        <f t="shared" si="93"/>
        <v/>
      </c>
      <c r="X1484" s="436"/>
      <c r="Y1484" s="48"/>
      <c r="Z1484" s="48"/>
      <c r="AA1484" s="48"/>
      <c r="AB1484" s="48"/>
      <c r="AC1484" s="48"/>
      <c r="AD1484" s="48"/>
      <c r="AE1484" s="48"/>
      <c r="AF1484" s="48"/>
      <c r="AG1484" s="48"/>
      <c r="AH1484" s="48"/>
      <c r="AI1484" s="48"/>
      <c r="AJ1484" s="48"/>
      <c r="AK1484" s="48"/>
      <c r="AL1484" s="48"/>
      <c r="AM1484" s="48"/>
      <c r="AN1484" s="48"/>
      <c r="AO1484" s="48"/>
      <c r="AP1484" s="48"/>
      <c r="AQ1484" s="48"/>
      <c r="AR1484" s="48"/>
      <c r="AS1484" s="48"/>
      <c r="AT1484" s="48"/>
      <c r="AU1484" s="48"/>
      <c r="AV1484" s="48"/>
      <c r="AW1484" s="48"/>
      <c r="AX1484" s="48"/>
      <c r="AY1484" s="48"/>
      <c r="AZ1484" s="48"/>
      <c r="BA1484" s="48"/>
      <c r="BB1484" s="48"/>
      <c r="BC1484" s="48"/>
      <c r="BD1484" s="48"/>
      <c r="BE1484" s="48"/>
      <c r="BF1484" s="48"/>
      <c r="BG1484" s="48"/>
      <c r="BH1484" s="48"/>
      <c r="BI1484" s="48"/>
      <c r="BJ1484" s="48"/>
      <c r="BK1484" s="48"/>
      <c r="BL1484" s="48"/>
      <c r="BM1484" s="48"/>
      <c r="BN1484" s="48"/>
      <c r="BO1484" s="48"/>
      <c r="BP1484" s="48"/>
      <c r="BQ1484" s="48"/>
      <c r="BR1484" s="48"/>
      <c r="BS1484" s="48"/>
      <c r="BT1484" s="48"/>
      <c r="BU1484" s="48"/>
    </row>
    <row r="1485" spans="1:73" hidden="1">
      <c r="A1485" s="48"/>
      <c r="B1485" s="48"/>
      <c r="C1485" s="70" t="s">
        <v>3886</v>
      </c>
      <c r="D1485" s="48"/>
      <c r="E1485" s="48"/>
      <c r="F1485" s="48"/>
      <c r="G1485" s="48"/>
      <c r="H1485" s="48"/>
      <c r="I1485" s="48"/>
      <c r="J1485" s="48"/>
      <c r="K1485" s="48"/>
      <c r="L1485" s="464">
        <f t="shared" si="94"/>
        <v>1098</v>
      </c>
      <c r="M1485" s="464"/>
      <c r="N1485" s="152" t="s">
        <v>3887</v>
      </c>
      <c r="O1485" s="48"/>
      <c r="P1485" s="48"/>
      <c r="Q1485" s="48"/>
      <c r="R1485" s="48"/>
      <c r="S1485" s="48"/>
      <c r="T1485" s="48"/>
      <c r="U1485" s="436" t="str">
        <f t="shared" si="92"/>
        <v/>
      </c>
      <c r="V1485" s="436"/>
      <c r="W1485" s="436" t="str">
        <f t="shared" si="93"/>
        <v/>
      </c>
      <c r="X1485" s="436"/>
      <c r="Y1485" s="48"/>
      <c r="Z1485" s="48"/>
      <c r="AA1485" s="48"/>
      <c r="AB1485" s="48"/>
      <c r="AC1485" s="48"/>
      <c r="AD1485" s="48"/>
      <c r="AE1485" s="48"/>
      <c r="AF1485" s="48"/>
      <c r="AG1485" s="48"/>
      <c r="AH1485" s="48"/>
      <c r="AI1485" s="48"/>
      <c r="AJ1485" s="48"/>
      <c r="AK1485" s="48"/>
      <c r="AL1485" s="48"/>
      <c r="AM1485" s="48"/>
      <c r="AN1485" s="48"/>
      <c r="AO1485" s="48"/>
      <c r="AP1485" s="48"/>
      <c r="AQ1485" s="48"/>
      <c r="AR1485" s="48"/>
      <c r="AS1485" s="48"/>
      <c r="AT1485" s="48"/>
      <c r="AU1485" s="48"/>
      <c r="AV1485" s="48"/>
      <c r="AW1485" s="48"/>
      <c r="AX1485" s="48"/>
      <c r="AY1485" s="48"/>
      <c r="AZ1485" s="48"/>
      <c r="BA1485" s="48"/>
      <c r="BB1485" s="48"/>
      <c r="BC1485" s="48"/>
      <c r="BD1485" s="48"/>
      <c r="BE1485" s="48"/>
      <c r="BF1485" s="48"/>
      <c r="BG1485" s="48"/>
      <c r="BH1485" s="48"/>
      <c r="BI1485" s="48"/>
      <c r="BJ1485" s="48"/>
      <c r="BK1485" s="48"/>
      <c r="BL1485" s="48"/>
      <c r="BM1485" s="48"/>
      <c r="BN1485" s="48"/>
      <c r="BO1485" s="48"/>
      <c r="BP1485" s="48"/>
      <c r="BQ1485" s="48"/>
      <c r="BR1485" s="48"/>
      <c r="BS1485" s="48"/>
      <c r="BT1485" s="48"/>
      <c r="BU1485" s="48"/>
    </row>
    <row r="1486" spans="1:73" hidden="1">
      <c r="A1486" s="48"/>
      <c r="B1486" s="48"/>
      <c r="C1486" s="70" t="s">
        <v>3888</v>
      </c>
      <c r="D1486" s="48"/>
      <c r="E1486" s="48"/>
      <c r="F1486" s="48"/>
      <c r="G1486" s="48"/>
      <c r="H1486" s="48"/>
      <c r="I1486" s="48"/>
      <c r="J1486" s="48"/>
      <c r="K1486" s="48"/>
      <c r="L1486" s="464">
        <f t="shared" si="94"/>
        <v>1099</v>
      </c>
      <c r="M1486" s="464"/>
      <c r="N1486" s="152" t="s">
        <v>3889</v>
      </c>
      <c r="O1486" s="48"/>
      <c r="P1486" s="48"/>
      <c r="Q1486" s="48"/>
      <c r="R1486" s="48"/>
      <c r="S1486" s="48"/>
      <c r="T1486" s="48"/>
      <c r="U1486" s="436" t="str">
        <f t="shared" si="92"/>
        <v/>
      </c>
      <c r="V1486" s="436"/>
      <c r="W1486" s="436" t="str">
        <f t="shared" si="93"/>
        <v/>
      </c>
      <c r="X1486" s="436"/>
      <c r="Y1486" s="48"/>
      <c r="Z1486" s="48"/>
      <c r="AA1486" s="48"/>
      <c r="AB1486" s="48"/>
      <c r="AC1486" s="48"/>
      <c r="AD1486" s="48"/>
      <c r="AE1486" s="48"/>
      <c r="AF1486" s="48"/>
      <c r="AG1486" s="48"/>
      <c r="AH1486" s="48"/>
      <c r="AI1486" s="48"/>
      <c r="AJ1486" s="48"/>
      <c r="AK1486" s="48"/>
      <c r="AL1486" s="48"/>
      <c r="AM1486" s="48"/>
      <c r="AN1486" s="48"/>
      <c r="AO1486" s="48"/>
      <c r="AP1486" s="48"/>
      <c r="AQ1486" s="48"/>
      <c r="AR1486" s="48"/>
      <c r="AS1486" s="48"/>
      <c r="AT1486" s="48"/>
      <c r="AU1486" s="48"/>
      <c r="AV1486" s="48"/>
      <c r="AW1486" s="48"/>
      <c r="AX1486" s="48"/>
      <c r="AY1486" s="48"/>
      <c r="AZ1486" s="48"/>
      <c r="BA1486" s="48"/>
      <c r="BB1486" s="48"/>
      <c r="BC1486" s="48"/>
      <c r="BD1486" s="48"/>
      <c r="BE1486" s="48"/>
      <c r="BF1486" s="48"/>
      <c r="BG1486" s="48"/>
      <c r="BH1486" s="48"/>
      <c r="BI1486" s="48"/>
      <c r="BJ1486" s="48"/>
      <c r="BK1486" s="48"/>
      <c r="BL1486" s="48"/>
      <c r="BM1486" s="48"/>
      <c r="BN1486" s="48"/>
      <c r="BO1486" s="48"/>
      <c r="BP1486" s="48"/>
      <c r="BQ1486" s="48"/>
      <c r="BR1486" s="48"/>
      <c r="BS1486" s="48"/>
      <c r="BT1486" s="48"/>
      <c r="BU1486" s="48"/>
    </row>
    <row r="1487" spans="1:73" hidden="1">
      <c r="A1487" s="48"/>
      <c r="B1487" s="48"/>
      <c r="C1487" s="70" t="s">
        <v>3890</v>
      </c>
      <c r="D1487" s="48"/>
      <c r="E1487" s="48"/>
      <c r="F1487" s="48"/>
      <c r="G1487" s="48"/>
      <c r="H1487" s="48"/>
      <c r="I1487" s="48"/>
      <c r="J1487" s="48"/>
      <c r="K1487" s="48"/>
      <c r="L1487" s="464">
        <f t="shared" si="94"/>
        <v>1100</v>
      </c>
      <c r="M1487" s="464"/>
      <c r="N1487" s="152" t="s">
        <v>1465</v>
      </c>
      <c r="O1487" s="48"/>
      <c r="P1487" s="48"/>
      <c r="Q1487" s="48"/>
      <c r="R1487" s="48"/>
      <c r="S1487" s="48"/>
      <c r="T1487" s="48"/>
      <c r="U1487" s="436" t="str">
        <f t="shared" si="92"/>
        <v/>
      </c>
      <c r="V1487" s="436"/>
      <c r="W1487" s="436" t="str">
        <f t="shared" si="93"/>
        <v/>
      </c>
      <c r="X1487" s="436"/>
      <c r="Y1487" s="48"/>
      <c r="Z1487" s="48"/>
      <c r="AA1487" s="48"/>
      <c r="AB1487" s="48"/>
      <c r="AC1487" s="48"/>
      <c r="AD1487" s="48"/>
      <c r="AE1487" s="48"/>
      <c r="AF1487" s="48"/>
      <c r="AG1487" s="48"/>
      <c r="AH1487" s="48"/>
      <c r="AI1487" s="48"/>
      <c r="AJ1487" s="48"/>
      <c r="AK1487" s="48"/>
      <c r="AL1487" s="48"/>
      <c r="AM1487" s="48"/>
      <c r="AN1487" s="48"/>
      <c r="AO1487" s="48"/>
      <c r="AP1487" s="48"/>
      <c r="AQ1487" s="48"/>
      <c r="AR1487" s="48"/>
      <c r="AS1487" s="48"/>
      <c r="AT1487" s="48"/>
      <c r="AU1487" s="48"/>
      <c r="AV1487" s="48"/>
      <c r="AW1487" s="48"/>
      <c r="AX1487" s="48"/>
      <c r="AY1487" s="48"/>
      <c r="AZ1487" s="48"/>
      <c r="BA1487" s="48"/>
      <c r="BB1487" s="48"/>
      <c r="BC1487" s="48"/>
      <c r="BD1487" s="48"/>
      <c r="BE1487" s="48"/>
      <c r="BF1487" s="48"/>
      <c r="BG1487" s="48"/>
      <c r="BH1487" s="48"/>
      <c r="BI1487" s="48"/>
      <c r="BJ1487" s="48"/>
      <c r="BK1487" s="48"/>
      <c r="BL1487" s="48"/>
      <c r="BM1487" s="48"/>
      <c r="BN1487" s="48"/>
      <c r="BO1487" s="48"/>
      <c r="BP1487" s="48"/>
      <c r="BQ1487" s="48"/>
      <c r="BR1487" s="48"/>
      <c r="BS1487" s="48"/>
      <c r="BT1487" s="48"/>
      <c r="BU1487" s="48"/>
    </row>
    <row r="1488" spans="1:73" hidden="1">
      <c r="A1488" s="48"/>
      <c r="B1488" s="48"/>
      <c r="C1488" s="70" t="s">
        <v>3891</v>
      </c>
      <c r="D1488" s="48"/>
      <c r="E1488" s="48"/>
      <c r="F1488" s="48"/>
      <c r="G1488" s="48"/>
      <c r="H1488" s="48"/>
      <c r="I1488" s="48"/>
      <c r="J1488" s="48"/>
      <c r="K1488" s="48"/>
      <c r="L1488" s="464">
        <f t="shared" si="94"/>
        <v>1101</v>
      </c>
      <c r="M1488" s="464"/>
      <c r="N1488" s="152" t="s">
        <v>3892</v>
      </c>
      <c r="O1488" s="48"/>
      <c r="P1488" s="48"/>
      <c r="Q1488" s="48"/>
      <c r="R1488" s="48"/>
      <c r="S1488" s="48"/>
      <c r="T1488" s="48"/>
      <c r="U1488" s="436" t="str">
        <f t="shared" si="92"/>
        <v/>
      </c>
      <c r="V1488" s="436"/>
      <c r="W1488" s="436" t="str">
        <f t="shared" si="93"/>
        <v/>
      </c>
      <c r="X1488" s="436"/>
      <c r="Y1488" s="48"/>
      <c r="Z1488" s="48"/>
      <c r="AA1488" s="48"/>
      <c r="AB1488" s="48"/>
      <c r="AC1488" s="48"/>
      <c r="AD1488" s="48"/>
      <c r="AE1488" s="48"/>
      <c r="AF1488" s="48"/>
      <c r="AG1488" s="48"/>
      <c r="AH1488" s="48"/>
      <c r="AI1488" s="48"/>
      <c r="AJ1488" s="48"/>
      <c r="AK1488" s="48"/>
      <c r="AL1488" s="48"/>
      <c r="AM1488" s="48"/>
      <c r="AN1488" s="48"/>
      <c r="AO1488" s="48"/>
      <c r="AP1488" s="48"/>
      <c r="AQ1488" s="48"/>
      <c r="AR1488" s="48"/>
      <c r="AS1488" s="48"/>
      <c r="AT1488" s="48"/>
      <c r="AU1488" s="48"/>
      <c r="AV1488" s="48"/>
      <c r="AW1488" s="48"/>
      <c r="AX1488" s="48"/>
      <c r="AY1488" s="48"/>
      <c r="AZ1488" s="48"/>
      <c r="BA1488" s="48"/>
      <c r="BB1488" s="48"/>
      <c r="BC1488" s="48"/>
      <c r="BD1488" s="48"/>
      <c r="BE1488" s="48"/>
      <c r="BF1488" s="48"/>
      <c r="BG1488" s="48"/>
      <c r="BH1488" s="48"/>
      <c r="BI1488" s="48"/>
      <c r="BJ1488" s="48"/>
      <c r="BK1488" s="48"/>
      <c r="BL1488" s="48"/>
      <c r="BM1488" s="48"/>
      <c r="BN1488" s="48"/>
      <c r="BO1488" s="48"/>
      <c r="BP1488" s="48"/>
      <c r="BQ1488" s="48"/>
      <c r="BR1488" s="48"/>
      <c r="BS1488" s="48"/>
      <c r="BT1488" s="48"/>
      <c r="BU1488" s="48"/>
    </row>
    <row r="1489" spans="1:73" hidden="1">
      <c r="A1489" s="48"/>
      <c r="B1489" s="48"/>
      <c r="C1489" s="70" t="s">
        <v>3893</v>
      </c>
      <c r="D1489" s="48"/>
      <c r="E1489" s="48"/>
      <c r="F1489" s="48"/>
      <c r="G1489" s="48"/>
      <c r="H1489" s="48"/>
      <c r="I1489" s="48"/>
      <c r="J1489" s="48"/>
      <c r="K1489" s="48"/>
      <c r="L1489" s="464">
        <f t="shared" si="94"/>
        <v>1102</v>
      </c>
      <c r="M1489" s="464"/>
      <c r="N1489" s="152" t="s">
        <v>3894</v>
      </c>
      <c r="O1489" s="48"/>
      <c r="P1489" s="48"/>
      <c r="Q1489" s="48"/>
      <c r="R1489" s="48"/>
      <c r="S1489" s="48"/>
      <c r="T1489" s="48"/>
      <c r="U1489" s="436" t="str">
        <f t="shared" si="92"/>
        <v/>
      </c>
      <c r="V1489" s="436"/>
      <c r="W1489" s="436" t="str">
        <f t="shared" si="93"/>
        <v/>
      </c>
      <c r="X1489" s="436"/>
      <c r="Y1489" s="48"/>
      <c r="Z1489" s="48"/>
      <c r="AA1489" s="48"/>
      <c r="AB1489" s="48"/>
      <c r="AC1489" s="48"/>
      <c r="AD1489" s="48"/>
      <c r="AE1489" s="48"/>
      <c r="AF1489" s="48"/>
      <c r="AG1489" s="48"/>
      <c r="AH1489" s="48"/>
      <c r="AI1489" s="48"/>
      <c r="AJ1489" s="48"/>
      <c r="AK1489" s="48"/>
      <c r="AL1489" s="48"/>
      <c r="AM1489" s="48"/>
      <c r="AN1489" s="48"/>
      <c r="AO1489" s="48"/>
      <c r="AP1489" s="48"/>
      <c r="AQ1489" s="48"/>
      <c r="AR1489" s="48"/>
      <c r="AS1489" s="48"/>
      <c r="AT1489" s="48"/>
      <c r="AU1489" s="48"/>
      <c r="AV1489" s="48"/>
      <c r="AW1489" s="48"/>
      <c r="AX1489" s="48"/>
      <c r="AY1489" s="48"/>
      <c r="AZ1489" s="48"/>
      <c r="BA1489" s="48"/>
      <c r="BB1489" s="48"/>
      <c r="BC1489" s="48"/>
      <c r="BD1489" s="48"/>
      <c r="BE1489" s="48"/>
      <c r="BF1489" s="48"/>
      <c r="BG1489" s="48"/>
      <c r="BH1489" s="48"/>
      <c r="BI1489" s="48"/>
      <c r="BJ1489" s="48"/>
      <c r="BK1489" s="48"/>
      <c r="BL1489" s="48"/>
      <c r="BM1489" s="48"/>
      <c r="BN1489" s="48"/>
      <c r="BO1489" s="48"/>
      <c r="BP1489" s="48"/>
      <c r="BQ1489" s="48"/>
      <c r="BR1489" s="48"/>
      <c r="BS1489" s="48"/>
      <c r="BT1489" s="48"/>
      <c r="BU1489" s="48"/>
    </row>
    <row r="1490" spans="1:73" hidden="1">
      <c r="A1490" s="48"/>
      <c r="B1490" s="48"/>
      <c r="C1490" s="70" t="s">
        <v>3895</v>
      </c>
      <c r="D1490" s="48"/>
      <c r="E1490" s="48"/>
      <c r="F1490" s="48"/>
      <c r="G1490" s="48"/>
      <c r="H1490" s="48"/>
      <c r="I1490" s="48"/>
      <c r="J1490" s="48"/>
      <c r="K1490" s="48"/>
      <c r="L1490" s="464">
        <f t="shared" si="94"/>
        <v>1103</v>
      </c>
      <c r="M1490" s="464"/>
      <c r="N1490" s="152" t="s">
        <v>3896</v>
      </c>
      <c r="O1490" s="48"/>
      <c r="P1490" s="48"/>
      <c r="Q1490" s="48"/>
      <c r="R1490" s="48"/>
      <c r="S1490" s="48"/>
      <c r="T1490" s="48"/>
      <c r="U1490" s="436" t="str">
        <f t="shared" si="92"/>
        <v/>
      </c>
      <c r="V1490" s="436"/>
      <c r="W1490" s="436" t="str">
        <f t="shared" si="93"/>
        <v/>
      </c>
      <c r="X1490" s="436"/>
      <c r="Y1490" s="48"/>
      <c r="Z1490" s="48"/>
      <c r="AA1490" s="48"/>
      <c r="AB1490" s="48"/>
      <c r="AC1490" s="48"/>
      <c r="AD1490" s="48"/>
      <c r="AE1490" s="48"/>
      <c r="AF1490" s="48"/>
      <c r="AG1490" s="48"/>
      <c r="AH1490" s="48"/>
      <c r="AI1490" s="48"/>
      <c r="AJ1490" s="48"/>
      <c r="AK1490" s="48"/>
      <c r="AL1490" s="48"/>
      <c r="AM1490" s="48"/>
      <c r="AN1490" s="48"/>
      <c r="AO1490" s="48"/>
      <c r="AP1490" s="48"/>
      <c r="AQ1490" s="48"/>
      <c r="AR1490" s="48"/>
      <c r="AS1490" s="48"/>
      <c r="AT1490" s="48"/>
      <c r="AU1490" s="48"/>
      <c r="AV1490" s="48"/>
      <c r="AW1490" s="48"/>
      <c r="AX1490" s="48"/>
      <c r="AY1490" s="48"/>
      <c r="AZ1490" s="48"/>
      <c r="BA1490" s="48"/>
      <c r="BB1490" s="48"/>
      <c r="BC1490" s="48"/>
      <c r="BD1490" s="48"/>
      <c r="BE1490" s="48"/>
      <c r="BF1490" s="48"/>
      <c r="BG1490" s="48"/>
      <c r="BH1490" s="48"/>
      <c r="BI1490" s="48"/>
      <c r="BJ1490" s="48"/>
      <c r="BK1490" s="48"/>
      <c r="BL1490" s="48"/>
      <c r="BM1490" s="48"/>
      <c r="BN1490" s="48"/>
      <c r="BO1490" s="48"/>
      <c r="BP1490" s="48"/>
      <c r="BQ1490" s="48"/>
      <c r="BR1490" s="48"/>
      <c r="BS1490" s="48"/>
      <c r="BT1490" s="48"/>
      <c r="BU1490" s="48"/>
    </row>
    <row r="1491" spans="1:73" hidden="1">
      <c r="A1491" s="48"/>
      <c r="B1491" s="48"/>
      <c r="C1491" s="70" t="s">
        <v>3897</v>
      </c>
      <c r="D1491" s="48"/>
      <c r="E1491" s="48"/>
      <c r="F1491" s="48"/>
      <c r="G1491" s="48"/>
      <c r="H1491" s="48"/>
      <c r="I1491" s="48"/>
      <c r="J1491" s="48"/>
      <c r="K1491" s="48"/>
      <c r="L1491" s="464">
        <f t="shared" si="94"/>
        <v>1104</v>
      </c>
      <c r="M1491" s="464"/>
      <c r="N1491" s="152" t="s">
        <v>3898</v>
      </c>
      <c r="O1491" s="48"/>
      <c r="P1491" s="48"/>
      <c r="Q1491" s="48"/>
      <c r="R1491" s="48"/>
      <c r="S1491" s="48"/>
      <c r="T1491" s="48"/>
      <c r="U1491" s="436" t="str">
        <f t="shared" si="92"/>
        <v/>
      </c>
      <c r="V1491" s="436"/>
      <c r="W1491" s="436" t="str">
        <f t="shared" si="93"/>
        <v/>
      </c>
      <c r="X1491" s="436"/>
      <c r="Y1491" s="48"/>
      <c r="Z1491" s="48"/>
      <c r="AA1491" s="48"/>
      <c r="AB1491" s="48"/>
      <c r="AC1491" s="48"/>
      <c r="AD1491" s="48"/>
      <c r="AE1491" s="48"/>
      <c r="AF1491" s="48"/>
      <c r="AG1491" s="48"/>
      <c r="AH1491" s="48"/>
      <c r="AI1491" s="48"/>
      <c r="AJ1491" s="48"/>
      <c r="AK1491" s="48"/>
      <c r="AL1491" s="48"/>
      <c r="AM1491" s="48"/>
      <c r="AN1491" s="48"/>
      <c r="AO1491" s="48"/>
      <c r="AP1491" s="48"/>
      <c r="AQ1491" s="48"/>
      <c r="AR1491" s="48"/>
      <c r="AS1491" s="48"/>
      <c r="AT1491" s="48"/>
      <c r="AU1491" s="48"/>
      <c r="AV1491" s="48"/>
      <c r="AW1491" s="48"/>
      <c r="AX1491" s="48"/>
      <c r="AY1491" s="48"/>
      <c r="AZ1491" s="48"/>
      <c r="BA1491" s="48"/>
      <c r="BB1491" s="48"/>
      <c r="BC1491" s="48"/>
      <c r="BD1491" s="48"/>
      <c r="BE1491" s="48"/>
      <c r="BF1491" s="48"/>
      <c r="BG1491" s="48"/>
      <c r="BH1491" s="48"/>
      <c r="BI1491" s="48"/>
      <c r="BJ1491" s="48"/>
      <c r="BK1491" s="48"/>
      <c r="BL1491" s="48"/>
      <c r="BM1491" s="48"/>
      <c r="BN1491" s="48"/>
      <c r="BO1491" s="48"/>
      <c r="BP1491" s="48"/>
      <c r="BQ1491" s="48"/>
      <c r="BR1491" s="48"/>
      <c r="BS1491" s="48"/>
      <c r="BT1491" s="48"/>
      <c r="BU1491" s="48"/>
    </row>
    <row r="1492" spans="1:73" hidden="1">
      <c r="A1492" s="48"/>
      <c r="B1492" s="48"/>
      <c r="C1492" s="70" t="s">
        <v>3899</v>
      </c>
      <c r="D1492" s="48"/>
      <c r="E1492" s="48"/>
      <c r="F1492" s="48"/>
      <c r="G1492" s="48"/>
      <c r="H1492" s="48"/>
      <c r="I1492" s="48"/>
      <c r="J1492" s="48"/>
      <c r="K1492" s="48"/>
      <c r="L1492" s="464">
        <f t="shared" si="94"/>
        <v>1105</v>
      </c>
      <c r="M1492" s="464"/>
      <c r="N1492" s="152" t="s">
        <v>3900</v>
      </c>
      <c r="O1492" s="48"/>
      <c r="P1492" s="48"/>
      <c r="Q1492" s="48"/>
      <c r="R1492" s="48"/>
      <c r="S1492" s="48"/>
      <c r="T1492" s="48"/>
      <c r="U1492" s="436" t="str">
        <f t="shared" si="92"/>
        <v/>
      </c>
      <c r="V1492" s="436"/>
      <c r="W1492" s="436" t="str">
        <f t="shared" si="93"/>
        <v/>
      </c>
      <c r="X1492" s="436"/>
      <c r="Y1492" s="48"/>
      <c r="Z1492" s="48"/>
      <c r="AA1492" s="48"/>
      <c r="AB1492" s="48"/>
      <c r="AC1492" s="48"/>
      <c r="AD1492" s="48"/>
      <c r="AE1492" s="48"/>
      <c r="AF1492" s="48"/>
      <c r="AG1492" s="48"/>
      <c r="AH1492" s="48"/>
      <c r="AI1492" s="48"/>
      <c r="AJ1492" s="48"/>
      <c r="AK1492" s="48"/>
      <c r="AL1492" s="48"/>
      <c r="AM1492" s="48"/>
      <c r="AN1492" s="48"/>
      <c r="AO1492" s="48"/>
      <c r="AP1492" s="48"/>
      <c r="AQ1492" s="48"/>
      <c r="AR1492" s="48"/>
      <c r="AS1492" s="48"/>
      <c r="AT1492" s="48"/>
      <c r="AU1492" s="48"/>
      <c r="AV1492" s="48"/>
      <c r="AW1492" s="48"/>
      <c r="AX1492" s="48"/>
      <c r="AY1492" s="48"/>
      <c r="AZ1492" s="48"/>
      <c r="BA1492" s="48"/>
      <c r="BB1492" s="48"/>
      <c r="BC1492" s="48"/>
      <c r="BD1492" s="48"/>
      <c r="BE1492" s="48"/>
      <c r="BF1492" s="48"/>
      <c r="BG1492" s="48"/>
      <c r="BH1492" s="48"/>
      <c r="BI1492" s="48"/>
      <c r="BJ1492" s="48"/>
      <c r="BK1492" s="48"/>
      <c r="BL1492" s="48"/>
      <c r="BM1492" s="48"/>
      <c r="BN1492" s="48"/>
      <c r="BO1492" s="48"/>
      <c r="BP1492" s="48"/>
      <c r="BQ1492" s="48"/>
      <c r="BR1492" s="48"/>
      <c r="BS1492" s="48"/>
      <c r="BT1492" s="48"/>
      <c r="BU1492" s="48"/>
    </row>
    <row r="1493" spans="1:73" hidden="1">
      <c r="A1493" s="48"/>
      <c r="B1493" s="48"/>
      <c r="C1493" s="70" t="s">
        <v>3901</v>
      </c>
      <c r="D1493" s="48"/>
      <c r="E1493" s="48"/>
      <c r="F1493" s="48"/>
      <c r="G1493" s="48"/>
      <c r="H1493" s="48"/>
      <c r="I1493" s="48"/>
      <c r="J1493" s="48"/>
      <c r="K1493" s="48"/>
      <c r="L1493" s="464">
        <f t="shared" si="94"/>
        <v>1106</v>
      </c>
      <c r="M1493" s="464"/>
      <c r="N1493" s="152" t="s">
        <v>3902</v>
      </c>
      <c r="O1493" s="48"/>
      <c r="P1493" s="48"/>
      <c r="Q1493" s="48"/>
      <c r="R1493" s="48"/>
      <c r="S1493" s="48"/>
      <c r="T1493" s="48"/>
      <c r="U1493" s="436" t="str">
        <f t="shared" si="92"/>
        <v/>
      </c>
      <c r="V1493" s="436"/>
      <c r="W1493" s="436" t="str">
        <f t="shared" si="93"/>
        <v/>
      </c>
      <c r="X1493" s="436"/>
      <c r="Y1493" s="48"/>
      <c r="Z1493" s="48"/>
      <c r="AA1493" s="48"/>
      <c r="AB1493" s="48"/>
      <c r="AC1493" s="48"/>
      <c r="AD1493" s="48"/>
      <c r="AE1493" s="48"/>
      <c r="AF1493" s="48"/>
      <c r="AG1493" s="48"/>
      <c r="AH1493" s="48"/>
      <c r="AI1493" s="48"/>
      <c r="AJ1493" s="48"/>
      <c r="AK1493" s="48"/>
      <c r="AL1493" s="48"/>
      <c r="AM1493" s="48"/>
      <c r="AN1493" s="48"/>
      <c r="AO1493" s="48"/>
      <c r="AP1493" s="48"/>
      <c r="AQ1493" s="48"/>
      <c r="AR1493" s="48"/>
      <c r="AS1493" s="48"/>
      <c r="AT1493" s="48"/>
      <c r="AU1493" s="48"/>
      <c r="AV1493" s="48"/>
      <c r="AW1493" s="48"/>
      <c r="AX1493" s="48"/>
      <c r="AY1493" s="48"/>
      <c r="AZ1493" s="48"/>
      <c r="BA1493" s="48"/>
      <c r="BB1493" s="48"/>
      <c r="BC1493" s="48"/>
      <c r="BD1493" s="48"/>
      <c r="BE1493" s="48"/>
      <c r="BF1493" s="48"/>
      <c r="BG1493" s="48"/>
      <c r="BH1493" s="48"/>
      <c r="BI1493" s="48"/>
      <c r="BJ1493" s="48"/>
      <c r="BK1493" s="48"/>
      <c r="BL1493" s="48"/>
      <c r="BM1493" s="48"/>
      <c r="BN1493" s="48"/>
      <c r="BO1493" s="48"/>
      <c r="BP1493" s="48"/>
      <c r="BQ1493" s="48"/>
      <c r="BR1493" s="48"/>
      <c r="BS1493" s="48"/>
      <c r="BT1493" s="48"/>
      <c r="BU1493" s="48"/>
    </row>
    <row r="1494" spans="1:73" hidden="1">
      <c r="A1494" s="48"/>
      <c r="B1494" s="48"/>
      <c r="C1494" s="70" t="s">
        <v>3903</v>
      </c>
      <c r="D1494" s="48"/>
      <c r="E1494" s="48"/>
      <c r="F1494" s="48"/>
      <c r="G1494" s="48"/>
      <c r="H1494" s="48"/>
      <c r="I1494" s="48"/>
      <c r="J1494" s="48"/>
      <c r="K1494" s="48"/>
      <c r="L1494" s="464">
        <f t="shared" si="94"/>
        <v>1107</v>
      </c>
      <c r="M1494" s="464"/>
      <c r="N1494" s="152" t="s">
        <v>3904</v>
      </c>
      <c r="O1494" s="48"/>
      <c r="P1494" s="48"/>
      <c r="Q1494" s="48"/>
      <c r="R1494" s="48"/>
      <c r="S1494" s="48"/>
      <c r="T1494" s="48"/>
      <c r="U1494" s="436" t="str">
        <f t="shared" si="92"/>
        <v/>
      </c>
      <c r="V1494" s="436"/>
      <c r="W1494" s="436" t="str">
        <f t="shared" si="93"/>
        <v/>
      </c>
      <c r="X1494" s="436"/>
      <c r="Y1494" s="48"/>
      <c r="Z1494" s="48"/>
      <c r="AA1494" s="48"/>
      <c r="AB1494" s="48"/>
      <c r="AC1494" s="48"/>
      <c r="AD1494" s="48"/>
      <c r="AE1494" s="48"/>
      <c r="AF1494" s="48"/>
      <c r="AG1494" s="48"/>
      <c r="AH1494" s="48"/>
      <c r="AI1494" s="48"/>
      <c r="AJ1494" s="48"/>
      <c r="AK1494" s="48"/>
      <c r="AL1494" s="48"/>
      <c r="AM1494" s="48"/>
      <c r="AN1494" s="48"/>
      <c r="AO1494" s="48"/>
      <c r="AP1494" s="48"/>
      <c r="AQ1494" s="48"/>
      <c r="AR1494" s="48"/>
      <c r="AS1494" s="48"/>
      <c r="AT1494" s="48"/>
      <c r="AU1494" s="48"/>
      <c r="AV1494" s="48"/>
      <c r="AW1494" s="48"/>
      <c r="AX1494" s="48"/>
      <c r="AY1494" s="48"/>
      <c r="AZ1494" s="48"/>
      <c r="BA1494" s="48"/>
      <c r="BB1494" s="48"/>
      <c r="BC1494" s="48"/>
      <c r="BD1494" s="48"/>
      <c r="BE1494" s="48"/>
      <c r="BF1494" s="48"/>
      <c r="BG1494" s="48"/>
      <c r="BH1494" s="48"/>
      <c r="BI1494" s="48"/>
      <c r="BJ1494" s="48"/>
      <c r="BK1494" s="48"/>
      <c r="BL1494" s="48"/>
      <c r="BM1494" s="48"/>
      <c r="BN1494" s="48"/>
      <c r="BO1494" s="48"/>
      <c r="BP1494" s="48"/>
      <c r="BQ1494" s="48"/>
      <c r="BR1494" s="48"/>
      <c r="BS1494" s="48"/>
      <c r="BT1494" s="48"/>
      <c r="BU1494" s="48"/>
    </row>
    <row r="1495" spans="1:73" hidden="1">
      <c r="A1495" s="48"/>
      <c r="B1495" s="48"/>
      <c r="C1495" s="70" t="s">
        <v>3905</v>
      </c>
      <c r="D1495" s="48"/>
      <c r="E1495" s="48"/>
      <c r="F1495" s="48"/>
      <c r="G1495" s="48"/>
      <c r="H1495" s="48"/>
      <c r="I1495" s="48"/>
      <c r="J1495" s="48"/>
      <c r="K1495" s="48"/>
      <c r="L1495" s="464">
        <f t="shared" si="94"/>
        <v>1108</v>
      </c>
      <c r="M1495" s="464"/>
      <c r="N1495" s="152" t="s">
        <v>3906</v>
      </c>
      <c r="O1495" s="48"/>
      <c r="P1495" s="48"/>
      <c r="Q1495" s="48"/>
      <c r="R1495" s="48"/>
      <c r="S1495" s="48"/>
      <c r="T1495" s="48"/>
      <c r="U1495" s="436" t="str">
        <f t="shared" si="92"/>
        <v/>
      </c>
      <c r="V1495" s="436"/>
      <c r="W1495" s="436" t="str">
        <f t="shared" si="93"/>
        <v/>
      </c>
      <c r="X1495" s="436"/>
      <c r="Y1495" s="48"/>
      <c r="Z1495" s="48"/>
      <c r="AA1495" s="48"/>
      <c r="AB1495" s="48"/>
      <c r="AC1495" s="48"/>
      <c r="AD1495" s="48"/>
      <c r="AE1495" s="48"/>
      <c r="AF1495" s="48"/>
      <c r="AG1495" s="48"/>
      <c r="AH1495" s="48"/>
      <c r="AI1495" s="48"/>
      <c r="AJ1495" s="48"/>
      <c r="AK1495" s="48"/>
      <c r="AL1495" s="48"/>
      <c r="AM1495" s="48"/>
      <c r="AN1495" s="48"/>
      <c r="AO1495" s="48"/>
      <c r="AP1495" s="48"/>
      <c r="AQ1495" s="48"/>
      <c r="AR1495" s="48"/>
      <c r="AS1495" s="48"/>
      <c r="AT1495" s="48"/>
      <c r="AU1495" s="48"/>
      <c r="AV1495" s="48"/>
      <c r="AW1495" s="48"/>
      <c r="AX1495" s="48"/>
      <c r="AY1495" s="48"/>
      <c r="AZ1495" s="48"/>
      <c r="BA1495" s="48"/>
      <c r="BB1495" s="48"/>
      <c r="BC1495" s="48"/>
      <c r="BD1495" s="48"/>
      <c r="BE1495" s="48"/>
      <c r="BF1495" s="48"/>
      <c r="BG1495" s="48"/>
      <c r="BH1495" s="48"/>
      <c r="BI1495" s="48"/>
      <c r="BJ1495" s="48"/>
      <c r="BK1495" s="48"/>
      <c r="BL1495" s="48"/>
      <c r="BM1495" s="48"/>
      <c r="BN1495" s="48"/>
      <c r="BO1495" s="48"/>
      <c r="BP1495" s="48"/>
      <c r="BQ1495" s="48"/>
      <c r="BR1495" s="48"/>
      <c r="BS1495" s="48"/>
      <c r="BT1495" s="48"/>
      <c r="BU1495" s="48"/>
    </row>
    <row r="1496" spans="1:73" hidden="1">
      <c r="A1496" s="48"/>
      <c r="B1496" s="48"/>
      <c r="C1496" s="70" t="s">
        <v>3907</v>
      </c>
      <c r="D1496" s="48"/>
      <c r="E1496" s="48"/>
      <c r="F1496" s="48"/>
      <c r="G1496" s="48"/>
      <c r="H1496" s="48"/>
      <c r="I1496" s="48"/>
      <c r="J1496" s="48"/>
      <c r="K1496" s="48"/>
      <c r="L1496" s="464">
        <f t="shared" si="94"/>
        <v>1109</v>
      </c>
      <c r="M1496" s="464"/>
      <c r="N1496" s="152" t="s">
        <v>3908</v>
      </c>
      <c r="O1496" s="48"/>
      <c r="P1496" s="48"/>
      <c r="Q1496" s="48"/>
      <c r="R1496" s="48"/>
      <c r="S1496" s="48"/>
      <c r="T1496" s="48"/>
      <c r="U1496" s="436" t="str">
        <f t="shared" si="92"/>
        <v/>
      </c>
      <c r="V1496" s="436"/>
      <c r="W1496" s="436" t="str">
        <f t="shared" si="93"/>
        <v/>
      </c>
      <c r="X1496" s="436"/>
      <c r="Y1496" s="48"/>
      <c r="Z1496" s="48"/>
      <c r="AA1496" s="48"/>
      <c r="AB1496" s="48"/>
      <c r="AC1496" s="48"/>
      <c r="AD1496" s="48"/>
      <c r="AE1496" s="48"/>
      <c r="AF1496" s="48"/>
      <c r="AG1496" s="48"/>
      <c r="AH1496" s="48"/>
      <c r="AI1496" s="48"/>
      <c r="AJ1496" s="48"/>
      <c r="AK1496" s="48"/>
      <c r="AL1496" s="48"/>
      <c r="AM1496" s="48"/>
      <c r="AN1496" s="48"/>
      <c r="AO1496" s="48"/>
      <c r="AP1496" s="48"/>
      <c r="AQ1496" s="48"/>
      <c r="AR1496" s="48"/>
      <c r="AS1496" s="48"/>
      <c r="AT1496" s="48"/>
      <c r="AU1496" s="48"/>
      <c r="AV1496" s="48"/>
      <c r="AW1496" s="48"/>
      <c r="AX1496" s="48"/>
      <c r="AY1496" s="48"/>
      <c r="AZ1496" s="48"/>
      <c r="BA1496" s="48"/>
      <c r="BB1496" s="48"/>
      <c r="BC1496" s="48"/>
      <c r="BD1496" s="48"/>
      <c r="BE1496" s="48"/>
      <c r="BF1496" s="48"/>
      <c r="BG1496" s="48"/>
      <c r="BH1496" s="48"/>
      <c r="BI1496" s="48"/>
      <c r="BJ1496" s="48"/>
      <c r="BK1496" s="48"/>
      <c r="BL1496" s="48"/>
      <c r="BM1496" s="48"/>
      <c r="BN1496" s="48"/>
      <c r="BO1496" s="48"/>
      <c r="BP1496" s="48"/>
      <c r="BQ1496" s="48"/>
      <c r="BR1496" s="48"/>
      <c r="BS1496" s="48"/>
      <c r="BT1496" s="48"/>
      <c r="BU1496" s="48"/>
    </row>
    <row r="1497" spans="1:73" hidden="1">
      <c r="A1497" s="48"/>
      <c r="B1497" s="48"/>
      <c r="C1497" s="48"/>
      <c r="D1497" s="48"/>
      <c r="E1497" s="48"/>
      <c r="F1497" s="48"/>
      <c r="G1497" s="48"/>
      <c r="H1497" s="48"/>
      <c r="I1497" s="48"/>
      <c r="J1497" s="48"/>
      <c r="K1497" s="48"/>
      <c r="L1497" s="464">
        <f t="shared" si="94"/>
        <v>1110</v>
      </c>
      <c r="M1497" s="464"/>
      <c r="N1497" s="152" t="s">
        <v>3909</v>
      </c>
      <c r="O1497" s="48"/>
      <c r="P1497" s="48"/>
      <c r="Q1497" s="48"/>
      <c r="R1497" s="48"/>
      <c r="S1497" s="48"/>
      <c r="T1497" s="48"/>
      <c r="U1497" s="436" t="str">
        <f t="shared" si="92"/>
        <v/>
      </c>
      <c r="V1497" s="436"/>
      <c r="W1497" s="436" t="str">
        <f t="shared" si="93"/>
        <v/>
      </c>
      <c r="X1497" s="436"/>
      <c r="Y1497" s="48"/>
      <c r="Z1497" s="48"/>
      <c r="AA1497" s="48"/>
      <c r="AB1497" s="48"/>
      <c r="AC1497" s="48"/>
      <c r="AD1497" s="48"/>
      <c r="AE1497" s="48"/>
      <c r="AF1497" s="48"/>
      <c r="AG1497" s="48"/>
      <c r="AH1497" s="48"/>
      <c r="AI1497" s="48"/>
      <c r="AJ1497" s="48"/>
      <c r="AK1497" s="48"/>
      <c r="AL1497" s="48"/>
      <c r="AM1497" s="48"/>
      <c r="AN1497" s="48"/>
      <c r="AO1497" s="48"/>
      <c r="AP1497" s="48"/>
      <c r="AQ1497" s="48"/>
      <c r="AR1497" s="48"/>
      <c r="AS1497" s="48"/>
      <c r="AT1497" s="48"/>
      <c r="AU1497" s="48"/>
      <c r="AV1497" s="48"/>
      <c r="AW1497" s="48"/>
      <c r="AX1497" s="48"/>
      <c r="AY1497" s="48"/>
      <c r="AZ1497" s="48"/>
      <c r="BA1497" s="48"/>
      <c r="BB1497" s="48"/>
      <c r="BC1497" s="48"/>
      <c r="BD1497" s="48"/>
      <c r="BE1497" s="48"/>
      <c r="BF1497" s="48"/>
      <c r="BG1497" s="48"/>
      <c r="BH1497" s="48"/>
      <c r="BI1497" s="48"/>
      <c r="BJ1497" s="48"/>
      <c r="BK1497" s="48"/>
      <c r="BL1497" s="48"/>
      <c r="BM1497" s="48"/>
      <c r="BN1497" s="48"/>
      <c r="BO1497" s="48"/>
      <c r="BP1497" s="48"/>
      <c r="BQ1497" s="48"/>
      <c r="BR1497" s="48"/>
      <c r="BS1497" s="48"/>
      <c r="BT1497" s="48"/>
      <c r="BU1497" s="48"/>
    </row>
    <row r="1498" spans="1:73" hidden="1">
      <c r="A1498" s="48"/>
      <c r="B1498" s="48"/>
      <c r="C1498" s="48"/>
      <c r="D1498" s="48"/>
      <c r="E1498" s="48"/>
      <c r="F1498" s="48"/>
      <c r="G1498" s="48"/>
      <c r="H1498" s="48"/>
      <c r="I1498" s="48"/>
      <c r="J1498" s="48"/>
      <c r="K1498" s="48"/>
      <c r="L1498" s="464">
        <f t="shared" si="94"/>
        <v>1111</v>
      </c>
      <c r="M1498" s="464"/>
      <c r="N1498" s="152" t="s">
        <v>3910</v>
      </c>
      <c r="O1498" s="48"/>
      <c r="P1498" s="48"/>
      <c r="Q1498" s="48"/>
      <c r="R1498" s="48"/>
      <c r="S1498" s="48"/>
      <c r="T1498" s="48"/>
      <c r="U1498" s="436" t="str">
        <f t="shared" si="92"/>
        <v/>
      </c>
      <c r="V1498" s="436"/>
      <c r="W1498" s="436" t="str">
        <f t="shared" si="93"/>
        <v/>
      </c>
      <c r="X1498" s="436"/>
      <c r="Y1498" s="48"/>
      <c r="Z1498" s="48"/>
      <c r="AA1498" s="48"/>
      <c r="AB1498" s="48"/>
      <c r="AC1498" s="48"/>
      <c r="AD1498" s="48"/>
      <c r="AE1498" s="48"/>
      <c r="AF1498" s="48"/>
      <c r="AG1498" s="48"/>
      <c r="AH1498" s="48"/>
      <c r="AI1498" s="48"/>
      <c r="AJ1498" s="48"/>
      <c r="AK1498" s="48"/>
      <c r="AL1498" s="48"/>
      <c r="AM1498" s="48"/>
      <c r="AN1498" s="48"/>
      <c r="AO1498" s="48"/>
      <c r="AP1498" s="48"/>
      <c r="AQ1498" s="48"/>
      <c r="AR1498" s="48"/>
      <c r="AS1498" s="48"/>
      <c r="AT1498" s="48"/>
      <c r="AU1498" s="48"/>
      <c r="AV1498" s="48"/>
      <c r="AW1498" s="48"/>
      <c r="AX1498" s="48"/>
      <c r="AY1498" s="48"/>
      <c r="AZ1498" s="48"/>
      <c r="BA1498" s="48"/>
      <c r="BB1498" s="48"/>
      <c r="BC1498" s="48"/>
      <c r="BD1498" s="48"/>
      <c r="BE1498" s="48"/>
      <c r="BF1498" s="48"/>
      <c r="BG1498" s="48"/>
      <c r="BH1498" s="48"/>
      <c r="BI1498" s="48"/>
      <c r="BJ1498" s="48"/>
      <c r="BK1498" s="48"/>
      <c r="BL1498" s="48"/>
      <c r="BM1498" s="48"/>
      <c r="BN1498" s="48"/>
      <c r="BO1498" s="48"/>
      <c r="BP1498" s="48"/>
      <c r="BQ1498" s="48"/>
      <c r="BR1498" s="48"/>
      <c r="BS1498" s="48"/>
      <c r="BT1498" s="48"/>
      <c r="BU1498" s="48"/>
    </row>
    <row r="1499" spans="1:73" hidden="1">
      <c r="A1499" s="48"/>
      <c r="B1499" s="48"/>
      <c r="C1499" s="48"/>
      <c r="D1499" s="48"/>
      <c r="E1499" s="48"/>
      <c r="F1499" s="48"/>
      <c r="G1499" s="48"/>
      <c r="H1499" s="48"/>
      <c r="I1499" s="48"/>
      <c r="J1499" s="48"/>
      <c r="K1499" s="48"/>
      <c r="L1499" s="464">
        <f t="shared" si="94"/>
        <v>1112</v>
      </c>
      <c r="M1499" s="464"/>
      <c r="N1499" s="152" t="s">
        <v>3911</v>
      </c>
      <c r="O1499" s="48"/>
      <c r="P1499" s="48"/>
      <c r="Q1499" s="48"/>
      <c r="R1499" s="48"/>
      <c r="S1499" s="48"/>
      <c r="T1499" s="48"/>
      <c r="U1499" s="436" t="str">
        <f t="shared" si="92"/>
        <v/>
      </c>
      <c r="V1499" s="436"/>
      <c r="W1499" s="436" t="str">
        <f t="shared" si="93"/>
        <v/>
      </c>
      <c r="X1499" s="436"/>
      <c r="Y1499" s="48"/>
      <c r="Z1499" s="48"/>
      <c r="AA1499" s="48"/>
      <c r="AB1499" s="48"/>
      <c r="AC1499" s="48"/>
      <c r="AD1499" s="48"/>
      <c r="AE1499" s="48"/>
      <c r="AF1499" s="48"/>
      <c r="AG1499" s="48"/>
      <c r="AH1499" s="48"/>
      <c r="AI1499" s="48"/>
      <c r="AJ1499" s="48"/>
      <c r="AK1499" s="48"/>
      <c r="AL1499" s="48"/>
      <c r="AM1499" s="48"/>
      <c r="AN1499" s="48"/>
      <c r="AO1499" s="48"/>
      <c r="AP1499" s="48"/>
      <c r="AQ1499" s="48"/>
      <c r="AR1499" s="48"/>
      <c r="AS1499" s="48"/>
      <c r="AT1499" s="48"/>
      <c r="AU1499" s="48"/>
      <c r="AV1499" s="48"/>
      <c r="AW1499" s="48"/>
      <c r="AX1499" s="48"/>
      <c r="AY1499" s="48"/>
      <c r="AZ1499" s="48"/>
      <c r="BA1499" s="48"/>
      <c r="BB1499" s="48"/>
      <c r="BC1499" s="48"/>
      <c r="BD1499" s="48"/>
      <c r="BE1499" s="48"/>
      <c r="BF1499" s="48"/>
      <c r="BG1499" s="48"/>
      <c r="BH1499" s="48"/>
      <c r="BI1499" s="48"/>
      <c r="BJ1499" s="48"/>
      <c r="BK1499" s="48"/>
      <c r="BL1499" s="48"/>
      <c r="BM1499" s="48"/>
      <c r="BN1499" s="48"/>
      <c r="BO1499" s="48"/>
      <c r="BP1499" s="48"/>
      <c r="BQ1499" s="48"/>
      <c r="BR1499" s="48"/>
      <c r="BS1499" s="48"/>
      <c r="BT1499" s="48"/>
      <c r="BU1499" s="48"/>
    </row>
    <row r="1500" spans="1:73" hidden="1">
      <c r="A1500" s="48"/>
      <c r="B1500" s="48"/>
      <c r="C1500" s="48"/>
      <c r="D1500" s="48"/>
      <c r="E1500" s="48"/>
      <c r="F1500" s="48"/>
      <c r="G1500" s="48"/>
      <c r="H1500" s="48"/>
      <c r="I1500" s="48"/>
      <c r="J1500" s="48"/>
      <c r="K1500" s="48"/>
      <c r="L1500" s="464">
        <f t="shared" si="94"/>
        <v>1113</v>
      </c>
      <c r="M1500" s="464"/>
      <c r="N1500" s="152" t="s">
        <v>3912</v>
      </c>
      <c r="O1500" s="48"/>
      <c r="P1500" s="48"/>
      <c r="Q1500" s="48"/>
      <c r="R1500" s="48"/>
      <c r="S1500" s="48"/>
      <c r="T1500" s="48"/>
      <c r="U1500" s="436" t="str">
        <f t="shared" si="92"/>
        <v/>
      </c>
      <c r="V1500" s="436"/>
      <c r="W1500" s="436" t="str">
        <f t="shared" si="93"/>
        <v/>
      </c>
      <c r="X1500" s="436"/>
      <c r="Y1500" s="48"/>
      <c r="Z1500" s="48"/>
      <c r="AA1500" s="48"/>
      <c r="AB1500" s="48"/>
      <c r="AC1500" s="48"/>
      <c r="AD1500" s="48"/>
      <c r="AE1500" s="48"/>
      <c r="AF1500" s="48"/>
      <c r="AG1500" s="48"/>
      <c r="AH1500" s="48"/>
      <c r="AI1500" s="48"/>
      <c r="AJ1500" s="48"/>
      <c r="AK1500" s="48"/>
      <c r="AL1500" s="48"/>
      <c r="AM1500" s="48"/>
      <c r="AN1500" s="48"/>
      <c r="AO1500" s="48"/>
      <c r="AP1500" s="48"/>
      <c r="AQ1500" s="48"/>
      <c r="AR1500" s="48"/>
      <c r="AS1500" s="48"/>
      <c r="AT1500" s="48"/>
      <c r="AU1500" s="48"/>
      <c r="AV1500" s="48"/>
      <c r="AW1500" s="48"/>
      <c r="AX1500" s="48"/>
      <c r="AY1500" s="48"/>
      <c r="AZ1500" s="48"/>
      <c r="BA1500" s="48"/>
      <c r="BB1500" s="48"/>
      <c r="BC1500" s="48"/>
      <c r="BD1500" s="48"/>
      <c r="BE1500" s="48"/>
      <c r="BF1500" s="48"/>
      <c r="BG1500" s="48"/>
      <c r="BH1500" s="48"/>
      <c r="BI1500" s="48"/>
      <c r="BJ1500" s="48"/>
      <c r="BK1500" s="48"/>
      <c r="BL1500" s="48"/>
      <c r="BM1500" s="48"/>
      <c r="BN1500" s="48"/>
      <c r="BO1500" s="48"/>
      <c r="BP1500" s="48"/>
      <c r="BQ1500" s="48"/>
      <c r="BR1500" s="48"/>
      <c r="BS1500" s="48"/>
      <c r="BT1500" s="48"/>
      <c r="BU1500" s="48"/>
    </row>
    <row r="1501" spans="1:73" hidden="1">
      <c r="A1501" s="48"/>
      <c r="B1501" s="48"/>
      <c r="C1501" s="48"/>
      <c r="D1501" s="48"/>
      <c r="E1501" s="48"/>
      <c r="F1501" s="48"/>
      <c r="G1501" s="48"/>
      <c r="H1501" s="48"/>
      <c r="I1501" s="48"/>
      <c r="J1501" s="48"/>
      <c r="K1501" s="48"/>
      <c r="L1501" s="464">
        <f t="shared" si="94"/>
        <v>1114</v>
      </c>
      <c r="M1501" s="464"/>
      <c r="N1501" s="152" t="s">
        <v>3913</v>
      </c>
      <c r="O1501" s="48"/>
      <c r="P1501" s="48"/>
      <c r="Q1501" s="48"/>
      <c r="R1501" s="48"/>
      <c r="S1501" s="48"/>
      <c r="T1501" s="48"/>
      <c r="U1501" s="436" t="str">
        <f t="shared" si="92"/>
        <v/>
      </c>
      <c r="V1501" s="436"/>
      <c r="W1501" s="436" t="str">
        <f t="shared" si="93"/>
        <v/>
      </c>
      <c r="X1501" s="436"/>
      <c r="Y1501" s="48"/>
      <c r="Z1501" s="48"/>
      <c r="AA1501" s="48"/>
      <c r="AB1501" s="48"/>
      <c r="AC1501" s="48"/>
      <c r="AD1501" s="48"/>
      <c r="AE1501" s="48"/>
      <c r="AF1501" s="48"/>
      <c r="AG1501" s="48"/>
      <c r="AH1501" s="48"/>
      <c r="AI1501" s="48"/>
      <c r="AJ1501" s="48"/>
      <c r="AK1501" s="48"/>
      <c r="AL1501" s="48"/>
      <c r="AM1501" s="48"/>
      <c r="AN1501" s="48"/>
      <c r="AO1501" s="48"/>
      <c r="AP1501" s="48"/>
      <c r="AQ1501" s="48"/>
      <c r="AR1501" s="48"/>
      <c r="AS1501" s="48"/>
      <c r="AT1501" s="48"/>
      <c r="AU1501" s="48"/>
      <c r="AV1501" s="48"/>
      <c r="AW1501" s="48"/>
      <c r="AX1501" s="48"/>
      <c r="AY1501" s="48"/>
      <c r="AZ1501" s="48"/>
      <c r="BA1501" s="48"/>
      <c r="BB1501" s="48"/>
      <c r="BC1501" s="48"/>
      <c r="BD1501" s="48"/>
      <c r="BE1501" s="48"/>
      <c r="BF1501" s="48"/>
      <c r="BG1501" s="48"/>
      <c r="BH1501" s="48"/>
      <c r="BI1501" s="48"/>
      <c r="BJ1501" s="48"/>
      <c r="BK1501" s="48"/>
      <c r="BL1501" s="48"/>
      <c r="BM1501" s="48"/>
      <c r="BN1501" s="48"/>
      <c r="BO1501" s="48"/>
      <c r="BP1501" s="48"/>
      <c r="BQ1501" s="48"/>
      <c r="BR1501" s="48"/>
      <c r="BS1501" s="48"/>
      <c r="BT1501" s="48"/>
      <c r="BU1501" s="48"/>
    </row>
    <row r="1502" spans="1:73" hidden="1">
      <c r="A1502" s="48"/>
      <c r="B1502" s="48"/>
      <c r="C1502" s="48"/>
      <c r="D1502" s="48"/>
      <c r="E1502" s="48"/>
      <c r="F1502" s="48"/>
      <c r="G1502" s="48"/>
      <c r="H1502" s="48"/>
      <c r="I1502" s="48"/>
      <c r="J1502" s="48"/>
      <c r="K1502" s="48"/>
      <c r="L1502" s="464">
        <f t="shared" si="94"/>
        <v>1115</v>
      </c>
      <c r="M1502" s="464"/>
      <c r="N1502" s="152" t="s">
        <v>1504</v>
      </c>
      <c r="O1502" s="48"/>
      <c r="P1502" s="48"/>
      <c r="Q1502" s="48"/>
      <c r="R1502" s="48"/>
      <c r="S1502" s="48"/>
      <c r="T1502" s="48"/>
      <c r="U1502" s="436" t="str">
        <f t="shared" si="92"/>
        <v/>
      </c>
      <c r="V1502" s="436"/>
      <c r="W1502" s="436" t="str">
        <f t="shared" si="93"/>
        <v/>
      </c>
      <c r="X1502" s="436"/>
      <c r="Y1502" s="48"/>
      <c r="Z1502" s="48"/>
      <c r="AA1502" s="48"/>
      <c r="AB1502" s="48"/>
      <c r="AC1502" s="48"/>
      <c r="AD1502" s="48"/>
      <c r="AE1502" s="48"/>
      <c r="AF1502" s="48"/>
      <c r="AG1502" s="48"/>
      <c r="AH1502" s="48"/>
      <c r="AI1502" s="48"/>
      <c r="AJ1502" s="48"/>
      <c r="AK1502" s="48"/>
      <c r="AL1502" s="48"/>
      <c r="AM1502" s="48"/>
      <c r="AN1502" s="48"/>
      <c r="AO1502" s="48"/>
      <c r="AP1502" s="48"/>
      <c r="AQ1502" s="48"/>
      <c r="AR1502" s="48"/>
      <c r="AS1502" s="48"/>
      <c r="AT1502" s="48"/>
      <c r="AU1502" s="48"/>
      <c r="AV1502" s="48"/>
      <c r="AW1502" s="48"/>
      <c r="AX1502" s="48"/>
      <c r="AY1502" s="48"/>
      <c r="AZ1502" s="48"/>
      <c r="BA1502" s="48"/>
      <c r="BB1502" s="48"/>
      <c r="BC1502" s="48"/>
      <c r="BD1502" s="48"/>
      <c r="BE1502" s="48"/>
      <c r="BF1502" s="48"/>
      <c r="BG1502" s="48"/>
      <c r="BH1502" s="48"/>
      <c r="BI1502" s="48"/>
      <c r="BJ1502" s="48"/>
      <c r="BK1502" s="48"/>
      <c r="BL1502" s="48"/>
      <c r="BM1502" s="48"/>
      <c r="BN1502" s="48"/>
      <c r="BO1502" s="48"/>
      <c r="BP1502" s="48"/>
      <c r="BQ1502" s="48"/>
      <c r="BR1502" s="48"/>
      <c r="BS1502" s="48"/>
      <c r="BT1502" s="48"/>
      <c r="BU1502" s="48"/>
    </row>
    <row r="1503" spans="1:73" hidden="1">
      <c r="A1503" s="48"/>
      <c r="B1503" s="48"/>
      <c r="C1503" s="48"/>
      <c r="D1503" s="48"/>
      <c r="E1503" s="48"/>
      <c r="F1503" s="48"/>
      <c r="G1503" s="48"/>
      <c r="H1503" s="48"/>
      <c r="I1503" s="48"/>
      <c r="J1503" s="48"/>
      <c r="K1503" s="48"/>
      <c r="L1503" s="464">
        <f t="shared" si="94"/>
        <v>1116</v>
      </c>
      <c r="M1503" s="464"/>
      <c r="N1503" s="152" t="s">
        <v>3914</v>
      </c>
      <c r="O1503" s="48"/>
      <c r="P1503" s="48"/>
      <c r="Q1503" s="48"/>
      <c r="R1503" s="48"/>
      <c r="S1503" s="48"/>
      <c r="T1503" s="48"/>
      <c r="U1503" s="436" t="str">
        <f t="shared" si="92"/>
        <v/>
      </c>
      <c r="V1503" s="436"/>
      <c r="W1503" s="436" t="str">
        <f t="shared" si="93"/>
        <v/>
      </c>
      <c r="X1503" s="436"/>
      <c r="Y1503" s="48"/>
      <c r="Z1503" s="48"/>
      <c r="AA1503" s="48"/>
      <c r="AB1503" s="48"/>
      <c r="AC1503" s="48"/>
      <c r="AD1503" s="48"/>
      <c r="AE1503" s="48"/>
      <c r="AF1503" s="48"/>
      <c r="AG1503" s="48"/>
      <c r="AH1503" s="48"/>
      <c r="AI1503" s="48"/>
      <c r="AJ1503" s="48"/>
      <c r="AK1503" s="48"/>
      <c r="AL1503" s="48"/>
      <c r="AM1503" s="48"/>
      <c r="AN1503" s="48"/>
      <c r="AO1503" s="48"/>
      <c r="AP1503" s="48"/>
      <c r="AQ1503" s="48"/>
      <c r="AR1503" s="48"/>
      <c r="AS1503" s="48"/>
      <c r="AT1503" s="48"/>
      <c r="AU1503" s="48"/>
      <c r="AV1503" s="48"/>
      <c r="AW1503" s="48"/>
      <c r="AX1503" s="48"/>
      <c r="AY1503" s="48"/>
      <c r="AZ1503" s="48"/>
      <c r="BA1503" s="48"/>
      <c r="BB1503" s="48"/>
      <c r="BC1503" s="48"/>
      <c r="BD1503" s="48"/>
      <c r="BE1503" s="48"/>
      <c r="BF1503" s="48"/>
      <c r="BG1503" s="48"/>
      <c r="BH1503" s="48"/>
      <c r="BI1503" s="48"/>
      <c r="BJ1503" s="48"/>
      <c r="BK1503" s="48"/>
      <c r="BL1503" s="48"/>
      <c r="BM1503" s="48"/>
      <c r="BN1503" s="48"/>
      <c r="BO1503" s="48"/>
      <c r="BP1503" s="48"/>
      <c r="BQ1503" s="48"/>
      <c r="BR1503" s="48"/>
      <c r="BS1503" s="48"/>
      <c r="BT1503" s="48"/>
      <c r="BU1503" s="48"/>
    </row>
    <row r="1504" spans="1:73" hidden="1">
      <c r="A1504" s="48"/>
      <c r="B1504" s="48"/>
      <c r="C1504" s="48"/>
      <c r="D1504" s="48"/>
      <c r="E1504" s="48"/>
      <c r="F1504" s="48"/>
      <c r="G1504" s="48"/>
      <c r="H1504" s="48"/>
      <c r="I1504" s="48"/>
      <c r="J1504" s="48"/>
      <c r="K1504" s="48"/>
      <c r="L1504" s="464">
        <f t="shared" si="94"/>
        <v>1117</v>
      </c>
      <c r="M1504" s="464"/>
      <c r="N1504" s="152" t="s">
        <v>3915</v>
      </c>
      <c r="O1504" s="48"/>
      <c r="P1504" s="48"/>
      <c r="Q1504" s="48"/>
      <c r="R1504" s="48"/>
      <c r="S1504" s="48"/>
      <c r="T1504" s="48"/>
      <c r="U1504" s="436" t="str">
        <f t="shared" si="92"/>
        <v/>
      </c>
      <c r="V1504" s="436"/>
      <c r="W1504" s="436" t="str">
        <f t="shared" si="93"/>
        <v/>
      </c>
      <c r="X1504" s="436"/>
      <c r="Y1504" s="48"/>
      <c r="Z1504" s="48"/>
      <c r="AA1504" s="48"/>
      <c r="AB1504" s="48"/>
      <c r="AC1504" s="48"/>
      <c r="AD1504" s="48"/>
      <c r="AE1504" s="48"/>
      <c r="AF1504" s="48"/>
      <c r="AG1504" s="48"/>
      <c r="AH1504" s="48"/>
      <c r="AI1504" s="48"/>
      <c r="AJ1504" s="48"/>
      <c r="AK1504" s="48"/>
      <c r="AL1504" s="48"/>
      <c r="AM1504" s="48"/>
      <c r="AN1504" s="48"/>
      <c r="AO1504" s="48"/>
      <c r="AP1504" s="48"/>
      <c r="AQ1504" s="48"/>
      <c r="AR1504" s="48"/>
      <c r="AS1504" s="48"/>
      <c r="AT1504" s="48"/>
      <c r="AU1504" s="48"/>
      <c r="AV1504" s="48"/>
      <c r="AW1504" s="48"/>
      <c r="AX1504" s="48"/>
      <c r="AY1504" s="48"/>
      <c r="AZ1504" s="48"/>
      <c r="BA1504" s="48"/>
      <c r="BB1504" s="48"/>
      <c r="BC1504" s="48"/>
      <c r="BD1504" s="48"/>
      <c r="BE1504" s="48"/>
      <c r="BF1504" s="48"/>
      <c r="BG1504" s="48"/>
      <c r="BH1504" s="48"/>
      <c r="BI1504" s="48"/>
      <c r="BJ1504" s="48"/>
      <c r="BK1504" s="48"/>
      <c r="BL1504" s="48"/>
      <c r="BM1504" s="48"/>
      <c r="BN1504" s="48"/>
      <c r="BO1504" s="48"/>
      <c r="BP1504" s="48"/>
      <c r="BQ1504" s="48"/>
      <c r="BR1504" s="48"/>
      <c r="BS1504" s="48"/>
      <c r="BT1504" s="48"/>
      <c r="BU1504" s="48"/>
    </row>
    <row r="1505" spans="1:73" hidden="1">
      <c r="A1505" s="48"/>
      <c r="B1505" s="48"/>
      <c r="C1505" s="48"/>
      <c r="D1505" s="48"/>
      <c r="E1505" s="48"/>
      <c r="F1505" s="48"/>
      <c r="G1505" s="48"/>
      <c r="H1505" s="48"/>
      <c r="I1505" s="48"/>
      <c r="J1505" s="48"/>
      <c r="K1505" s="48"/>
      <c r="L1505" s="464">
        <f t="shared" si="94"/>
        <v>1118</v>
      </c>
      <c r="M1505" s="464"/>
      <c r="N1505" s="152" t="s">
        <v>3916</v>
      </c>
      <c r="O1505" s="48"/>
      <c r="P1505" s="48"/>
      <c r="Q1505" s="48"/>
      <c r="R1505" s="48"/>
      <c r="S1505" s="48"/>
      <c r="T1505" s="48"/>
      <c r="U1505" s="436" t="str">
        <f t="shared" si="92"/>
        <v/>
      </c>
      <c r="V1505" s="436"/>
      <c r="W1505" s="436" t="str">
        <f t="shared" si="93"/>
        <v/>
      </c>
      <c r="X1505" s="436"/>
      <c r="Y1505" s="48"/>
      <c r="Z1505" s="48"/>
      <c r="AA1505" s="48"/>
      <c r="AB1505" s="48"/>
      <c r="AC1505" s="48"/>
      <c r="AD1505" s="48"/>
      <c r="AE1505" s="48"/>
      <c r="AF1505" s="48"/>
      <c r="AG1505" s="48"/>
      <c r="AH1505" s="48"/>
      <c r="AI1505" s="48"/>
      <c r="AJ1505" s="48"/>
      <c r="AK1505" s="48"/>
      <c r="AL1505" s="48"/>
      <c r="AM1505" s="48"/>
      <c r="AN1505" s="48"/>
      <c r="AO1505" s="48"/>
      <c r="AP1505" s="48"/>
      <c r="AQ1505" s="48"/>
      <c r="AR1505" s="48"/>
      <c r="AS1505" s="48"/>
      <c r="AT1505" s="48"/>
      <c r="AU1505" s="48"/>
      <c r="AV1505" s="48"/>
      <c r="AW1505" s="48"/>
      <c r="AX1505" s="48"/>
      <c r="AY1505" s="48"/>
      <c r="AZ1505" s="48"/>
      <c r="BA1505" s="48"/>
      <c r="BB1505" s="48"/>
      <c r="BC1505" s="48"/>
      <c r="BD1505" s="48"/>
      <c r="BE1505" s="48"/>
      <c r="BF1505" s="48"/>
      <c r="BG1505" s="48"/>
      <c r="BH1505" s="48"/>
      <c r="BI1505" s="48"/>
      <c r="BJ1505" s="48"/>
      <c r="BK1505" s="48"/>
      <c r="BL1505" s="48"/>
      <c r="BM1505" s="48"/>
      <c r="BN1505" s="48"/>
      <c r="BO1505" s="48"/>
      <c r="BP1505" s="48"/>
      <c r="BQ1505" s="48"/>
      <c r="BR1505" s="48"/>
      <c r="BS1505" s="48"/>
      <c r="BT1505" s="48"/>
      <c r="BU1505" s="48"/>
    </row>
    <row r="1506" spans="1:73" hidden="1">
      <c r="A1506" s="48"/>
      <c r="B1506" s="48"/>
      <c r="C1506" s="48"/>
      <c r="D1506" s="48"/>
      <c r="E1506" s="48"/>
      <c r="F1506" s="48"/>
      <c r="G1506" s="48"/>
      <c r="H1506" s="48"/>
      <c r="I1506" s="48"/>
      <c r="J1506" s="48"/>
      <c r="K1506" s="48"/>
      <c r="L1506" s="464">
        <f t="shared" si="94"/>
        <v>1119</v>
      </c>
      <c r="M1506" s="464"/>
      <c r="N1506" s="152" t="s">
        <v>3917</v>
      </c>
      <c r="O1506" s="48"/>
      <c r="P1506" s="48"/>
      <c r="Q1506" s="48"/>
      <c r="R1506" s="48"/>
      <c r="S1506" s="48"/>
      <c r="T1506" s="48"/>
      <c r="U1506" s="436" t="str">
        <f t="shared" si="92"/>
        <v/>
      </c>
      <c r="V1506" s="436"/>
      <c r="W1506" s="436" t="str">
        <f t="shared" si="93"/>
        <v/>
      </c>
      <c r="X1506" s="436"/>
      <c r="Y1506" s="48"/>
      <c r="Z1506" s="48"/>
      <c r="AA1506" s="48"/>
      <c r="AB1506" s="48"/>
      <c r="AC1506" s="48"/>
      <c r="AD1506" s="48"/>
      <c r="AE1506" s="48"/>
      <c r="AF1506" s="48"/>
      <c r="AG1506" s="48"/>
      <c r="AH1506" s="48"/>
      <c r="AI1506" s="48"/>
      <c r="AJ1506" s="48"/>
      <c r="AK1506" s="48"/>
      <c r="AL1506" s="48"/>
      <c r="AM1506" s="48"/>
      <c r="AN1506" s="48"/>
      <c r="AO1506" s="48"/>
      <c r="AP1506" s="48"/>
      <c r="AQ1506" s="48"/>
      <c r="AR1506" s="48"/>
      <c r="AS1506" s="48"/>
      <c r="AT1506" s="48"/>
      <c r="AU1506" s="48"/>
      <c r="AV1506" s="48"/>
      <c r="AW1506" s="48"/>
      <c r="AX1506" s="48"/>
      <c r="AY1506" s="48"/>
      <c r="AZ1506" s="48"/>
      <c r="BA1506" s="48"/>
      <c r="BB1506" s="48"/>
      <c r="BC1506" s="48"/>
      <c r="BD1506" s="48"/>
      <c r="BE1506" s="48"/>
      <c r="BF1506" s="48"/>
      <c r="BG1506" s="48"/>
      <c r="BH1506" s="48"/>
      <c r="BI1506" s="48"/>
      <c r="BJ1506" s="48"/>
      <c r="BK1506" s="48"/>
      <c r="BL1506" s="48"/>
      <c r="BM1506" s="48"/>
      <c r="BN1506" s="48"/>
      <c r="BO1506" s="48"/>
      <c r="BP1506" s="48"/>
      <c r="BQ1506" s="48"/>
      <c r="BR1506" s="48"/>
      <c r="BS1506" s="48"/>
      <c r="BT1506" s="48"/>
      <c r="BU1506" s="48"/>
    </row>
    <row r="1507" spans="1:73" hidden="1">
      <c r="A1507" s="48"/>
      <c r="B1507" s="48"/>
      <c r="C1507" s="48"/>
      <c r="D1507" s="48"/>
      <c r="E1507" s="48"/>
      <c r="F1507" s="48"/>
      <c r="G1507" s="48"/>
      <c r="H1507" s="48"/>
      <c r="I1507" s="48"/>
      <c r="J1507" s="48"/>
      <c r="K1507" s="48"/>
      <c r="L1507" s="464">
        <f t="shared" si="94"/>
        <v>1120</v>
      </c>
      <c r="M1507" s="464"/>
      <c r="N1507" s="152" t="s">
        <v>3918</v>
      </c>
      <c r="O1507" s="48"/>
      <c r="P1507" s="48"/>
      <c r="Q1507" s="48"/>
      <c r="R1507" s="48"/>
      <c r="S1507" s="48"/>
      <c r="T1507" s="48"/>
      <c r="U1507" s="436" t="str">
        <f t="shared" si="92"/>
        <v/>
      </c>
      <c r="V1507" s="436"/>
      <c r="W1507" s="436" t="str">
        <f t="shared" si="93"/>
        <v/>
      </c>
      <c r="X1507" s="436"/>
      <c r="Y1507" s="48"/>
      <c r="Z1507" s="48"/>
      <c r="AA1507" s="48"/>
      <c r="AB1507" s="48"/>
      <c r="AC1507" s="48"/>
      <c r="AD1507" s="48"/>
      <c r="AE1507" s="48"/>
      <c r="AF1507" s="48"/>
      <c r="AG1507" s="48"/>
      <c r="AH1507" s="48"/>
      <c r="AI1507" s="48"/>
      <c r="AJ1507" s="48"/>
      <c r="AK1507" s="48"/>
      <c r="AL1507" s="48"/>
      <c r="AM1507" s="48"/>
      <c r="AN1507" s="48"/>
      <c r="AO1507" s="48"/>
      <c r="AP1507" s="48"/>
      <c r="AQ1507" s="48"/>
      <c r="AR1507" s="48"/>
      <c r="AS1507" s="48"/>
      <c r="AT1507" s="48"/>
      <c r="AU1507" s="48"/>
      <c r="AV1507" s="48"/>
      <c r="AW1507" s="48"/>
      <c r="AX1507" s="48"/>
      <c r="AY1507" s="48"/>
      <c r="AZ1507" s="48"/>
      <c r="BA1507" s="48"/>
      <c r="BB1507" s="48"/>
      <c r="BC1507" s="48"/>
      <c r="BD1507" s="48"/>
      <c r="BE1507" s="48"/>
      <c r="BF1507" s="48"/>
      <c r="BG1507" s="48"/>
      <c r="BH1507" s="48"/>
      <c r="BI1507" s="48"/>
      <c r="BJ1507" s="48"/>
      <c r="BK1507" s="48"/>
      <c r="BL1507" s="48"/>
      <c r="BM1507" s="48"/>
      <c r="BN1507" s="48"/>
      <c r="BO1507" s="48"/>
      <c r="BP1507" s="48"/>
      <c r="BQ1507" s="48"/>
      <c r="BR1507" s="48"/>
      <c r="BS1507" s="48"/>
      <c r="BT1507" s="48"/>
      <c r="BU1507" s="48"/>
    </row>
    <row r="1508" spans="1:73" hidden="1">
      <c r="A1508" s="48"/>
      <c r="B1508" s="48"/>
      <c r="C1508" s="48"/>
      <c r="D1508" s="48"/>
      <c r="E1508" s="48"/>
      <c r="F1508" s="48"/>
      <c r="G1508" s="48"/>
      <c r="H1508" s="48"/>
      <c r="I1508" s="48"/>
      <c r="J1508" s="48"/>
      <c r="K1508" s="48"/>
      <c r="L1508" s="464">
        <f t="shared" si="94"/>
        <v>1121</v>
      </c>
      <c r="M1508" s="464"/>
      <c r="N1508" s="152" t="s">
        <v>3919</v>
      </c>
      <c r="O1508" s="48"/>
      <c r="P1508" s="48"/>
      <c r="Q1508" s="48"/>
      <c r="R1508" s="48"/>
      <c r="S1508" s="48"/>
      <c r="T1508" s="48"/>
      <c r="U1508" s="436" t="str">
        <f t="shared" si="92"/>
        <v/>
      </c>
      <c r="V1508" s="436"/>
      <c r="W1508" s="436" t="str">
        <f t="shared" si="93"/>
        <v/>
      </c>
      <c r="X1508" s="436"/>
      <c r="Y1508" s="48"/>
      <c r="Z1508" s="48"/>
      <c r="AA1508" s="48"/>
      <c r="AB1508" s="48"/>
      <c r="AC1508" s="48"/>
      <c r="AD1508" s="48"/>
      <c r="AE1508" s="48"/>
      <c r="AF1508" s="48"/>
      <c r="AG1508" s="48"/>
      <c r="AH1508" s="48"/>
      <c r="AI1508" s="48"/>
      <c r="AJ1508" s="48"/>
      <c r="AK1508" s="48"/>
      <c r="AL1508" s="48"/>
      <c r="AM1508" s="48"/>
      <c r="AN1508" s="48"/>
      <c r="AO1508" s="48"/>
      <c r="AP1508" s="48"/>
      <c r="AQ1508" s="48"/>
      <c r="AR1508" s="48"/>
      <c r="AS1508" s="48"/>
      <c r="AT1508" s="48"/>
      <c r="AU1508" s="48"/>
      <c r="AV1508" s="48"/>
      <c r="AW1508" s="48"/>
      <c r="AX1508" s="48"/>
      <c r="AY1508" s="48"/>
      <c r="AZ1508" s="48"/>
      <c r="BA1508" s="48"/>
      <c r="BB1508" s="48"/>
      <c r="BC1508" s="48"/>
      <c r="BD1508" s="48"/>
      <c r="BE1508" s="48"/>
      <c r="BF1508" s="48"/>
      <c r="BG1508" s="48"/>
      <c r="BH1508" s="48"/>
      <c r="BI1508" s="48"/>
      <c r="BJ1508" s="48"/>
      <c r="BK1508" s="48"/>
      <c r="BL1508" s="48"/>
      <c r="BM1508" s="48"/>
      <c r="BN1508" s="48"/>
      <c r="BO1508" s="48"/>
      <c r="BP1508" s="48"/>
      <c r="BQ1508" s="48"/>
      <c r="BR1508" s="48"/>
      <c r="BS1508" s="48"/>
      <c r="BT1508" s="48"/>
      <c r="BU1508" s="48"/>
    </row>
    <row r="1509" spans="1:73" hidden="1">
      <c r="A1509" s="48"/>
      <c r="B1509" s="48"/>
      <c r="C1509" s="48"/>
      <c r="D1509" s="48"/>
      <c r="E1509" s="48"/>
      <c r="F1509" s="48"/>
      <c r="G1509" s="48"/>
      <c r="H1509" s="48"/>
      <c r="I1509" s="48"/>
      <c r="J1509" s="48"/>
      <c r="K1509" s="48"/>
      <c r="L1509" s="464">
        <f t="shared" si="94"/>
        <v>1122</v>
      </c>
      <c r="M1509" s="464"/>
      <c r="N1509" s="152" t="s">
        <v>3920</v>
      </c>
      <c r="O1509" s="48"/>
      <c r="P1509" s="48"/>
      <c r="Q1509" s="48"/>
      <c r="R1509" s="48"/>
      <c r="S1509" s="48"/>
      <c r="T1509" s="48"/>
      <c r="U1509" s="436" t="str">
        <f t="shared" si="92"/>
        <v/>
      </c>
      <c r="V1509" s="436"/>
      <c r="W1509" s="436" t="str">
        <f t="shared" si="93"/>
        <v/>
      </c>
      <c r="X1509" s="436"/>
      <c r="Y1509" s="48"/>
      <c r="Z1509" s="48"/>
      <c r="AA1509" s="48"/>
      <c r="AB1509" s="48"/>
      <c r="AC1509" s="48"/>
      <c r="AD1509" s="48"/>
      <c r="AE1509" s="48"/>
      <c r="AF1509" s="48"/>
      <c r="AG1509" s="48"/>
      <c r="AH1509" s="48"/>
      <c r="AI1509" s="48"/>
      <c r="AJ1509" s="48"/>
      <c r="AK1509" s="48"/>
      <c r="AL1509" s="48"/>
      <c r="AM1509" s="48"/>
      <c r="AN1509" s="48"/>
      <c r="AO1509" s="48"/>
      <c r="AP1509" s="48"/>
      <c r="AQ1509" s="48"/>
      <c r="AR1509" s="48"/>
      <c r="AS1509" s="48"/>
      <c r="AT1509" s="48"/>
      <c r="AU1509" s="48"/>
      <c r="AV1509" s="48"/>
      <c r="AW1509" s="48"/>
      <c r="AX1509" s="48"/>
      <c r="AY1509" s="48"/>
      <c r="AZ1509" s="48"/>
      <c r="BA1509" s="48"/>
      <c r="BB1509" s="48"/>
      <c r="BC1509" s="48"/>
      <c r="BD1509" s="48"/>
      <c r="BE1509" s="48"/>
      <c r="BF1509" s="48"/>
      <c r="BG1509" s="48"/>
      <c r="BH1509" s="48"/>
      <c r="BI1509" s="48"/>
      <c r="BJ1509" s="48"/>
      <c r="BK1509" s="48"/>
      <c r="BL1509" s="48"/>
      <c r="BM1509" s="48"/>
      <c r="BN1509" s="48"/>
      <c r="BO1509" s="48"/>
      <c r="BP1509" s="48"/>
      <c r="BQ1509" s="48"/>
      <c r="BR1509" s="48"/>
      <c r="BS1509" s="48"/>
      <c r="BT1509" s="48"/>
      <c r="BU1509" s="48"/>
    </row>
    <row r="1510" spans="1:73" hidden="1">
      <c r="A1510" s="48"/>
      <c r="B1510" s="48"/>
      <c r="C1510" s="48"/>
      <c r="D1510" s="48"/>
      <c r="E1510" s="48"/>
      <c r="F1510" s="48"/>
      <c r="G1510" s="48"/>
      <c r="H1510" s="48"/>
      <c r="I1510" s="48"/>
      <c r="J1510" s="48"/>
      <c r="K1510" s="48"/>
      <c r="L1510" s="464">
        <f t="shared" si="94"/>
        <v>1123</v>
      </c>
      <c r="M1510" s="464"/>
      <c r="N1510" s="152" t="s">
        <v>3921</v>
      </c>
      <c r="O1510" s="48"/>
      <c r="P1510" s="48"/>
      <c r="Q1510" s="48"/>
      <c r="R1510" s="48"/>
      <c r="S1510" s="48"/>
      <c r="T1510" s="48"/>
      <c r="U1510" s="436" t="str">
        <f t="shared" si="92"/>
        <v/>
      </c>
      <c r="V1510" s="436"/>
      <c r="W1510" s="436" t="str">
        <f t="shared" si="93"/>
        <v/>
      </c>
      <c r="X1510" s="436"/>
      <c r="Y1510" s="48"/>
      <c r="Z1510" s="48"/>
      <c r="AA1510" s="48"/>
      <c r="AB1510" s="48"/>
      <c r="AC1510" s="48"/>
      <c r="AD1510" s="48"/>
      <c r="AE1510" s="48"/>
      <c r="AF1510" s="48"/>
      <c r="AG1510" s="48"/>
      <c r="AH1510" s="48"/>
      <c r="AI1510" s="48"/>
      <c r="AJ1510" s="48"/>
      <c r="AK1510" s="48"/>
      <c r="AL1510" s="48"/>
      <c r="AM1510" s="48"/>
      <c r="AN1510" s="48"/>
      <c r="AO1510" s="48"/>
      <c r="AP1510" s="48"/>
      <c r="AQ1510" s="48"/>
      <c r="AR1510" s="48"/>
      <c r="AS1510" s="48"/>
      <c r="AT1510" s="48"/>
      <c r="AU1510" s="48"/>
      <c r="AV1510" s="48"/>
      <c r="AW1510" s="48"/>
      <c r="AX1510" s="48"/>
      <c r="AY1510" s="48"/>
      <c r="AZ1510" s="48"/>
      <c r="BA1510" s="48"/>
      <c r="BB1510" s="48"/>
      <c r="BC1510" s="48"/>
      <c r="BD1510" s="48"/>
      <c r="BE1510" s="48"/>
      <c r="BF1510" s="48"/>
      <c r="BG1510" s="48"/>
      <c r="BH1510" s="48"/>
      <c r="BI1510" s="48"/>
      <c r="BJ1510" s="48"/>
      <c r="BK1510" s="48"/>
      <c r="BL1510" s="48"/>
      <c r="BM1510" s="48"/>
      <c r="BN1510" s="48"/>
      <c r="BO1510" s="48"/>
      <c r="BP1510" s="48"/>
      <c r="BQ1510" s="48"/>
      <c r="BR1510" s="48"/>
      <c r="BS1510" s="48"/>
      <c r="BT1510" s="48"/>
      <c r="BU1510" s="48"/>
    </row>
    <row r="1511" spans="1:73" hidden="1">
      <c r="A1511" s="48"/>
      <c r="B1511" s="48"/>
      <c r="C1511" s="48"/>
      <c r="D1511" s="48"/>
      <c r="E1511" s="48"/>
      <c r="F1511" s="48"/>
      <c r="G1511" s="48"/>
      <c r="H1511" s="48"/>
      <c r="I1511" s="48"/>
      <c r="J1511" s="48"/>
      <c r="K1511" s="48"/>
      <c r="L1511" s="464">
        <f t="shared" si="94"/>
        <v>1124</v>
      </c>
      <c r="M1511" s="464"/>
      <c r="N1511" s="152" t="s">
        <v>3922</v>
      </c>
      <c r="O1511" s="48"/>
      <c r="P1511" s="48"/>
      <c r="Q1511" s="48"/>
      <c r="R1511" s="48"/>
      <c r="S1511" s="48"/>
      <c r="T1511" s="48"/>
      <c r="U1511" s="436" t="str">
        <f t="shared" si="92"/>
        <v/>
      </c>
      <c r="V1511" s="436"/>
      <c r="W1511" s="436" t="str">
        <f t="shared" si="93"/>
        <v/>
      </c>
      <c r="X1511" s="436"/>
      <c r="Y1511" s="48"/>
      <c r="Z1511" s="48"/>
      <c r="AA1511" s="48"/>
      <c r="AB1511" s="48"/>
      <c r="AC1511" s="48"/>
      <c r="AD1511" s="48"/>
      <c r="AE1511" s="48"/>
      <c r="AF1511" s="48"/>
      <c r="AG1511" s="48"/>
      <c r="AH1511" s="48"/>
      <c r="AI1511" s="48"/>
      <c r="AJ1511" s="48"/>
      <c r="AK1511" s="48"/>
      <c r="AL1511" s="48"/>
      <c r="AM1511" s="48"/>
      <c r="AN1511" s="48"/>
      <c r="AO1511" s="48"/>
      <c r="AP1511" s="48"/>
      <c r="AQ1511" s="48"/>
      <c r="AR1511" s="48"/>
      <c r="AS1511" s="48"/>
      <c r="AT1511" s="48"/>
      <c r="AU1511" s="48"/>
      <c r="AV1511" s="48"/>
      <c r="AW1511" s="48"/>
      <c r="AX1511" s="48"/>
      <c r="AY1511" s="48"/>
      <c r="AZ1511" s="48"/>
      <c r="BA1511" s="48"/>
      <c r="BB1511" s="48"/>
      <c r="BC1511" s="48"/>
      <c r="BD1511" s="48"/>
      <c r="BE1511" s="48"/>
      <c r="BF1511" s="48"/>
      <c r="BG1511" s="48"/>
      <c r="BH1511" s="48"/>
      <c r="BI1511" s="48"/>
      <c r="BJ1511" s="48"/>
      <c r="BK1511" s="48"/>
      <c r="BL1511" s="48"/>
      <c r="BM1511" s="48"/>
      <c r="BN1511" s="48"/>
      <c r="BO1511" s="48"/>
      <c r="BP1511" s="48"/>
      <c r="BQ1511" s="48"/>
      <c r="BR1511" s="48"/>
      <c r="BS1511" s="48"/>
      <c r="BT1511" s="48"/>
      <c r="BU1511" s="48"/>
    </row>
    <row r="1512" spans="1:73" hidden="1">
      <c r="A1512" s="48"/>
      <c r="B1512" s="48"/>
      <c r="C1512" s="48"/>
      <c r="D1512" s="48"/>
      <c r="E1512" s="48"/>
      <c r="F1512" s="48"/>
      <c r="G1512" s="48"/>
      <c r="H1512" s="48"/>
      <c r="I1512" s="48"/>
      <c r="J1512" s="48"/>
      <c r="K1512" s="48"/>
      <c r="L1512" s="464">
        <f t="shared" si="94"/>
        <v>1125</v>
      </c>
      <c r="M1512" s="464"/>
      <c r="N1512" s="152" t="s">
        <v>3923</v>
      </c>
      <c r="O1512" s="48"/>
      <c r="P1512" s="48"/>
      <c r="Q1512" s="48"/>
      <c r="R1512" s="48"/>
      <c r="S1512" s="48"/>
      <c r="T1512" s="48"/>
      <c r="U1512" s="436" t="str">
        <f t="shared" si="92"/>
        <v/>
      </c>
      <c r="V1512" s="436"/>
      <c r="W1512" s="436" t="str">
        <f t="shared" si="93"/>
        <v/>
      </c>
      <c r="X1512" s="436"/>
      <c r="Y1512" s="48"/>
      <c r="Z1512" s="48"/>
      <c r="AA1512" s="48"/>
      <c r="AB1512" s="48"/>
      <c r="AC1512" s="48"/>
      <c r="AD1512" s="48"/>
      <c r="AE1512" s="48"/>
      <c r="AF1512" s="48"/>
      <c r="AG1512" s="48"/>
      <c r="AH1512" s="48"/>
      <c r="AI1512" s="48"/>
      <c r="AJ1512" s="48"/>
      <c r="AK1512" s="48"/>
      <c r="AL1512" s="48"/>
      <c r="AM1512" s="48"/>
      <c r="AN1512" s="48"/>
      <c r="AO1512" s="48"/>
      <c r="AP1512" s="48"/>
      <c r="AQ1512" s="48"/>
      <c r="AR1512" s="48"/>
      <c r="AS1512" s="48"/>
      <c r="AT1512" s="48"/>
      <c r="AU1512" s="48"/>
      <c r="AV1512" s="48"/>
      <c r="AW1512" s="48"/>
      <c r="AX1512" s="48"/>
      <c r="AY1512" s="48"/>
      <c r="AZ1512" s="48"/>
      <c r="BA1512" s="48"/>
      <c r="BB1512" s="48"/>
      <c r="BC1512" s="48"/>
      <c r="BD1512" s="48"/>
      <c r="BE1512" s="48"/>
      <c r="BF1512" s="48"/>
      <c r="BG1512" s="48"/>
      <c r="BH1512" s="48"/>
      <c r="BI1512" s="48"/>
      <c r="BJ1512" s="48"/>
      <c r="BK1512" s="48"/>
      <c r="BL1512" s="48"/>
      <c r="BM1512" s="48"/>
      <c r="BN1512" s="48"/>
      <c r="BO1512" s="48"/>
      <c r="BP1512" s="48"/>
      <c r="BQ1512" s="48"/>
      <c r="BR1512" s="48"/>
      <c r="BS1512" s="48"/>
      <c r="BT1512" s="48"/>
      <c r="BU1512" s="48"/>
    </row>
    <row r="1513" spans="1:73" hidden="1">
      <c r="A1513" s="48"/>
      <c r="B1513" s="48"/>
      <c r="C1513" s="48"/>
      <c r="D1513" s="48"/>
      <c r="E1513" s="48"/>
      <c r="F1513" s="48"/>
      <c r="G1513" s="48"/>
      <c r="H1513" s="48"/>
      <c r="I1513" s="48"/>
      <c r="J1513" s="48"/>
      <c r="K1513" s="48"/>
      <c r="L1513" s="464">
        <f t="shared" si="94"/>
        <v>1126</v>
      </c>
      <c r="M1513" s="464"/>
      <c r="N1513" s="152" t="s">
        <v>3924</v>
      </c>
      <c r="O1513" s="48"/>
      <c r="P1513" s="48"/>
      <c r="Q1513" s="48"/>
      <c r="R1513" s="48"/>
      <c r="S1513" s="48"/>
      <c r="T1513" s="48"/>
      <c r="U1513" s="436" t="str">
        <f t="shared" si="92"/>
        <v/>
      </c>
      <c r="V1513" s="436"/>
      <c r="W1513" s="436" t="str">
        <f t="shared" si="93"/>
        <v/>
      </c>
      <c r="X1513" s="436"/>
      <c r="Y1513" s="48"/>
      <c r="Z1513" s="48"/>
      <c r="AA1513" s="48"/>
      <c r="AB1513" s="48"/>
      <c r="AC1513" s="48"/>
      <c r="AD1513" s="48"/>
      <c r="AE1513" s="48"/>
      <c r="AF1513" s="48"/>
      <c r="AG1513" s="48"/>
      <c r="AH1513" s="48"/>
      <c r="AI1513" s="48"/>
      <c r="AJ1513" s="48"/>
      <c r="AK1513" s="48"/>
      <c r="AL1513" s="48"/>
      <c r="AM1513" s="48"/>
      <c r="AN1513" s="48"/>
      <c r="AO1513" s="48"/>
      <c r="AP1513" s="48"/>
      <c r="AQ1513" s="48"/>
      <c r="AR1513" s="48"/>
      <c r="AS1513" s="48"/>
      <c r="AT1513" s="48"/>
      <c r="AU1513" s="48"/>
      <c r="AV1513" s="48"/>
      <c r="AW1513" s="48"/>
      <c r="AX1513" s="48"/>
      <c r="AY1513" s="48"/>
      <c r="AZ1513" s="48"/>
      <c r="BA1513" s="48"/>
      <c r="BB1513" s="48"/>
      <c r="BC1513" s="48"/>
      <c r="BD1513" s="48"/>
      <c r="BE1513" s="48"/>
      <c r="BF1513" s="48"/>
      <c r="BG1513" s="48"/>
      <c r="BH1513" s="48"/>
      <c r="BI1513" s="48"/>
      <c r="BJ1513" s="48"/>
      <c r="BK1513" s="48"/>
      <c r="BL1513" s="48"/>
      <c r="BM1513" s="48"/>
      <c r="BN1513" s="48"/>
      <c r="BO1513" s="48"/>
      <c r="BP1513" s="48"/>
      <c r="BQ1513" s="48"/>
      <c r="BR1513" s="48"/>
      <c r="BS1513" s="48"/>
      <c r="BT1513" s="48"/>
      <c r="BU1513" s="48"/>
    </row>
    <row r="1514" spans="1:73" hidden="1">
      <c r="A1514" s="48"/>
      <c r="B1514" s="48"/>
      <c r="C1514" s="48"/>
      <c r="D1514" s="48"/>
      <c r="E1514" s="48"/>
      <c r="F1514" s="48"/>
      <c r="G1514" s="48"/>
      <c r="H1514" s="48"/>
      <c r="I1514" s="48"/>
      <c r="J1514" s="48"/>
      <c r="K1514" s="48"/>
      <c r="L1514" s="464">
        <f t="shared" si="94"/>
        <v>1127</v>
      </c>
      <c r="M1514" s="464"/>
      <c r="N1514" s="152" t="s">
        <v>3925</v>
      </c>
      <c r="O1514" s="48"/>
      <c r="P1514" s="48"/>
      <c r="Q1514" s="48"/>
      <c r="R1514" s="48"/>
      <c r="S1514" s="48"/>
      <c r="T1514" s="48"/>
      <c r="U1514" s="436" t="str">
        <f t="shared" si="92"/>
        <v/>
      </c>
      <c r="V1514" s="436"/>
      <c r="W1514" s="436" t="str">
        <f t="shared" si="93"/>
        <v/>
      </c>
      <c r="X1514" s="436"/>
      <c r="Y1514" s="48"/>
      <c r="Z1514" s="48"/>
      <c r="AA1514" s="48"/>
      <c r="AB1514" s="48"/>
      <c r="AC1514" s="48"/>
      <c r="AD1514" s="48"/>
      <c r="AE1514" s="48"/>
      <c r="AF1514" s="48"/>
      <c r="AG1514" s="48"/>
      <c r="AH1514" s="48"/>
      <c r="AI1514" s="48"/>
      <c r="AJ1514" s="48"/>
      <c r="AK1514" s="48"/>
      <c r="AL1514" s="48"/>
      <c r="AM1514" s="48"/>
      <c r="AN1514" s="48"/>
      <c r="AO1514" s="48"/>
      <c r="AP1514" s="48"/>
      <c r="AQ1514" s="48"/>
      <c r="AR1514" s="48"/>
      <c r="AS1514" s="48"/>
      <c r="AT1514" s="48"/>
      <c r="AU1514" s="48"/>
      <c r="AV1514" s="48"/>
      <c r="AW1514" s="48"/>
      <c r="AX1514" s="48"/>
      <c r="AY1514" s="48"/>
      <c r="AZ1514" s="48"/>
      <c r="BA1514" s="48"/>
      <c r="BB1514" s="48"/>
      <c r="BC1514" s="48"/>
      <c r="BD1514" s="48"/>
      <c r="BE1514" s="48"/>
      <c r="BF1514" s="48"/>
      <c r="BG1514" s="48"/>
      <c r="BH1514" s="48"/>
      <c r="BI1514" s="48"/>
      <c r="BJ1514" s="48"/>
      <c r="BK1514" s="48"/>
      <c r="BL1514" s="48"/>
      <c r="BM1514" s="48"/>
      <c r="BN1514" s="48"/>
      <c r="BO1514" s="48"/>
      <c r="BP1514" s="48"/>
      <c r="BQ1514" s="48"/>
      <c r="BR1514" s="48"/>
      <c r="BS1514" s="48"/>
      <c r="BT1514" s="48"/>
      <c r="BU1514" s="48"/>
    </row>
    <row r="1515" spans="1:73" hidden="1">
      <c r="A1515" s="48"/>
      <c r="B1515" s="48"/>
      <c r="C1515" s="48"/>
      <c r="D1515" s="48"/>
      <c r="E1515" s="48"/>
      <c r="F1515" s="48"/>
      <c r="G1515" s="48"/>
      <c r="H1515" s="48"/>
      <c r="I1515" s="48"/>
      <c r="J1515" s="48"/>
      <c r="K1515" s="48"/>
      <c r="L1515" s="464">
        <f t="shared" si="94"/>
        <v>1128</v>
      </c>
      <c r="M1515" s="464"/>
      <c r="N1515" s="152" t="s">
        <v>3926</v>
      </c>
      <c r="O1515" s="48"/>
      <c r="P1515" s="48"/>
      <c r="Q1515" s="48"/>
      <c r="R1515" s="48"/>
      <c r="S1515" s="48"/>
      <c r="T1515" s="48"/>
      <c r="U1515" s="436" t="str">
        <f t="shared" si="92"/>
        <v/>
      </c>
      <c r="V1515" s="436"/>
      <c r="W1515" s="436" t="str">
        <f t="shared" si="93"/>
        <v/>
      </c>
      <c r="X1515" s="436"/>
      <c r="Y1515" s="48"/>
      <c r="Z1515" s="48"/>
      <c r="AA1515" s="48"/>
      <c r="AB1515" s="48"/>
      <c r="AC1515" s="48"/>
      <c r="AD1515" s="48"/>
      <c r="AE1515" s="48"/>
      <c r="AF1515" s="48"/>
      <c r="AG1515" s="48"/>
      <c r="AH1515" s="48"/>
      <c r="AI1515" s="48"/>
      <c r="AJ1515" s="48"/>
      <c r="AK1515" s="48"/>
      <c r="AL1515" s="48"/>
      <c r="AM1515" s="48"/>
      <c r="AN1515" s="48"/>
      <c r="AO1515" s="48"/>
      <c r="AP1515" s="48"/>
      <c r="AQ1515" s="48"/>
      <c r="AR1515" s="48"/>
      <c r="AS1515" s="48"/>
      <c r="AT1515" s="48"/>
      <c r="AU1515" s="48"/>
      <c r="AV1515" s="48"/>
      <c r="AW1515" s="48"/>
      <c r="AX1515" s="48"/>
      <c r="AY1515" s="48"/>
      <c r="AZ1515" s="48"/>
      <c r="BA1515" s="48"/>
      <c r="BB1515" s="48"/>
      <c r="BC1515" s="48"/>
      <c r="BD1515" s="48"/>
      <c r="BE1515" s="48"/>
      <c r="BF1515" s="48"/>
      <c r="BG1515" s="48"/>
      <c r="BH1515" s="48"/>
      <c r="BI1515" s="48"/>
      <c r="BJ1515" s="48"/>
      <c r="BK1515" s="48"/>
      <c r="BL1515" s="48"/>
      <c r="BM1515" s="48"/>
      <c r="BN1515" s="48"/>
      <c r="BO1515" s="48"/>
      <c r="BP1515" s="48"/>
      <c r="BQ1515" s="48"/>
      <c r="BR1515" s="48"/>
      <c r="BS1515" s="48"/>
      <c r="BT1515" s="48"/>
      <c r="BU1515" s="48"/>
    </row>
    <row r="1516" spans="1:73" hidden="1">
      <c r="A1516" s="48"/>
      <c r="B1516" s="48"/>
      <c r="C1516" s="48"/>
      <c r="D1516" s="48"/>
      <c r="E1516" s="48"/>
      <c r="F1516" s="48"/>
      <c r="G1516" s="48"/>
      <c r="H1516" s="48"/>
      <c r="I1516" s="48"/>
      <c r="J1516" s="48"/>
      <c r="K1516" s="48"/>
      <c r="L1516" s="464">
        <f t="shared" si="94"/>
        <v>1129</v>
      </c>
      <c r="M1516" s="464"/>
      <c r="N1516" s="152" t="s">
        <v>3927</v>
      </c>
      <c r="O1516" s="48"/>
      <c r="P1516" s="48"/>
      <c r="Q1516" s="48"/>
      <c r="R1516" s="48"/>
      <c r="S1516" s="48"/>
      <c r="T1516" s="48"/>
      <c r="U1516" s="436" t="str">
        <f t="shared" si="92"/>
        <v/>
      </c>
      <c r="V1516" s="436"/>
      <c r="W1516" s="436" t="str">
        <f t="shared" si="93"/>
        <v/>
      </c>
      <c r="X1516" s="436"/>
      <c r="Y1516" s="48"/>
      <c r="Z1516" s="48"/>
      <c r="AA1516" s="48"/>
      <c r="AB1516" s="48"/>
      <c r="AC1516" s="48"/>
      <c r="AD1516" s="48"/>
      <c r="AE1516" s="48"/>
      <c r="AF1516" s="48"/>
      <c r="AG1516" s="48"/>
      <c r="AH1516" s="48"/>
      <c r="AI1516" s="48"/>
      <c r="AJ1516" s="48"/>
      <c r="AK1516" s="48"/>
      <c r="AL1516" s="48"/>
      <c r="AM1516" s="48"/>
      <c r="AN1516" s="48"/>
      <c r="AO1516" s="48"/>
      <c r="AP1516" s="48"/>
      <c r="AQ1516" s="48"/>
      <c r="AR1516" s="48"/>
      <c r="AS1516" s="48"/>
      <c r="AT1516" s="48"/>
      <c r="AU1516" s="48"/>
      <c r="AV1516" s="48"/>
      <c r="AW1516" s="48"/>
      <c r="AX1516" s="48"/>
      <c r="AY1516" s="48"/>
      <c r="AZ1516" s="48"/>
      <c r="BA1516" s="48"/>
      <c r="BB1516" s="48"/>
      <c r="BC1516" s="48"/>
      <c r="BD1516" s="48"/>
      <c r="BE1516" s="48"/>
      <c r="BF1516" s="48"/>
      <c r="BG1516" s="48"/>
      <c r="BH1516" s="48"/>
      <c r="BI1516" s="48"/>
      <c r="BJ1516" s="48"/>
      <c r="BK1516" s="48"/>
      <c r="BL1516" s="48"/>
      <c r="BM1516" s="48"/>
      <c r="BN1516" s="48"/>
      <c r="BO1516" s="48"/>
      <c r="BP1516" s="48"/>
      <c r="BQ1516" s="48"/>
      <c r="BR1516" s="48"/>
      <c r="BS1516" s="48"/>
      <c r="BT1516" s="48"/>
      <c r="BU1516" s="48"/>
    </row>
    <row r="1517" spans="1:73" hidden="1">
      <c r="A1517" s="48"/>
      <c r="B1517" s="48"/>
      <c r="C1517" s="48"/>
      <c r="D1517" s="48"/>
      <c r="E1517" s="48"/>
      <c r="F1517" s="48"/>
      <c r="G1517" s="48"/>
      <c r="H1517" s="48"/>
      <c r="I1517" s="48"/>
      <c r="J1517" s="48"/>
      <c r="K1517" s="48"/>
      <c r="L1517" s="464">
        <f t="shared" si="94"/>
        <v>1130</v>
      </c>
      <c r="M1517" s="464"/>
      <c r="N1517" s="152" t="s">
        <v>3928</v>
      </c>
      <c r="O1517" s="48"/>
      <c r="P1517" s="48"/>
      <c r="Q1517" s="48"/>
      <c r="R1517" s="48"/>
      <c r="S1517" s="48"/>
      <c r="T1517" s="48"/>
      <c r="U1517" s="436" t="str">
        <f t="shared" si="92"/>
        <v/>
      </c>
      <c r="V1517" s="436"/>
      <c r="W1517" s="436" t="str">
        <f t="shared" si="93"/>
        <v/>
      </c>
      <c r="X1517" s="436"/>
      <c r="Y1517" s="48"/>
      <c r="Z1517" s="48"/>
      <c r="AA1517" s="48"/>
      <c r="AB1517" s="48"/>
      <c r="AC1517" s="48"/>
      <c r="AD1517" s="48"/>
      <c r="AE1517" s="48"/>
      <c r="AF1517" s="48"/>
      <c r="AG1517" s="48"/>
      <c r="AH1517" s="48"/>
      <c r="AI1517" s="48"/>
      <c r="AJ1517" s="48"/>
      <c r="AK1517" s="48"/>
      <c r="AL1517" s="48"/>
      <c r="AM1517" s="48"/>
      <c r="AN1517" s="48"/>
      <c r="AO1517" s="48"/>
      <c r="AP1517" s="48"/>
      <c r="AQ1517" s="48"/>
      <c r="AR1517" s="48"/>
      <c r="AS1517" s="48"/>
      <c r="AT1517" s="48"/>
      <c r="AU1517" s="48"/>
      <c r="AV1517" s="48"/>
      <c r="AW1517" s="48"/>
      <c r="AX1517" s="48"/>
      <c r="AY1517" s="48"/>
      <c r="AZ1517" s="48"/>
      <c r="BA1517" s="48"/>
      <c r="BB1517" s="48"/>
      <c r="BC1517" s="48"/>
      <c r="BD1517" s="48"/>
      <c r="BE1517" s="48"/>
      <c r="BF1517" s="48"/>
      <c r="BG1517" s="48"/>
      <c r="BH1517" s="48"/>
      <c r="BI1517" s="48"/>
      <c r="BJ1517" s="48"/>
      <c r="BK1517" s="48"/>
      <c r="BL1517" s="48"/>
      <c r="BM1517" s="48"/>
      <c r="BN1517" s="48"/>
      <c r="BO1517" s="48"/>
      <c r="BP1517" s="48"/>
      <c r="BQ1517" s="48"/>
      <c r="BR1517" s="48"/>
      <c r="BS1517" s="48"/>
      <c r="BT1517" s="48"/>
      <c r="BU1517" s="48"/>
    </row>
    <row r="1518" spans="1:73" hidden="1">
      <c r="A1518" s="48"/>
      <c r="B1518" s="48"/>
      <c r="C1518" s="48"/>
      <c r="D1518" s="48"/>
      <c r="E1518" s="48"/>
      <c r="F1518" s="48"/>
      <c r="G1518" s="48"/>
      <c r="H1518" s="48"/>
      <c r="I1518" s="48"/>
      <c r="J1518" s="48"/>
      <c r="K1518" s="48"/>
      <c r="L1518" s="464">
        <f t="shared" si="94"/>
        <v>1131</v>
      </c>
      <c r="M1518" s="464"/>
      <c r="N1518" s="152" t="s">
        <v>3929</v>
      </c>
      <c r="O1518" s="48"/>
      <c r="P1518" s="48"/>
      <c r="Q1518" s="48"/>
      <c r="R1518" s="48"/>
      <c r="S1518" s="48"/>
      <c r="T1518" s="48"/>
      <c r="U1518" s="436" t="str">
        <f t="shared" si="92"/>
        <v/>
      </c>
      <c r="V1518" s="436"/>
      <c r="W1518" s="436" t="str">
        <f t="shared" si="93"/>
        <v/>
      </c>
      <c r="X1518" s="436"/>
      <c r="Y1518" s="48"/>
      <c r="Z1518" s="48"/>
      <c r="AA1518" s="48"/>
      <c r="AB1518" s="48"/>
      <c r="AC1518" s="48"/>
      <c r="AD1518" s="48"/>
      <c r="AE1518" s="48"/>
      <c r="AF1518" s="48"/>
      <c r="AG1518" s="48"/>
      <c r="AH1518" s="48"/>
      <c r="AI1518" s="48"/>
      <c r="AJ1518" s="48"/>
      <c r="AK1518" s="48"/>
      <c r="AL1518" s="48"/>
      <c r="AM1518" s="48"/>
      <c r="AN1518" s="48"/>
      <c r="AO1518" s="48"/>
      <c r="AP1518" s="48"/>
      <c r="AQ1518" s="48"/>
      <c r="AR1518" s="48"/>
      <c r="AS1518" s="48"/>
      <c r="AT1518" s="48"/>
      <c r="AU1518" s="48"/>
      <c r="AV1518" s="48"/>
      <c r="AW1518" s="48"/>
      <c r="AX1518" s="48"/>
      <c r="AY1518" s="48"/>
      <c r="AZ1518" s="48"/>
      <c r="BA1518" s="48"/>
      <c r="BB1518" s="48"/>
      <c r="BC1518" s="48"/>
      <c r="BD1518" s="48"/>
      <c r="BE1518" s="48"/>
      <c r="BF1518" s="48"/>
      <c r="BG1518" s="48"/>
      <c r="BH1518" s="48"/>
      <c r="BI1518" s="48"/>
      <c r="BJ1518" s="48"/>
      <c r="BK1518" s="48"/>
      <c r="BL1518" s="48"/>
      <c r="BM1518" s="48"/>
      <c r="BN1518" s="48"/>
      <c r="BO1518" s="48"/>
      <c r="BP1518" s="48"/>
      <c r="BQ1518" s="48"/>
      <c r="BR1518" s="48"/>
      <c r="BS1518" s="48"/>
      <c r="BT1518" s="48"/>
      <c r="BU1518" s="48"/>
    </row>
    <row r="1519" spans="1:73" hidden="1">
      <c r="A1519" s="48"/>
      <c r="B1519" s="48"/>
      <c r="C1519" s="48"/>
      <c r="D1519" s="48"/>
      <c r="E1519" s="48"/>
      <c r="F1519" s="48"/>
      <c r="G1519" s="48"/>
      <c r="H1519" s="48"/>
      <c r="I1519" s="48"/>
      <c r="J1519" s="48"/>
      <c r="K1519" s="48"/>
      <c r="L1519" s="464">
        <f t="shared" si="94"/>
        <v>1132</v>
      </c>
      <c r="M1519" s="464"/>
      <c r="N1519" s="152" t="s">
        <v>3930</v>
      </c>
      <c r="O1519" s="48"/>
      <c r="P1519" s="48"/>
      <c r="Q1519" s="48"/>
      <c r="R1519" s="48"/>
      <c r="S1519" s="48"/>
      <c r="T1519" s="48"/>
      <c r="U1519" s="436" t="str">
        <f t="shared" si="92"/>
        <v/>
      </c>
      <c r="V1519" s="436"/>
      <c r="W1519" s="436" t="str">
        <f t="shared" si="93"/>
        <v/>
      </c>
      <c r="X1519" s="436"/>
      <c r="Y1519" s="48"/>
      <c r="Z1519" s="48"/>
      <c r="AA1519" s="48"/>
      <c r="AB1519" s="48"/>
      <c r="AC1519" s="48"/>
      <c r="AD1519" s="48"/>
      <c r="AE1519" s="48"/>
      <c r="AF1519" s="48"/>
      <c r="AG1519" s="48"/>
      <c r="AH1519" s="48"/>
      <c r="AI1519" s="48"/>
      <c r="AJ1519" s="48"/>
      <c r="AK1519" s="48"/>
      <c r="AL1519" s="48"/>
      <c r="AM1519" s="48"/>
      <c r="AN1519" s="48"/>
      <c r="AO1519" s="48"/>
      <c r="AP1519" s="48"/>
      <c r="AQ1519" s="48"/>
      <c r="AR1519" s="48"/>
      <c r="AS1519" s="48"/>
      <c r="AT1519" s="48"/>
      <c r="AU1519" s="48"/>
      <c r="AV1519" s="48"/>
      <c r="AW1519" s="48"/>
      <c r="AX1519" s="48"/>
      <c r="AY1519" s="48"/>
      <c r="AZ1519" s="48"/>
      <c r="BA1519" s="48"/>
      <c r="BB1519" s="48"/>
      <c r="BC1519" s="48"/>
      <c r="BD1519" s="48"/>
      <c r="BE1519" s="48"/>
      <c r="BF1519" s="48"/>
      <c r="BG1519" s="48"/>
      <c r="BH1519" s="48"/>
      <c r="BI1519" s="48"/>
      <c r="BJ1519" s="48"/>
      <c r="BK1519" s="48"/>
      <c r="BL1519" s="48"/>
      <c r="BM1519" s="48"/>
      <c r="BN1519" s="48"/>
      <c r="BO1519" s="48"/>
      <c r="BP1519" s="48"/>
      <c r="BQ1519" s="48"/>
      <c r="BR1519" s="48"/>
      <c r="BS1519" s="48"/>
      <c r="BT1519" s="48"/>
      <c r="BU1519" s="48"/>
    </row>
    <row r="1520" spans="1:73" hidden="1">
      <c r="A1520" s="48"/>
      <c r="B1520" s="48"/>
      <c r="C1520" s="48"/>
      <c r="D1520" s="48"/>
      <c r="E1520" s="48"/>
      <c r="F1520" s="48"/>
      <c r="G1520" s="48"/>
      <c r="H1520" s="48"/>
      <c r="I1520" s="48"/>
      <c r="J1520" s="48"/>
      <c r="K1520" s="48"/>
      <c r="L1520" s="464">
        <f t="shared" si="94"/>
        <v>1133</v>
      </c>
      <c r="M1520" s="464"/>
      <c r="N1520" s="152" t="s">
        <v>3931</v>
      </c>
      <c r="O1520" s="48"/>
      <c r="P1520" s="48"/>
      <c r="Q1520" s="48"/>
      <c r="R1520" s="48"/>
      <c r="S1520" s="48"/>
      <c r="T1520" s="48"/>
      <c r="U1520" s="436" t="str">
        <f t="shared" si="92"/>
        <v/>
      </c>
      <c r="V1520" s="436"/>
      <c r="W1520" s="436" t="str">
        <f t="shared" si="93"/>
        <v/>
      </c>
      <c r="X1520" s="436"/>
      <c r="Y1520" s="48"/>
      <c r="Z1520" s="48"/>
      <c r="AA1520" s="48"/>
      <c r="AB1520" s="48"/>
      <c r="AC1520" s="48"/>
      <c r="AD1520" s="48"/>
      <c r="AE1520" s="48"/>
      <c r="AF1520" s="48"/>
      <c r="AG1520" s="48"/>
      <c r="AH1520" s="48"/>
      <c r="AI1520" s="48"/>
      <c r="AJ1520" s="48"/>
      <c r="AK1520" s="48"/>
      <c r="AL1520" s="48"/>
      <c r="AM1520" s="48"/>
      <c r="AN1520" s="48"/>
      <c r="AO1520" s="48"/>
      <c r="AP1520" s="48"/>
      <c r="AQ1520" s="48"/>
      <c r="AR1520" s="48"/>
      <c r="AS1520" s="48"/>
      <c r="AT1520" s="48"/>
      <c r="AU1520" s="48"/>
      <c r="AV1520" s="48"/>
      <c r="AW1520" s="48"/>
      <c r="AX1520" s="48"/>
      <c r="AY1520" s="48"/>
      <c r="AZ1520" s="48"/>
      <c r="BA1520" s="48"/>
      <c r="BB1520" s="48"/>
      <c r="BC1520" s="48"/>
      <c r="BD1520" s="48"/>
      <c r="BE1520" s="48"/>
      <c r="BF1520" s="48"/>
      <c r="BG1520" s="48"/>
      <c r="BH1520" s="48"/>
      <c r="BI1520" s="48"/>
      <c r="BJ1520" s="48"/>
      <c r="BK1520" s="48"/>
      <c r="BL1520" s="48"/>
      <c r="BM1520" s="48"/>
      <c r="BN1520" s="48"/>
      <c r="BO1520" s="48"/>
      <c r="BP1520" s="48"/>
      <c r="BQ1520" s="48"/>
      <c r="BR1520" s="48"/>
      <c r="BS1520" s="48"/>
      <c r="BT1520" s="48"/>
      <c r="BU1520" s="48"/>
    </row>
    <row r="1521" spans="1:73" hidden="1">
      <c r="A1521" s="48"/>
      <c r="B1521" s="48"/>
      <c r="C1521" s="48"/>
      <c r="D1521" s="48"/>
      <c r="E1521" s="48"/>
      <c r="F1521" s="48"/>
      <c r="G1521" s="48"/>
      <c r="H1521" s="48"/>
      <c r="I1521" s="48"/>
      <c r="J1521" s="48"/>
      <c r="K1521" s="48"/>
      <c r="L1521" s="464">
        <f t="shared" si="94"/>
        <v>1134</v>
      </c>
      <c r="M1521" s="464"/>
      <c r="N1521" s="152" t="s">
        <v>3932</v>
      </c>
      <c r="O1521" s="48"/>
      <c r="P1521" s="48"/>
      <c r="Q1521" s="48"/>
      <c r="R1521" s="48"/>
      <c r="S1521" s="48"/>
      <c r="T1521" s="48"/>
      <c r="U1521" s="436" t="str">
        <f t="shared" si="92"/>
        <v/>
      </c>
      <c r="V1521" s="436"/>
      <c r="W1521" s="436" t="str">
        <f t="shared" si="93"/>
        <v/>
      </c>
      <c r="X1521" s="436"/>
      <c r="Y1521" s="48"/>
      <c r="Z1521" s="48"/>
      <c r="AA1521" s="48"/>
      <c r="AB1521" s="48"/>
      <c r="AC1521" s="48"/>
      <c r="AD1521" s="48"/>
      <c r="AE1521" s="48"/>
      <c r="AF1521" s="48"/>
      <c r="AG1521" s="48"/>
      <c r="AH1521" s="48"/>
      <c r="AI1521" s="48"/>
      <c r="AJ1521" s="48"/>
      <c r="AK1521" s="48"/>
      <c r="AL1521" s="48"/>
      <c r="AM1521" s="48"/>
      <c r="AN1521" s="48"/>
      <c r="AO1521" s="48"/>
      <c r="AP1521" s="48"/>
      <c r="AQ1521" s="48"/>
      <c r="AR1521" s="48"/>
      <c r="AS1521" s="48"/>
      <c r="AT1521" s="48"/>
      <c r="AU1521" s="48"/>
      <c r="AV1521" s="48"/>
      <c r="AW1521" s="48"/>
      <c r="AX1521" s="48"/>
      <c r="AY1521" s="48"/>
      <c r="AZ1521" s="48"/>
      <c r="BA1521" s="48"/>
      <c r="BB1521" s="48"/>
      <c r="BC1521" s="48"/>
      <c r="BD1521" s="48"/>
      <c r="BE1521" s="48"/>
      <c r="BF1521" s="48"/>
      <c r="BG1521" s="48"/>
      <c r="BH1521" s="48"/>
      <c r="BI1521" s="48"/>
      <c r="BJ1521" s="48"/>
      <c r="BK1521" s="48"/>
      <c r="BL1521" s="48"/>
      <c r="BM1521" s="48"/>
      <c r="BN1521" s="48"/>
      <c r="BO1521" s="48"/>
      <c r="BP1521" s="48"/>
      <c r="BQ1521" s="48"/>
      <c r="BR1521" s="48"/>
      <c r="BS1521" s="48"/>
      <c r="BT1521" s="48"/>
      <c r="BU1521" s="48"/>
    </row>
    <row r="1522" spans="1:73" hidden="1">
      <c r="A1522" s="48"/>
      <c r="B1522" s="48"/>
      <c r="C1522" s="48"/>
      <c r="D1522" s="48"/>
      <c r="E1522" s="48"/>
      <c r="F1522" s="48"/>
      <c r="G1522" s="48"/>
      <c r="H1522" s="48"/>
      <c r="I1522" s="48"/>
      <c r="J1522" s="48"/>
      <c r="K1522" s="48"/>
      <c r="L1522" s="464">
        <f t="shared" si="94"/>
        <v>1135</v>
      </c>
      <c r="M1522" s="464"/>
      <c r="N1522" s="152" t="s">
        <v>3933</v>
      </c>
      <c r="O1522" s="48"/>
      <c r="P1522" s="48"/>
      <c r="Q1522" s="48"/>
      <c r="R1522" s="48"/>
      <c r="S1522" s="48"/>
      <c r="T1522" s="48"/>
      <c r="U1522" s="436" t="str">
        <f t="shared" si="92"/>
        <v/>
      </c>
      <c r="V1522" s="436"/>
      <c r="W1522" s="436" t="str">
        <f t="shared" si="93"/>
        <v/>
      </c>
      <c r="X1522" s="436"/>
      <c r="Y1522" s="48"/>
      <c r="Z1522" s="48"/>
      <c r="AA1522" s="48"/>
      <c r="AB1522" s="48"/>
      <c r="AC1522" s="48"/>
      <c r="AD1522" s="48"/>
      <c r="AE1522" s="48"/>
      <c r="AF1522" s="48"/>
      <c r="AG1522" s="48"/>
      <c r="AH1522" s="48"/>
      <c r="AI1522" s="48"/>
      <c r="AJ1522" s="48"/>
      <c r="AK1522" s="48"/>
      <c r="AL1522" s="48"/>
      <c r="AM1522" s="48"/>
      <c r="AN1522" s="48"/>
      <c r="AO1522" s="48"/>
      <c r="AP1522" s="48"/>
      <c r="AQ1522" s="48"/>
      <c r="AR1522" s="48"/>
      <c r="AS1522" s="48"/>
      <c r="AT1522" s="48"/>
      <c r="AU1522" s="48"/>
      <c r="AV1522" s="48"/>
      <c r="AW1522" s="48"/>
      <c r="AX1522" s="48"/>
      <c r="AY1522" s="48"/>
      <c r="AZ1522" s="48"/>
      <c r="BA1522" s="48"/>
      <c r="BB1522" s="48"/>
      <c r="BC1522" s="48"/>
      <c r="BD1522" s="48"/>
      <c r="BE1522" s="48"/>
      <c r="BF1522" s="48"/>
      <c r="BG1522" s="48"/>
      <c r="BH1522" s="48"/>
      <c r="BI1522" s="48"/>
      <c r="BJ1522" s="48"/>
      <c r="BK1522" s="48"/>
      <c r="BL1522" s="48"/>
      <c r="BM1522" s="48"/>
      <c r="BN1522" s="48"/>
      <c r="BO1522" s="48"/>
      <c r="BP1522" s="48"/>
      <c r="BQ1522" s="48"/>
      <c r="BR1522" s="48"/>
      <c r="BS1522" s="48"/>
      <c r="BT1522" s="48"/>
      <c r="BU1522" s="48"/>
    </row>
    <row r="1523" spans="1:73" hidden="1">
      <c r="A1523" s="48"/>
      <c r="B1523" s="48"/>
      <c r="C1523" s="48"/>
      <c r="D1523" s="48"/>
      <c r="E1523" s="48"/>
      <c r="F1523" s="48"/>
      <c r="G1523" s="48"/>
      <c r="H1523" s="48"/>
      <c r="I1523" s="48"/>
      <c r="J1523" s="48"/>
      <c r="K1523" s="48"/>
      <c r="L1523" s="464">
        <f t="shared" si="94"/>
        <v>1136</v>
      </c>
      <c r="M1523" s="464"/>
      <c r="N1523" s="152" t="s">
        <v>3934</v>
      </c>
      <c r="O1523" s="48"/>
      <c r="P1523" s="48"/>
      <c r="Q1523" s="48"/>
      <c r="R1523" s="48"/>
      <c r="S1523" s="48"/>
      <c r="T1523" s="48"/>
      <c r="U1523" s="436" t="str">
        <f t="shared" si="92"/>
        <v/>
      </c>
      <c r="V1523" s="436"/>
      <c r="W1523" s="436" t="str">
        <f t="shared" si="93"/>
        <v/>
      </c>
      <c r="X1523" s="436"/>
      <c r="Y1523" s="48"/>
      <c r="Z1523" s="48"/>
      <c r="AA1523" s="48"/>
      <c r="AB1523" s="48"/>
      <c r="AC1523" s="48"/>
      <c r="AD1523" s="48"/>
      <c r="AE1523" s="48"/>
      <c r="AF1523" s="48"/>
      <c r="AG1523" s="48"/>
      <c r="AH1523" s="48"/>
      <c r="AI1523" s="48"/>
      <c r="AJ1523" s="48"/>
      <c r="AK1523" s="48"/>
      <c r="AL1523" s="48"/>
      <c r="AM1523" s="48"/>
      <c r="AN1523" s="48"/>
      <c r="AO1523" s="48"/>
      <c r="AP1523" s="48"/>
      <c r="AQ1523" s="48"/>
      <c r="AR1523" s="48"/>
      <c r="AS1523" s="48"/>
      <c r="AT1523" s="48"/>
      <c r="AU1523" s="48"/>
      <c r="AV1523" s="48"/>
      <c r="AW1523" s="48"/>
      <c r="AX1523" s="48"/>
      <c r="AY1523" s="48"/>
      <c r="AZ1523" s="48"/>
      <c r="BA1523" s="48"/>
      <c r="BB1523" s="48"/>
      <c r="BC1523" s="48"/>
      <c r="BD1523" s="48"/>
      <c r="BE1523" s="48"/>
      <c r="BF1523" s="48"/>
      <c r="BG1523" s="48"/>
      <c r="BH1523" s="48"/>
      <c r="BI1523" s="48"/>
      <c r="BJ1523" s="48"/>
      <c r="BK1523" s="48"/>
      <c r="BL1523" s="48"/>
      <c r="BM1523" s="48"/>
      <c r="BN1523" s="48"/>
      <c r="BO1523" s="48"/>
      <c r="BP1523" s="48"/>
      <c r="BQ1523" s="48"/>
      <c r="BR1523" s="48"/>
      <c r="BS1523" s="48"/>
      <c r="BT1523" s="48"/>
      <c r="BU1523" s="48"/>
    </row>
    <row r="1524" spans="1:73" hidden="1">
      <c r="A1524" s="48"/>
      <c r="B1524" s="48"/>
      <c r="C1524" s="48"/>
      <c r="D1524" s="48"/>
      <c r="E1524" s="48"/>
      <c r="F1524" s="48"/>
      <c r="G1524" s="48"/>
      <c r="H1524" s="48"/>
      <c r="I1524" s="48"/>
      <c r="J1524" s="48"/>
      <c r="K1524" s="48"/>
      <c r="L1524" s="464">
        <f t="shared" si="94"/>
        <v>1137</v>
      </c>
      <c r="M1524" s="464"/>
      <c r="N1524" s="152" t="s">
        <v>3935</v>
      </c>
      <c r="O1524" s="48"/>
      <c r="P1524" s="48"/>
      <c r="Q1524" s="48"/>
      <c r="R1524" s="48"/>
      <c r="S1524" s="48"/>
      <c r="T1524" s="48"/>
      <c r="U1524" s="436" t="str">
        <f t="shared" si="92"/>
        <v/>
      </c>
      <c r="V1524" s="436"/>
      <c r="W1524" s="436" t="str">
        <f t="shared" si="93"/>
        <v/>
      </c>
      <c r="X1524" s="436"/>
      <c r="Y1524" s="48"/>
      <c r="Z1524" s="48"/>
      <c r="AA1524" s="48"/>
      <c r="AB1524" s="48"/>
      <c r="AC1524" s="48"/>
      <c r="AD1524" s="48"/>
      <c r="AE1524" s="48"/>
      <c r="AF1524" s="48"/>
      <c r="AG1524" s="48"/>
      <c r="AH1524" s="48"/>
      <c r="AI1524" s="48"/>
      <c r="AJ1524" s="48"/>
      <c r="AK1524" s="48"/>
      <c r="AL1524" s="48"/>
      <c r="AM1524" s="48"/>
      <c r="AN1524" s="48"/>
      <c r="AO1524" s="48"/>
      <c r="AP1524" s="48"/>
      <c r="AQ1524" s="48"/>
      <c r="AR1524" s="48"/>
      <c r="AS1524" s="48"/>
      <c r="AT1524" s="48"/>
      <c r="AU1524" s="48"/>
      <c r="AV1524" s="48"/>
      <c r="AW1524" s="48"/>
      <c r="AX1524" s="48"/>
      <c r="AY1524" s="48"/>
      <c r="AZ1524" s="48"/>
      <c r="BA1524" s="48"/>
      <c r="BB1524" s="48"/>
      <c r="BC1524" s="48"/>
      <c r="BD1524" s="48"/>
      <c r="BE1524" s="48"/>
      <c r="BF1524" s="48"/>
      <c r="BG1524" s="48"/>
      <c r="BH1524" s="48"/>
      <c r="BI1524" s="48"/>
      <c r="BJ1524" s="48"/>
      <c r="BK1524" s="48"/>
      <c r="BL1524" s="48"/>
      <c r="BM1524" s="48"/>
      <c r="BN1524" s="48"/>
      <c r="BO1524" s="48"/>
      <c r="BP1524" s="48"/>
      <c r="BQ1524" s="48"/>
      <c r="BR1524" s="48"/>
      <c r="BS1524" s="48"/>
      <c r="BT1524" s="48"/>
      <c r="BU1524" s="48"/>
    </row>
    <row r="1525" spans="1:73" hidden="1">
      <c r="A1525" s="48"/>
      <c r="B1525" s="48"/>
      <c r="C1525" s="48"/>
      <c r="D1525" s="48"/>
      <c r="E1525" s="48"/>
      <c r="F1525" s="48"/>
      <c r="G1525" s="48"/>
      <c r="H1525" s="48"/>
      <c r="I1525" s="48"/>
      <c r="J1525" s="48"/>
      <c r="K1525" s="48"/>
      <c r="L1525" s="464">
        <f t="shared" si="94"/>
        <v>1138</v>
      </c>
      <c r="M1525" s="464"/>
      <c r="N1525" s="152" t="s">
        <v>3936</v>
      </c>
      <c r="O1525" s="48"/>
      <c r="P1525" s="48"/>
      <c r="Q1525" s="48"/>
      <c r="R1525" s="48"/>
      <c r="S1525" s="48"/>
      <c r="T1525" s="48"/>
      <c r="U1525" s="436" t="str">
        <f t="shared" si="92"/>
        <v/>
      </c>
      <c r="V1525" s="436"/>
      <c r="W1525" s="436" t="str">
        <f t="shared" si="93"/>
        <v/>
      </c>
      <c r="X1525" s="436"/>
      <c r="Y1525" s="48"/>
      <c r="Z1525" s="48"/>
      <c r="AA1525" s="48"/>
      <c r="AB1525" s="48"/>
      <c r="AC1525" s="48"/>
      <c r="AD1525" s="48"/>
      <c r="AE1525" s="48"/>
      <c r="AF1525" s="48"/>
      <c r="AG1525" s="48"/>
      <c r="AH1525" s="48"/>
      <c r="AI1525" s="48"/>
      <c r="AJ1525" s="48"/>
      <c r="AK1525" s="48"/>
      <c r="AL1525" s="48"/>
      <c r="AM1525" s="48"/>
      <c r="AN1525" s="48"/>
      <c r="AO1525" s="48"/>
      <c r="AP1525" s="48"/>
      <c r="AQ1525" s="48"/>
      <c r="AR1525" s="48"/>
      <c r="AS1525" s="48"/>
      <c r="AT1525" s="48"/>
      <c r="AU1525" s="48"/>
      <c r="AV1525" s="48"/>
      <c r="AW1525" s="48"/>
      <c r="AX1525" s="48"/>
      <c r="AY1525" s="48"/>
      <c r="AZ1525" s="48"/>
      <c r="BA1525" s="48"/>
      <c r="BB1525" s="48"/>
      <c r="BC1525" s="48"/>
      <c r="BD1525" s="48"/>
      <c r="BE1525" s="48"/>
      <c r="BF1525" s="48"/>
      <c r="BG1525" s="48"/>
      <c r="BH1525" s="48"/>
      <c r="BI1525" s="48"/>
      <c r="BJ1525" s="48"/>
      <c r="BK1525" s="48"/>
      <c r="BL1525" s="48"/>
      <c r="BM1525" s="48"/>
      <c r="BN1525" s="48"/>
      <c r="BO1525" s="48"/>
      <c r="BP1525" s="48"/>
      <c r="BQ1525" s="48"/>
      <c r="BR1525" s="48"/>
      <c r="BS1525" s="48"/>
      <c r="BT1525" s="48"/>
      <c r="BU1525" s="48"/>
    </row>
    <row r="1526" spans="1:73" hidden="1">
      <c r="A1526" s="48"/>
      <c r="B1526" s="48"/>
      <c r="C1526" s="48"/>
      <c r="D1526" s="48"/>
      <c r="E1526" s="48"/>
      <c r="F1526" s="48"/>
      <c r="G1526" s="48"/>
      <c r="H1526" s="48"/>
      <c r="I1526" s="48"/>
      <c r="J1526" s="48"/>
      <c r="K1526" s="48"/>
      <c r="L1526" s="464">
        <f t="shared" si="94"/>
        <v>1139</v>
      </c>
      <c r="M1526" s="464"/>
      <c r="N1526" s="152" t="s">
        <v>3937</v>
      </c>
      <c r="O1526" s="48"/>
      <c r="P1526" s="48"/>
      <c r="Q1526" s="48"/>
      <c r="R1526" s="48"/>
      <c r="S1526" s="48"/>
      <c r="T1526" s="48"/>
      <c r="U1526" s="436" t="str">
        <f t="shared" si="92"/>
        <v/>
      </c>
      <c r="V1526" s="436"/>
      <c r="W1526" s="436" t="str">
        <f t="shared" si="93"/>
        <v/>
      </c>
      <c r="X1526" s="436"/>
      <c r="Y1526" s="48"/>
      <c r="Z1526" s="48"/>
      <c r="AA1526" s="48"/>
      <c r="AB1526" s="48"/>
      <c r="AC1526" s="48"/>
      <c r="AD1526" s="48"/>
      <c r="AE1526" s="48"/>
      <c r="AF1526" s="48"/>
      <c r="AG1526" s="48"/>
      <c r="AH1526" s="48"/>
      <c r="AI1526" s="48"/>
      <c r="AJ1526" s="48"/>
      <c r="AK1526" s="48"/>
      <c r="AL1526" s="48"/>
      <c r="AM1526" s="48"/>
      <c r="AN1526" s="48"/>
      <c r="AO1526" s="48"/>
      <c r="AP1526" s="48"/>
      <c r="AQ1526" s="48"/>
      <c r="AR1526" s="48"/>
      <c r="AS1526" s="48"/>
      <c r="AT1526" s="48"/>
      <c r="AU1526" s="48"/>
      <c r="AV1526" s="48"/>
      <c r="AW1526" s="48"/>
      <c r="AX1526" s="48"/>
      <c r="AY1526" s="48"/>
      <c r="AZ1526" s="48"/>
      <c r="BA1526" s="48"/>
      <c r="BB1526" s="48"/>
      <c r="BC1526" s="48"/>
      <c r="BD1526" s="48"/>
      <c r="BE1526" s="48"/>
      <c r="BF1526" s="48"/>
      <c r="BG1526" s="48"/>
      <c r="BH1526" s="48"/>
      <c r="BI1526" s="48"/>
      <c r="BJ1526" s="48"/>
      <c r="BK1526" s="48"/>
      <c r="BL1526" s="48"/>
      <c r="BM1526" s="48"/>
      <c r="BN1526" s="48"/>
      <c r="BO1526" s="48"/>
      <c r="BP1526" s="48"/>
      <c r="BQ1526" s="48"/>
      <c r="BR1526" s="48"/>
      <c r="BS1526" s="48"/>
      <c r="BT1526" s="48"/>
      <c r="BU1526" s="48"/>
    </row>
    <row r="1527" spans="1:73" hidden="1">
      <c r="A1527" s="48"/>
      <c r="B1527" s="48"/>
      <c r="C1527" s="48"/>
      <c r="D1527" s="48"/>
      <c r="E1527" s="48"/>
      <c r="F1527" s="48"/>
      <c r="G1527" s="48"/>
      <c r="H1527" s="48"/>
      <c r="I1527" s="48"/>
      <c r="J1527" s="48"/>
      <c r="K1527" s="48"/>
      <c r="L1527" s="464">
        <f t="shared" si="94"/>
        <v>1140</v>
      </c>
      <c r="M1527" s="464"/>
      <c r="N1527" s="152" t="s">
        <v>3938</v>
      </c>
      <c r="O1527" s="48"/>
      <c r="P1527" s="48"/>
      <c r="Q1527" s="48"/>
      <c r="R1527" s="48"/>
      <c r="S1527" s="48"/>
      <c r="T1527" s="48"/>
      <c r="U1527" s="436" t="str">
        <f t="shared" si="92"/>
        <v/>
      </c>
      <c r="V1527" s="436"/>
      <c r="W1527" s="436" t="str">
        <f t="shared" si="93"/>
        <v/>
      </c>
      <c r="X1527" s="436"/>
      <c r="Y1527" s="48"/>
      <c r="Z1527" s="48"/>
      <c r="AA1527" s="48"/>
      <c r="AB1527" s="48"/>
      <c r="AC1527" s="48"/>
      <c r="AD1527" s="48"/>
      <c r="AE1527" s="48"/>
      <c r="AF1527" s="48"/>
      <c r="AG1527" s="48"/>
      <c r="AH1527" s="48"/>
      <c r="AI1527" s="48"/>
      <c r="AJ1527" s="48"/>
      <c r="AK1527" s="48"/>
      <c r="AL1527" s="48"/>
      <c r="AM1527" s="48"/>
      <c r="AN1527" s="48"/>
      <c r="AO1527" s="48"/>
      <c r="AP1527" s="48"/>
      <c r="AQ1527" s="48"/>
      <c r="AR1527" s="48"/>
      <c r="AS1527" s="48"/>
      <c r="AT1527" s="48"/>
      <c r="AU1527" s="48"/>
      <c r="AV1527" s="48"/>
      <c r="AW1527" s="48"/>
      <c r="AX1527" s="48"/>
      <c r="AY1527" s="48"/>
      <c r="AZ1527" s="48"/>
      <c r="BA1527" s="48"/>
      <c r="BB1527" s="48"/>
      <c r="BC1527" s="48"/>
      <c r="BD1527" s="48"/>
      <c r="BE1527" s="48"/>
      <c r="BF1527" s="48"/>
      <c r="BG1527" s="48"/>
      <c r="BH1527" s="48"/>
      <c r="BI1527" s="48"/>
      <c r="BJ1527" s="48"/>
      <c r="BK1527" s="48"/>
      <c r="BL1527" s="48"/>
      <c r="BM1527" s="48"/>
      <c r="BN1527" s="48"/>
      <c r="BO1527" s="48"/>
      <c r="BP1527" s="48"/>
      <c r="BQ1527" s="48"/>
      <c r="BR1527" s="48"/>
      <c r="BS1527" s="48"/>
      <c r="BT1527" s="48"/>
      <c r="BU1527" s="48"/>
    </row>
    <row r="1528" spans="1:73" hidden="1">
      <c r="A1528" s="48"/>
      <c r="B1528" s="48"/>
      <c r="C1528" s="48"/>
      <c r="D1528" s="48"/>
      <c r="E1528" s="48"/>
      <c r="F1528" s="48"/>
      <c r="G1528" s="48"/>
      <c r="H1528" s="48"/>
      <c r="I1528" s="48"/>
      <c r="J1528" s="48"/>
      <c r="K1528" s="48"/>
      <c r="L1528" s="464">
        <f t="shared" si="94"/>
        <v>1141</v>
      </c>
      <c r="M1528" s="464"/>
      <c r="N1528" s="152" t="s">
        <v>3939</v>
      </c>
      <c r="O1528" s="48"/>
      <c r="P1528" s="48"/>
      <c r="Q1528" s="48"/>
      <c r="R1528" s="48"/>
      <c r="S1528" s="48"/>
      <c r="T1528" s="48"/>
      <c r="U1528" s="436" t="str">
        <f t="shared" si="92"/>
        <v/>
      </c>
      <c r="V1528" s="436"/>
      <c r="W1528" s="436" t="str">
        <f t="shared" si="93"/>
        <v/>
      </c>
      <c r="X1528" s="436"/>
      <c r="Y1528" s="48"/>
      <c r="Z1528" s="48"/>
      <c r="AA1528" s="48"/>
      <c r="AB1528" s="48"/>
      <c r="AC1528" s="48"/>
      <c r="AD1528" s="48"/>
      <c r="AE1528" s="48"/>
      <c r="AF1528" s="48"/>
      <c r="AG1528" s="48"/>
      <c r="AH1528" s="48"/>
      <c r="AI1528" s="48"/>
      <c r="AJ1528" s="48"/>
      <c r="AK1528" s="48"/>
      <c r="AL1528" s="48"/>
      <c r="AM1528" s="48"/>
      <c r="AN1528" s="48"/>
      <c r="AO1528" s="48"/>
      <c r="AP1528" s="48"/>
      <c r="AQ1528" s="48"/>
      <c r="AR1528" s="48"/>
      <c r="AS1528" s="48"/>
      <c r="AT1528" s="48"/>
      <c r="AU1528" s="48"/>
      <c r="AV1528" s="48"/>
      <c r="AW1528" s="48"/>
      <c r="AX1528" s="48"/>
      <c r="AY1528" s="48"/>
      <c r="AZ1528" s="48"/>
      <c r="BA1528" s="48"/>
      <c r="BB1528" s="48"/>
      <c r="BC1528" s="48"/>
      <c r="BD1528" s="48"/>
      <c r="BE1528" s="48"/>
      <c r="BF1528" s="48"/>
      <c r="BG1528" s="48"/>
      <c r="BH1528" s="48"/>
      <c r="BI1528" s="48"/>
      <c r="BJ1528" s="48"/>
      <c r="BK1528" s="48"/>
      <c r="BL1528" s="48"/>
      <c r="BM1528" s="48"/>
      <c r="BN1528" s="48"/>
      <c r="BO1528" s="48"/>
      <c r="BP1528" s="48"/>
      <c r="BQ1528" s="48"/>
      <c r="BR1528" s="48"/>
      <c r="BS1528" s="48"/>
      <c r="BT1528" s="48"/>
      <c r="BU1528" s="48"/>
    </row>
    <row r="1529" spans="1:73" hidden="1">
      <c r="A1529" s="48"/>
      <c r="B1529" s="48"/>
      <c r="C1529" s="48"/>
      <c r="D1529" s="48"/>
      <c r="E1529" s="48"/>
      <c r="F1529" s="48"/>
      <c r="G1529" s="48"/>
      <c r="H1529" s="48"/>
      <c r="I1529" s="48"/>
      <c r="J1529" s="48"/>
      <c r="K1529" s="48"/>
      <c r="L1529" s="464">
        <f t="shared" si="94"/>
        <v>1142</v>
      </c>
      <c r="M1529" s="464"/>
      <c r="N1529" s="152" t="s">
        <v>3940</v>
      </c>
      <c r="O1529" s="48"/>
      <c r="P1529" s="48"/>
      <c r="Q1529" s="48"/>
      <c r="R1529" s="48"/>
      <c r="S1529" s="48"/>
      <c r="T1529" s="48"/>
      <c r="U1529" s="436" t="str">
        <f t="shared" si="92"/>
        <v/>
      </c>
      <c r="V1529" s="436"/>
      <c r="W1529" s="436" t="str">
        <f t="shared" si="93"/>
        <v/>
      </c>
      <c r="X1529" s="436"/>
      <c r="Y1529" s="48"/>
      <c r="Z1529" s="48"/>
      <c r="AA1529" s="48"/>
      <c r="AB1529" s="48"/>
      <c r="AC1529" s="48"/>
      <c r="AD1529" s="48"/>
      <c r="AE1529" s="48"/>
      <c r="AF1529" s="48"/>
      <c r="AG1529" s="48"/>
      <c r="AH1529" s="48"/>
      <c r="AI1529" s="48"/>
      <c r="AJ1529" s="48"/>
      <c r="AK1529" s="48"/>
      <c r="AL1529" s="48"/>
      <c r="AM1529" s="48"/>
      <c r="AN1529" s="48"/>
      <c r="AO1529" s="48"/>
      <c r="AP1529" s="48"/>
      <c r="AQ1529" s="48"/>
      <c r="AR1529" s="48"/>
      <c r="AS1529" s="48"/>
      <c r="AT1529" s="48"/>
      <c r="AU1529" s="48"/>
      <c r="AV1529" s="48"/>
      <c r="AW1529" s="48"/>
      <c r="AX1529" s="48"/>
      <c r="AY1529" s="48"/>
      <c r="AZ1529" s="48"/>
      <c r="BA1529" s="48"/>
      <c r="BB1529" s="48"/>
      <c r="BC1529" s="48"/>
      <c r="BD1529" s="48"/>
      <c r="BE1529" s="48"/>
      <c r="BF1529" s="48"/>
      <c r="BG1529" s="48"/>
      <c r="BH1529" s="48"/>
      <c r="BI1529" s="48"/>
      <c r="BJ1529" s="48"/>
      <c r="BK1529" s="48"/>
      <c r="BL1529" s="48"/>
      <c r="BM1529" s="48"/>
      <c r="BN1529" s="48"/>
      <c r="BO1529" s="48"/>
      <c r="BP1529" s="48"/>
      <c r="BQ1529" s="48"/>
      <c r="BR1529" s="48"/>
      <c r="BS1529" s="48"/>
      <c r="BT1529" s="48"/>
      <c r="BU1529" s="48"/>
    </row>
    <row r="1530" spans="1:73" hidden="1">
      <c r="A1530" s="48"/>
      <c r="B1530" s="48"/>
      <c r="C1530" s="48"/>
      <c r="D1530" s="48"/>
      <c r="E1530" s="48"/>
      <c r="F1530" s="48"/>
      <c r="G1530" s="48"/>
      <c r="H1530" s="48"/>
      <c r="I1530" s="48"/>
      <c r="J1530" s="48"/>
      <c r="K1530" s="48"/>
      <c r="L1530" s="464">
        <f t="shared" si="94"/>
        <v>1143</v>
      </c>
      <c r="M1530" s="464"/>
      <c r="N1530" s="152" t="s">
        <v>3941</v>
      </c>
      <c r="O1530" s="48"/>
      <c r="P1530" s="48"/>
      <c r="Q1530" s="48"/>
      <c r="R1530" s="48"/>
      <c r="S1530" s="48"/>
      <c r="T1530" s="48"/>
      <c r="U1530" s="436" t="str">
        <f t="shared" si="92"/>
        <v/>
      </c>
      <c r="V1530" s="436"/>
      <c r="W1530" s="436" t="str">
        <f t="shared" si="93"/>
        <v/>
      </c>
      <c r="X1530" s="436"/>
      <c r="Y1530" s="48"/>
      <c r="Z1530" s="48"/>
      <c r="AA1530" s="48"/>
      <c r="AB1530" s="48"/>
      <c r="AC1530" s="48"/>
      <c r="AD1530" s="48"/>
      <c r="AE1530" s="48"/>
      <c r="AF1530" s="48"/>
      <c r="AG1530" s="48"/>
      <c r="AH1530" s="48"/>
      <c r="AI1530" s="48"/>
      <c r="AJ1530" s="48"/>
      <c r="AK1530" s="48"/>
      <c r="AL1530" s="48"/>
      <c r="AM1530" s="48"/>
      <c r="AN1530" s="48"/>
      <c r="AO1530" s="48"/>
      <c r="AP1530" s="48"/>
      <c r="AQ1530" s="48"/>
      <c r="AR1530" s="48"/>
      <c r="AS1530" s="48"/>
      <c r="AT1530" s="48"/>
      <c r="AU1530" s="48"/>
      <c r="AV1530" s="48"/>
      <c r="AW1530" s="48"/>
      <c r="AX1530" s="48"/>
      <c r="AY1530" s="48"/>
      <c r="AZ1530" s="48"/>
      <c r="BA1530" s="48"/>
      <c r="BB1530" s="48"/>
      <c r="BC1530" s="48"/>
      <c r="BD1530" s="48"/>
      <c r="BE1530" s="48"/>
      <c r="BF1530" s="48"/>
      <c r="BG1530" s="48"/>
      <c r="BH1530" s="48"/>
      <c r="BI1530" s="48"/>
      <c r="BJ1530" s="48"/>
      <c r="BK1530" s="48"/>
      <c r="BL1530" s="48"/>
      <c r="BM1530" s="48"/>
      <c r="BN1530" s="48"/>
      <c r="BO1530" s="48"/>
      <c r="BP1530" s="48"/>
      <c r="BQ1530" s="48"/>
      <c r="BR1530" s="48"/>
      <c r="BS1530" s="48"/>
      <c r="BT1530" s="48"/>
      <c r="BU1530" s="48"/>
    </row>
    <row r="1531" spans="1:73" hidden="1">
      <c r="A1531" s="48"/>
      <c r="B1531" s="48"/>
      <c r="C1531" s="48"/>
      <c r="D1531" s="48"/>
      <c r="E1531" s="48"/>
      <c r="F1531" s="48"/>
      <c r="G1531" s="48"/>
      <c r="H1531" s="48"/>
      <c r="I1531" s="48"/>
      <c r="J1531" s="48"/>
      <c r="K1531" s="48"/>
      <c r="L1531" s="464">
        <f t="shared" si="94"/>
        <v>1144</v>
      </c>
      <c r="M1531" s="464"/>
      <c r="N1531" s="152" t="s">
        <v>3942</v>
      </c>
      <c r="O1531" s="48"/>
      <c r="P1531" s="48"/>
      <c r="Q1531" s="48"/>
      <c r="R1531" s="48"/>
      <c r="S1531" s="48"/>
      <c r="T1531" s="48"/>
      <c r="U1531" s="436" t="str">
        <f t="shared" si="92"/>
        <v/>
      </c>
      <c r="V1531" s="436"/>
      <c r="W1531" s="436" t="str">
        <f t="shared" si="93"/>
        <v/>
      </c>
      <c r="X1531" s="436"/>
      <c r="Y1531" s="48"/>
      <c r="Z1531" s="48"/>
      <c r="AA1531" s="48"/>
      <c r="AB1531" s="48"/>
      <c r="AC1531" s="48"/>
      <c r="AD1531" s="48"/>
      <c r="AE1531" s="48"/>
      <c r="AF1531" s="48"/>
      <c r="AG1531" s="48"/>
      <c r="AH1531" s="48"/>
      <c r="AI1531" s="48"/>
      <c r="AJ1531" s="48"/>
      <c r="AK1531" s="48"/>
      <c r="AL1531" s="48"/>
      <c r="AM1531" s="48"/>
      <c r="AN1531" s="48"/>
      <c r="AO1531" s="48"/>
      <c r="AP1531" s="48"/>
      <c r="AQ1531" s="48"/>
      <c r="AR1531" s="48"/>
      <c r="AS1531" s="48"/>
      <c r="AT1531" s="48"/>
      <c r="AU1531" s="48"/>
      <c r="AV1531" s="48"/>
      <c r="AW1531" s="48"/>
      <c r="AX1531" s="48"/>
      <c r="AY1531" s="48"/>
      <c r="AZ1531" s="48"/>
      <c r="BA1531" s="48"/>
      <c r="BB1531" s="48"/>
      <c r="BC1531" s="48"/>
      <c r="BD1531" s="48"/>
      <c r="BE1531" s="48"/>
      <c r="BF1531" s="48"/>
      <c r="BG1531" s="48"/>
      <c r="BH1531" s="48"/>
      <c r="BI1531" s="48"/>
      <c r="BJ1531" s="48"/>
      <c r="BK1531" s="48"/>
      <c r="BL1531" s="48"/>
      <c r="BM1531" s="48"/>
      <c r="BN1531" s="48"/>
      <c r="BO1531" s="48"/>
      <c r="BP1531" s="48"/>
      <c r="BQ1531" s="48"/>
      <c r="BR1531" s="48"/>
      <c r="BS1531" s="48"/>
      <c r="BT1531" s="48"/>
      <c r="BU1531" s="48"/>
    </row>
    <row r="1532" spans="1:73" hidden="1">
      <c r="A1532" s="48"/>
      <c r="B1532" s="48"/>
      <c r="C1532" s="48"/>
      <c r="D1532" s="48"/>
      <c r="E1532" s="48"/>
      <c r="F1532" s="48"/>
      <c r="G1532" s="48"/>
      <c r="H1532" s="48"/>
      <c r="I1532" s="48"/>
      <c r="J1532" s="48"/>
      <c r="K1532" s="48"/>
      <c r="L1532" s="464">
        <f t="shared" si="94"/>
        <v>1145</v>
      </c>
      <c r="M1532" s="464"/>
      <c r="N1532" s="152" t="s">
        <v>3943</v>
      </c>
      <c r="O1532" s="48"/>
      <c r="P1532" s="48"/>
      <c r="Q1532" s="48"/>
      <c r="R1532" s="48"/>
      <c r="S1532" s="48"/>
      <c r="T1532" s="48"/>
      <c r="U1532" s="436" t="str">
        <f t="shared" si="92"/>
        <v/>
      </c>
      <c r="V1532" s="436"/>
      <c r="W1532" s="436" t="str">
        <f t="shared" si="93"/>
        <v/>
      </c>
      <c r="X1532" s="436"/>
      <c r="Y1532" s="48"/>
      <c r="Z1532" s="48"/>
      <c r="AA1532" s="48"/>
      <c r="AB1532" s="48"/>
      <c r="AC1532" s="48"/>
      <c r="AD1532" s="48"/>
      <c r="AE1532" s="48"/>
      <c r="AF1532" s="48"/>
      <c r="AG1532" s="48"/>
      <c r="AH1532" s="48"/>
      <c r="AI1532" s="48"/>
      <c r="AJ1532" s="48"/>
      <c r="AK1532" s="48"/>
      <c r="AL1532" s="48"/>
      <c r="AM1532" s="48"/>
      <c r="AN1532" s="48"/>
      <c r="AO1532" s="48"/>
      <c r="AP1532" s="48"/>
      <c r="AQ1532" s="48"/>
      <c r="AR1532" s="48"/>
      <c r="AS1532" s="48"/>
      <c r="AT1532" s="48"/>
      <c r="AU1532" s="48"/>
      <c r="AV1532" s="48"/>
      <c r="AW1532" s="48"/>
      <c r="AX1532" s="48"/>
      <c r="AY1532" s="48"/>
      <c r="AZ1532" s="48"/>
      <c r="BA1532" s="48"/>
      <c r="BB1532" s="48"/>
      <c r="BC1532" s="48"/>
      <c r="BD1532" s="48"/>
      <c r="BE1532" s="48"/>
      <c r="BF1532" s="48"/>
      <c r="BG1532" s="48"/>
      <c r="BH1532" s="48"/>
      <c r="BI1532" s="48"/>
      <c r="BJ1532" s="48"/>
      <c r="BK1532" s="48"/>
      <c r="BL1532" s="48"/>
      <c r="BM1532" s="48"/>
      <c r="BN1532" s="48"/>
      <c r="BO1532" s="48"/>
      <c r="BP1532" s="48"/>
      <c r="BQ1532" s="48"/>
      <c r="BR1532" s="48"/>
      <c r="BS1532" s="48"/>
      <c r="BT1532" s="48"/>
      <c r="BU1532" s="48"/>
    </row>
    <row r="1533" spans="1:73" hidden="1">
      <c r="A1533" s="48"/>
      <c r="B1533" s="48"/>
      <c r="C1533" s="48"/>
      <c r="D1533" s="48"/>
      <c r="E1533" s="48"/>
      <c r="F1533" s="48"/>
      <c r="G1533" s="48"/>
      <c r="H1533" s="48"/>
      <c r="I1533" s="48"/>
      <c r="J1533" s="48"/>
      <c r="K1533" s="48"/>
      <c r="L1533" s="464">
        <f t="shared" si="94"/>
        <v>1146</v>
      </c>
      <c r="M1533" s="464"/>
      <c r="N1533" s="152" t="s">
        <v>3944</v>
      </c>
      <c r="O1533" s="48"/>
      <c r="P1533" s="48"/>
      <c r="Q1533" s="48"/>
      <c r="R1533" s="48"/>
      <c r="S1533" s="48"/>
      <c r="T1533" s="48"/>
      <c r="U1533" s="436" t="str">
        <f t="shared" si="92"/>
        <v/>
      </c>
      <c r="V1533" s="436"/>
      <c r="W1533" s="436" t="str">
        <f t="shared" si="93"/>
        <v/>
      </c>
      <c r="X1533" s="436"/>
      <c r="Y1533" s="48"/>
      <c r="Z1533" s="48"/>
      <c r="AA1533" s="48"/>
      <c r="AB1533" s="48"/>
      <c r="AC1533" s="48"/>
      <c r="AD1533" s="48"/>
      <c r="AE1533" s="48"/>
      <c r="AF1533" s="48"/>
      <c r="AG1533" s="48"/>
      <c r="AH1533" s="48"/>
      <c r="AI1533" s="48"/>
      <c r="AJ1533" s="48"/>
      <c r="AK1533" s="48"/>
      <c r="AL1533" s="48"/>
      <c r="AM1533" s="48"/>
      <c r="AN1533" s="48"/>
      <c r="AO1533" s="48"/>
      <c r="AP1533" s="48"/>
      <c r="AQ1533" s="48"/>
      <c r="AR1533" s="48"/>
      <c r="AS1533" s="48"/>
      <c r="AT1533" s="48"/>
      <c r="AU1533" s="48"/>
      <c r="AV1533" s="48"/>
      <c r="AW1533" s="48"/>
      <c r="AX1533" s="48"/>
      <c r="AY1533" s="48"/>
      <c r="AZ1533" s="48"/>
      <c r="BA1533" s="48"/>
      <c r="BB1533" s="48"/>
      <c r="BC1533" s="48"/>
      <c r="BD1533" s="48"/>
      <c r="BE1533" s="48"/>
      <c r="BF1533" s="48"/>
      <c r="BG1533" s="48"/>
      <c r="BH1533" s="48"/>
      <c r="BI1533" s="48"/>
      <c r="BJ1533" s="48"/>
      <c r="BK1533" s="48"/>
      <c r="BL1533" s="48"/>
      <c r="BM1533" s="48"/>
      <c r="BN1533" s="48"/>
      <c r="BO1533" s="48"/>
      <c r="BP1533" s="48"/>
      <c r="BQ1533" s="48"/>
      <c r="BR1533" s="48"/>
      <c r="BS1533" s="48"/>
      <c r="BT1533" s="48"/>
      <c r="BU1533" s="48"/>
    </row>
    <row r="1534" spans="1:73" hidden="1">
      <c r="A1534" s="48"/>
      <c r="B1534" s="48"/>
      <c r="C1534" s="48"/>
      <c r="D1534" s="48"/>
      <c r="E1534" s="48"/>
      <c r="F1534" s="48"/>
      <c r="G1534" s="48"/>
      <c r="H1534" s="48"/>
      <c r="I1534" s="48"/>
      <c r="J1534" s="48"/>
      <c r="K1534" s="48"/>
      <c r="L1534" s="464">
        <f t="shared" si="94"/>
        <v>1147</v>
      </c>
      <c r="M1534" s="464"/>
      <c r="N1534" s="152" t="s">
        <v>3945</v>
      </c>
      <c r="O1534" s="48"/>
      <c r="P1534" s="48"/>
      <c r="Q1534" s="48"/>
      <c r="R1534" s="48"/>
      <c r="S1534" s="48"/>
      <c r="T1534" s="48"/>
      <c r="U1534" s="436" t="str">
        <f t="shared" si="92"/>
        <v/>
      </c>
      <c r="V1534" s="436"/>
      <c r="W1534" s="436" t="str">
        <f t="shared" si="93"/>
        <v/>
      </c>
      <c r="X1534" s="436"/>
      <c r="Y1534" s="48"/>
      <c r="Z1534" s="48"/>
      <c r="AA1534" s="48"/>
      <c r="AB1534" s="48"/>
      <c r="AC1534" s="48"/>
      <c r="AD1534" s="48"/>
      <c r="AE1534" s="48"/>
      <c r="AF1534" s="48"/>
      <c r="AG1534" s="48"/>
      <c r="AH1534" s="48"/>
      <c r="AI1534" s="48"/>
      <c r="AJ1534" s="48"/>
      <c r="AK1534" s="48"/>
      <c r="AL1534" s="48"/>
      <c r="AM1534" s="48"/>
      <c r="AN1534" s="48"/>
      <c r="AO1534" s="48"/>
      <c r="AP1534" s="48"/>
      <c r="AQ1534" s="48"/>
      <c r="AR1534" s="48"/>
      <c r="AS1534" s="48"/>
      <c r="AT1534" s="48"/>
      <c r="AU1534" s="48"/>
      <c r="AV1534" s="48"/>
      <c r="AW1534" s="48"/>
      <c r="AX1534" s="48"/>
      <c r="AY1534" s="48"/>
      <c r="AZ1534" s="48"/>
      <c r="BA1534" s="48"/>
      <c r="BB1534" s="48"/>
      <c r="BC1534" s="48"/>
      <c r="BD1534" s="48"/>
      <c r="BE1534" s="48"/>
      <c r="BF1534" s="48"/>
      <c r="BG1534" s="48"/>
      <c r="BH1534" s="48"/>
      <c r="BI1534" s="48"/>
      <c r="BJ1534" s="48"/>
      <c r="BK1534" s="48"/>
      <c r="BL1534" s="48"/>
      <c r="BM1534" s="48"/>
      <c r="BN1534" s="48"/>
      <c r="BO1534" s="48"/>
      <c r="BP1534" s="48"/>
      <c r="BQ1534" s="48"/>
      <c r="BR1534" s="48"/>
      <c r="BS1534" s="48"/>
      <c r="BT1534" s="48"/>
      <c r="BU1534" s="48"/>
    </row>
    <row r="1535" spans="1:73" hidden="1">
      <c r="A1535" s="48"/>
      <c r="B1535" s="48"/>
      <c r="C1535" s="48"/>
      <c r="D1535" s="48"/>
      <c r="E1535" s="48"/>
      <c r="F1535" s="48"/>
      <c r="G1535" s="48"/>
      <c r="H1535" s="48"/>
      <c r="I1535" s="48"/>
      <c r="J1535" s="48"/>
      <c r="K1535" s="48"/>
      <c r="L1535" s="464">
        <f t="shared" si="94"/>
        <v>1148</v>
      </c>
      <c r="M1535" s="464"/>
      <c r="N1535" s="152" t="s">
        <v>3946</v>
      </c>
      <c r="O1535" s="48"/>
      <c r="P1535" s="48"/>
      <c r="Q1535" s="48"/>
      <c r="R1535" s="48"/>
      <c r="S1535" s="48"/>
      <c r="T1535" s="48"/>
      <c r="U1535" s="436" t="str">
        <f t="shared" si="92"/>
        <v/>
      </c>
      <c r="V1535" s="436"/>
      <c r="W1535" s="436" t="str">
        <f t="shared" si="93"/>
        <v/>
      </c>
      <c r="X1535" s="436"/>
      <c r="Y1535" s="48"/>
      <c r="Z1535" s="48"/>
      <c r="AA1535" s="48"/>
      <c r="AB1535" s="48"/>
      <c r="AC1535" s="48"/>
      <c r="AD1535" s="48"/>
      <c r="AE1535" s="48"/>
      <c r="AF1535" s="48"/>
      <c r="AG1535" s="48"/>
      <c r="AH1535" s="48"/>
      <c r="AI1535" s="48"/>
      <c r="AJ1535" s="48"/>
      <c r="AK1535" s="48"/>
      <c r="AL1535" s="48"/>
      <c r="AM1535" s="48"/>
      <c r="AN1535" s="48"/>
      <c r="AO1535" s="48"/>
      <c r="AP1535" s="48"/>
      <c r="AQ1535" s="48"/>
      <c r="AR1535" s="48"/>
      <c r="AS1535" s="48"/>
      <c r="AT1535" s="48"/>
      <c r="AU1535" s="48"/>
      <c r="AV1535" s="48"/>
      <c r="AW1535" s="48"/>
      <c r="AX1535" s="48"/>
      <c r="AY1535" s="48"/>
      <c r="AZ1535" s="48"/>
      <c r="BA1535" s="48"/>
      <c r="BB1535" s="48"/>
      <c r="BC1535" s="48"/>
      <c r="BD1535" s="48"/>
      <c r="BE1535" s="48"/>
      <c r="BF1535" s="48"/>
      <c r="BG1535" s="48"/>
      <c r="BH1535" s="48"/>
      <c r="BI1535" s="48"/>
      <c r="BJ1535" s="48"/>
      <c r="BK1535" s="48"/>
      <c r="BL1535" s="48"/>
      <c r="BM1535" s="48"/>
      <c r="BN1535" s="48"/>
      <c r="BO1535" s="48"/>
      <c r="BP1535" s="48"/>
      <c r="BQ1535" s="48"/>
      <c r="BR1535" s="48"/>
      <c r="BS1535" s="48"/>
      <c r="BT1535" s="48"/>
      <c r="BU1535" s="48"/>
    </row>
    <row r="1536" spans="1:73" hidden="1">
      <c r="A1536" s="48"/>
      <c r="B1536" s="48"/>
      <c r="C1536" s="48"/>
      <c r="D1536" s="48"/>
      <c r="E1536" s="48"/>
      <c r="F1536" s="48"/>
      <c r="G1536" s="48"/>
      <c r="H1536" s="48"/>
      <c r="I1536" s="48"/>
      <c r="J1536" s="48"/>
      <c r="K1536" s="48"/>
      <c r="L1536" s="464">
        <f t="shared" si="94"/>
        <v>1149</v>
      </c>
      <c r="M1536" s="464"/>
      <c r="N1536" s="152" t="s">
        <v>3947</v>
      </c>
      <c r="O1536" s="48"/>
      <c r="P1536" s="48"/>
      <c r="Q1536" s="48"/>
      <c r="R1536" s="48"/>
      <c r="S1536" s="48"/>
      <c r="T1536" s="48"/>
      <c r="U1536" s="436" t="str">
        <f t="shared" si="92"/>
        <v/>
      </c>
      <c r="V1536" s="436"/>
      <c r="W1536" s="436" t="str">
        <f t="shared" si="93"/>
        <v/>
      </c>
      <c r="X1536" s="436"/>
      <c r="Y1536" s="48"/>
      <c r="Z1536" s="48"/>
      <c r="AA1536" s="48"/>
      <c r="AB1536" s="48"/>
      <c r="AC1536" s="48"/>
      <c r="AD1536" s="48"/>
      <c r="AE1536" s="48"/>
      <c r="AF1536" s="48"/>
      <c r="AG1536" s="48"/>
      <c r="AH1536" s="48"/>
      <c r="AI1536" s="48"/>
      <c r="AJ1536" s="48"/>
      <c r="AK1536" s="48"/>
      <c r="AL1536" s="48"/>
      <c r="AM1536" s="48"/>
      <c r="AN1536" s="48"/>
      <c r="AO1536" s="48"/>
      <c r="AP1536" s="48"/>
      <c r="AQ1536" s="48"/>
      <c r="AR1536" s="48"/>
      <c r="AS1536" s="48"/>
      <c r="AT1536" s="48"/>
      <c r="AU1536" s="48"/>
      <c r="AV1536" s="48"/>
      <c r="AW1536" s="48"/>
      <c r="AX1536" s="48"/>
      <c r="AY1536" s="48"/>
      <c r="AZ1536" s="48"/>
      <c r="BA1536" s="48"/>
      <c r="BB1536" s="48"/>
      <c r="BC1536" s="48"/>
      <c r="BD1536" s="48"/>
      <c r="BE1536" s="48"/>
      <c r="BF1536" s="48"/>
      <c r="BG1536" s="48"/>
      <c r="BH1536" s="48"/>
      <c r="BI1536" s="48"/>
      <c r="BJ1536" s="48"/>
      <c r="BK1536" s="48"/>
      <c r="BL1536" s="48"/>
      <c r="BM1536" s="48"/>
      <c r="BN1536" s="48"/>
      <c r="BO1536" s="48"/>
      <c r="BP1536" s="48"/>
      <c r="BQ1536" s="48"/>
      <c r="BR1536" s="48"/>
      <c r="BS1536" s="48"/>
      <c r="BT1536" s="48"/>
      <c r="BU1536" s="48"/>
    </row>
    <row r="1537" spans="1:73" hidden="1">
      <c r="A1537" s="48"/>
      <c r="B1537" s="48"/>
      <c r="C1537" s="48"/>
      <c r="D1537" s="48"/>
      <c r="E1537" s="48"/>
      <c r="F1537" s="48"/>
      <c r="G1537" s="48"/>
      <c r="H1537" s="48"/>
      <c r="I1537" s="48"/>
      <c r="J1537" s="48"/>
      <c r="K1537" s="48"/>
      <c r="L1537" s="464">
        <f t="shared" si="94"/>
        <v>1150</v>
      </c>
      <c r="M1537" s="464"/>
      <c r="N1537" s="152" t="s">
        <v>3948</v>
      </c>
      <c r="O1537" s="48"/>
      <c r="P1537" s="48"/>
      <c r="Q1537" s="48"/>
      <c r="R1537" s="48"/>
      <c r="S1537" s="48"/>
      <c r="T1537" s="48"/>
      <c r="U1537" s="436" t="str">
        <f t="shared" si="92"/>
        <v/>
      </c>
      <c r="V1537" s="436"/>
      <c r="W1537" s="436" t="str">
        <f t="shared" si="93"/>
        <v/>
      </c>
      <c r="X1537" s="436"/>
      <c r="Y1537" s="48"/>
      <c r="Z1537" s="48"/>
      <c r="AA1537" s="48"/>
      <c r="AB1537" s="48"/>
      <c r="AC1537" s="48"/>
      <c r="AD1537" s="48"/>
      <c r="AE1537" s="48"/>
      <c r="AF1537" s="48"/>
      <c r="AG1537" s="48"/>
      <c r="AH1537" s="48"/>
      <c r="AI1537" s="48"/>
      <c r="AJ1537" s="48"/>
      <c r="AK1537" s="48"/>
      <c r="AL1537" s="48"/>
      <c r="AM1537" s="48"/>
      <c r="AN1537" s="48"/>
      <c r="AO1537" s="48"/>
      <c r="AP1537" s="48"/>
      <c r="AQ1537" s="48"/>
      <c r="AR1537" s="48"/>
      <c r="AS1537" s="48"/>
      <c r="AT1537" s="48"/>
      <c r="AU1537" s="48"/>
      <c r="AV1537" s="48"/>
      <c r="AW1537" s="48"/>
      <c r="AX1537" s="48"/>
      <c r="AY1537" s="48"/>
      <c r="AZ1537" s="48"/>
      <c r="BA1537" s="48"/>
      <c r="BB1537" s="48"/>
      <c r="BC1537" s="48"/>
      <c r="BD1537" s="48"/>
      <c r="BE1537" s="48"/>
      <c r="BF1537" s="48"/>
      <c r="BG1537" s="48"/>
      <c r="BH1537" s="48"/>
      <c r="BI1537" s="48"/>
      <c r="BJ1537" s="48"/>
      <c r="BK1537" s="48"/>
      <c r="BL1537" s="48"/>
      <c r="BM1537" s="48"/>
      <c r="BN1537" s="48"/>
      <c r="BO1537" s="48"/>
      <c r="BP1537" s="48"/>
      <c r="BQ1537" s="48"/>
      <c r="BR1537" s="48"/>
      <c r="BS1537" s="48"/>
      <c r="BT1537" s="48"/>
      <c r="BU1537" s="48"/>
    </row>
    <row r="1538" spans="1:73" hidden="1">
      <c r="A1538" s="48"/>
      <c r="B1538" s="48"/>
      <c r="C1538" s="48"/>
      <c r="D1538" s="48"/>
      <c r="E1538" s="48"/>
      <c r="F1538" s="48"/>
      <c r="G1538" s="48"/>
      <c r="H1538" s="48"/>
      <c r="I1538" s="48"/>
      <c r="J1538" s="48"/>
      <c r="K1538" s="48"/>
      <c r="L1538" s="464">
        <f t="shared" si="94"/>
        <v>1151</v>
      </c>
      <c r="M1538" s="464"/>
      <c r="N1538" s="152" t="s">
        <v>3949</v>
      </c>
      <c r="O1538" s="48"/>
      <c r="P1538" s="48"/>
      <c r="Q1538" s="48"/>
      <c r="R1538" s="48"/>
      <c r="S1538" s="48"/>
      <c r="T1538" s="48"/>
      <c r="U1538" s="436" t="str">
        <f t="shared" si="92"/>
        <v/>
      </c>
      <c r="V1538" s="436"/>
      <c r="W1538" s="436" t="str">
        <f t="shared" si="93"/>
        <v/>
      </c>
      <c r="X1538" s="436"/>
      <c r="Y1538" s="48"/>
      <c r="Z1538" s="48"/>
      <c r="AA1538" s="48"/>
      <c r="AB1538" s="48"/>
      <c r="AC1538" s="48"/>
      <c r="AD1538" s="48"/>
      <c r="AE1538" s="48"/>
      <c r="AF1538" s="48"/>
      <c r="AG1538" s="48"/>
      <c r="AH1538" s="48"/>
      <c r="AI1538" s="48"/>
      <c r="AJ1538" s="48"/>
      <c r="AK1538" s="48"/>
      <c r="AL1538" s="48"/>
      <c r="AM1538" s="48"/>
      <c r="AN1538" s="48"/>
      <c r="AO1538" s="48"/>
      <c r="AP1538" s="48"/>
      <c r="AQ1538" s="48"/>
      <c r="AR1538" s="48"/>
      <c r="AS1538" s="48"/>
      <c r="AT1538" s="48"/>
      <c r="AU1538" s="48"/>
      <c r="AV1538" s="48"/>
      <c r="AW1538" s="48"/>
      <c r="AX1538" s="48"/>
      <c r="AY1538" s="48"/>
      <c r="AZ1538" s="48"/>
      <c r="BA1538" s="48"/>
      <c r="BB1538" s="48"/>
      <c r="BC1538" s="48"/>
      <c r="BD1538" s="48"/>
      <c r="BE1538" s="48"/>
      <c r="BF1538" s="48"/>
      <c r="BG1538" s="48"/>
      <c r="BH1538" s="48"/>
      <c r="BI1538" s="48"/>
      <c r="BJ1538" s="48"/>
      <c r="BK1538" s="48"/>
      <c r="BL1538" s="48"/>
      <c r="BM1538" s="48"/>
      <c r="BN1538" s="48"/>
      <c r="BO1538" s="48"/>
      <c r="BP1538" s="48"/>
      <c r="BQ1538" s="48"/>
      <c r="BR1538" s="48"/>
      <c r="BS1538" s="48"/>
      <c r="BT1538" s="48"/>
      <c r="BU1538" s="48"/>
    </row>
    <row r="1539" spans="1:73" hidden="1">
      <c r="A1539" s="48"/>
      <c r="B1539" s="48"/>
      <c r="C1539" s="48"/>
      <c r="D1539" s="48"/>
      <c r="E1539" s="48"/>
      <c r="F1539" s="48"/>
      <c r="G1539" s="48"/>
      <c r="H1539" s="48"/>
      <c r="I1539" s="48"/>
      <c r="J1539" s="48"/>
      <c r="K1539" s="48"/>
      <c r="L1539" s="464">
        <f t="shared" si="94"/>
        <v>1152</v>
      </c>
      <c r="M1539" s="464"/>
      <c r="N1539" s="152" t="s">
        <v>3950</v>
      </c>
      <c r="O1539" s="48"/>
      <c r="P1539" s="48"/>
      <c r="Q1539" s="48"/>
      <c r="R1539" s="48"/>
      <c r="S1539" s="48"/>
      <c r="T1539" s="48"/>
      <c r="U1539" s="436" t="str">
        <f t="shared" si="92"/>
        <v/>
      </c>
      <c r="V1539" s="436"/>
      <c r="W1539" s="436" t="str">
        <f t="shared" si="93"/>
        <v/>
      </c>
      <c r="X1539" s="436"/>
      <c r="Y1539" s="48"/>
      <c r="Z1539" s="48"/>
      <c r="AA1539" s="48"/>
      <c r="AB1539" s="48"/>
      <c r="AC1539" s="48"/>
      <c r="AD1539" s="48"/>
      <c r="AE1539" s="48"/>
      <c r="AF1539" s="48"/>
      <c r="AG1539" s="48"/>
      <c r="AH1539" s="48"/>
      <c r="AI1539" s="48"/>
      <c r="AJ1539" s="48"/>
      <c r="AK1539" s="48"/>
      <c r="AL1539" s="48"/>
      <c r="AM1539" s="48"/>
      <c r="AN1539" s="48"/>
      <c r="AO1539" s="48"/>
      <c r="AP1539" s="48"/>
      <c r="AQ1539" s="48"/>
      <c r="AR1539" s="48"/>
      <c r="AS1539" s="48"/>
      <c r="AT1539" s="48"/>
      <c r="AU1539" s="48"/>
      <c r="AV1539" s="48"/>
      <c r="AW1539" s="48"/>
      <c r="AX1539" s="48"/>
      <c r="AY1539" s="48"/>
      <c r="AZ1539" s="48"/>
      <c r="BA1539" s="48"/>
      <c r="BB1539" s="48"/>
      <c r="BC1539" s="48"/>
      <c r="BD1539" s="48"/>
      <c r="BE1539" s="48"/>
      <c r="BF1539" s="48"/>
      <c r="BG1539" s="48"/>
      <c r="BH1539" s="48"/>
      <c r="BI1539" s="48"/>
      <c r="BJ1539" s="48"/>
      <c r="BK1539" s="48"/>
      <c r="BL1539" s="48"/>
      <c r="BM1539" s="48"/>
      <c r="BN1539" s="48"/>
      <c r="BO1539" s="48"/>
      <c r="BP1539" s="48"/>
      <c r="BQ1539" s="48"/>
      <c r="BR1539" s="48"/>
      <c r="BS1539" s="48"/>
      <c r="BT1539" s="48"/>
      <c r="BU1539" s="48"/>
    </row>
    <row r="1540" spans="1:73" hidden="1">
      <c r="A1540" s="48"/>
      <c r="B1540" s="48"/>
      <c r="C1540" s="48"/>
      <c r="D1540" s="48"/>
      <c r="E1540" s="48"/>
      <c r="F1540" s="48"/>
      <c r="G1540" s="48"/>
      <c r="H1540" s="48"/>
      <c r="I1540" s="48"/>
      <c r="J1540" s="48"/>
      <c r="K1540" s="48"/>
      <c r="L1540" s="464">
        <f t="shared" si="94"/>
        <v>1153</v>
      </c>
      <c r="M1540" s="464"/>
      <c r="N1540" s="152" t="s">
        <v>3951</v>
      </c>
      <c r="O1540" s="48"/>
      <c r="P1540" s="48"/>
      <c r="Q1540" s="48"/>
      <c r="R1540" s="48"/>
      <c r="S1540" s="48"/>
      <c r="T1540" s="48"/>
      <c r="U1540" s="436" t="str">
        <f t="shared" si="92"/>
        <v/>
      </c>
      <c r="V1540" s="436"/>
      <c r="W1540" s="436" t="str">
        <f t="shared" si="93"/>
        <v/>
      </c>
      <c r="X1540" s="436"/>
      <c r="Y1540" s="48"/>
      <c r="Z1540" s="48"/>
      <c r="AA1540" s="48"/>
      <c r="AB1540" s="48"/>
      <c r="AC1540" s="48"/>
      <c r="AD1540" s="48"/>
      <c r="AE1540" s="48"/>
      <c r="AF1540" s="48"/>
      <c r="AG1540" s="48"/>
      <c r="AH1540" s="48"/>
      <c r="AI1540" s="48"/>
      <c r="AJ1540" s="48"/>
      <c r="AK1540" s="48"/>
      <c r="AL1540" s="48"/>
      <c r="AM1540" s="48"/>
      <c r="AN1540" s="48"/>
      <c r="AO1540" s="48"/>
      <c r="AP1540" s="48"/>
      <c r="AQ1540" s="48"/>
      <c r="AR1540" s="48"/>
      <c r="AS1540" s="48"/>
      <c r="AT1540" s="48"/>
      <c r="AU1540" s="48"/>
      <c r="AV1540" s="48"/>
      <c r="AW1540" s="48"/>
      <c r="AX1540" s="48"/>
      <c r="AY1540" s="48"/>
      <c r="AZ1540" s="48"/>
      <c r="BA1540" s="48"/>
      <c r="BB1540" s="48"/>
      <c r="BC1540" s="48"/>
      <c r="BD1540" s="48"/>
      <c r="BE1540" s="48"/>
      <c r="BF1540" s="48"/>
      <c r="BG1540" s="48"/>
      <c r="BH1540" s="48"/>
      <c r="BI1540" s="48"/>
      <c r="BJ1540" s="48"/>
      <c r="BK1540" s="48"/>
      <c r="BL1540" s="48"/>
      <c r="BM1540" s="48"/>
      <c r="BN1540" s="48"/>
      <c r="BO1540" s="48"/>
      <c r="BP1540" s="48"/>
      <c r="BQ1540" s="48"/>
      <c r="BR1540" s="48"/>
      <c r="BS1540" s="48"/>
      <c r="BT1540" s="48"/>
      <c r="BU1540" s="48"/>
    </row>
    <row r="1541" spans="1:73" hidden="1">
      <c r="A1541" s="48"/>
      <c r="B1541" s="48"/>
      <c r="C1541" s="48"/>
      <c r="D1541" s="48"/>
      <c r="E1541" s="48"/>
      <c r="F1541" s="48"/>
      <c r="G1541" s="48"/>
      <c r="H1541" s="48"/>
      <c r="I1541" s="48"/>
      <c r="J1541" s="48"/>
      <c r="K1541" s="48"/>
      <c r="L1541" s="464">
        <f t="shared" si="94"/>
        <v>1154</v>
      </c>
      <c r="M1541" s="464"/>
      <c r="N1541" s="152" t="s">
        <v>3952</v>
      </c>
      <c r="O1541" s="48"/>
      <c r="P1541" s="48"/>
      <c r="Q1541" s="48"/>
      <c r="R1541" s="48"/>
      <c r="S1541" s="48"/>
      <c r="T1541" s="48"/>
      <c r="U1541" s="436" t="str">
        <f t="shared" si="92"/>
        <v/>
      </c>
      <c r="V1541" s="436"/>
      <c r="W1541" s="436" t="str">
        <f t="shared" si="93"/>
        <v/>
      </c>
      <c r="X1541" s="436"/>
      <c r="Y1541" s="48"/>
      <c r="Z1541" s="48"/>
      <c r="AA1541" s="48"/>
      <c r="AB1541" s="48"/>
      <c r="AC1541" s="48"/>
      <c r="AD1541" s="48"/>
      <c r="AE1541" s="48"/>
      <c r="AF1541" s="48"/>
      <c r="AG1541" s="48"/>
      <c r="AH1541" s="48"/>
      <c r="AI1541" s="48"/>
      <c r="AJ1541" s="48"/>
      <c r="AK1541" s="48"/>
      <c r="AL1541" s="48"/>
      <c r="AM1541" s="48"/>
      <c r="AN1541" s="48"/>
      <c r="AO1541" s="48"/>
      <c r="AP1541" s="48"/>
      <c r="AQ1541" s="48"/>
      <c r="AR1541" s="48"/>
      <c r="AS1541" s="48"/>
      <c r="AT1541" s="48"/>
      <c r="AU1541" s="48"/>
      <c r="AV1541" s="48"/>
      <c r="AW1541" s="48"/>
      <c r="AX1541" s="48"/>
      <c r="AY1541" s="48"/>
      <c r="AZ1541" s="48"/>
      <c r="BA1541" s="48"/>
      <c r="BB1541" s="48"/>
      <c r="BC1541" s="48"/>
      <c r="BD1541" s="48"/>
      <c r="BE1541" s="48"/>
      <c r="BF1541" s="48"/>
      <c r="BG1541" s="48"/>
      <c r="BH1541" s="48"/>
      <c r="BI1541" s="48"/>
      <c r="BJ1541" s="48"/>
      <c r="BK1541" s="48"/>
      <c r="BL1541" s="48"/>
      <c r="BM1541" s="48"/>
      <c r="BN1541" s="48"/>
      <c r="BO1541" s="48"/>
      <c r="BP1541" s="48"/>
      <c r="BQ1541" s="48"/>
      <c r="BR1541" s="48"/>
      <c r="BS1541" s="48"/>
      <c r="BT1541" s="48"/>
      <c r="BU1541" s="48"/>
    </row>
    <row r="1542" spans="1:73" hidden="1">
      <c r="A1542" s="48"/>
      <c r="B1542" s="48"/>
      <c r="C1542" s="48"/>
      <c r="D1542" s="48"/>
      <c r="E1542" s="48"/>
      <c r="F1542" s="48"/>
      <c r="G1542" s="48"/>
      <c r="H1542" s="48"/>
      <c r="I1542" s="48"/>
      <c r="J1542" s="48"/>
      <c r="K1542" s="48"/>
      <c r="L1542" s="464">
        <f t="shared" ref="L1542:L1605" si="95">L1541+1</f>
        <v>1155</v>
      </c>
      <c r="M1542" s="464"/>
      <c r="N1542" s="152" t="s">
        <v>3953</v>
      </c>
      <c r="O1542" s="48"/>
      <c r="P1542" s="48"/>
      <c r="Q1542" s="48"/>
      <c r="R1542" s="48"/>
      <c r="S1542" s="48"/>
      <c r="T1542" s="48"/>
      <c r="U1542" s="436" t="str">
        <f t="shared" si="92"/>
        <v/>
      </c>
      <c r="V1542" s="436"/>
      <c r="W1542" s="436" t="str">
        <f t="shared" si="93"/>
        <v/>
      </c>
      <c r="X1542" s="436"/>
      <c r="Y1542" s="48"/>
      <c r="Z1542" s="48"/>
      <c r="AA1542" s="48"/>
      <c r="AB1542" s="48"/>
      <c r="AC1542" s="48"/>
      <c r="AD1542" s="48"/>
      <c r="AE1542" s="48"/>
      <c r="AF1542" s="48"/>
      <c r="AG1542" s="48"/>
      <c r="AH1542" s="48"/>
      <c r="AI1542" s="48"/>
      <c r="AJ1542" s="48"/>
      <c r="AK1542" s="48"/>
      <c r="AL1542" s="48"/>
      <c r="AM1542" s="48"/>
      <c r="AN1542" s="48"/>
      <c r="AO1542" s="48"/>
      <c r="AP1542" s="48"/>
      <c r="AQ1542" s="48"/>
      <c r="AR1542" s="48"/>
      <c r="AS1542" s="48"/>
      <c r="AT1542" s="48"/>
      <c r="AU1542" s="48"/>
      <c r="AV1542" s="48"/>
      <c r="AW1542" s="48"/>
      <c r="AX1542" s="48"/>
      <c r="AY1542" s="48"/>
      <c r="AZ1542" s="48"/>
      <c r="BA1542" s="48"/>
      <c r="BB1542" s="48"/>
      <c r="BC1542" s="48"/>
      <c r="BD1542" s="48"/>
      <c r="BE1542" s="48"/>
      <c r="BF1542" s="48"/>
      <c r="BG1542" s="48"/>
      <c r="BH1542" s="48"/>
      <c r="BI1542" s="48"/>
      <c r="BJ1542" s="48"/>
      <c r="BK1542" s="48"/>
      <c r="BL1542" s="48"/>
      <c r="BM1542" s="48"/>
      <c r="BN1542" s="48"/>
      <c r="BO1542" s="48"/>
      <c r="BP1542" s="48"/>
      <c r="BQ1542" s="48"/>
      <c r="BR1542" s="48"/>
      <c r="BS1542" s="48"/>
      <c r="BT1542" s="48"/>
      <c r="BU1542" s="48"/>
    </row>
    <row r="1543" spans="1:73" hidden="1">
      <c r="A1543" s="48"/>
      <c r="B1543" s="48"/>
      <c r="C1543" s="48"/>
      <c r="D1543" s="48"/>
      <c r="E1543" s="48"/>
      <c r="F1543" s="48"/>
      <c r="G1543" s="48"/>
      <c r="H1543" s="48"/>
      <c r="I1543" s="48"/>
      <c r="J1543" s="48"/>
      <c r="K1543" s="48"/>
      <c r="L1543" s="464">
        <f t="shared" si="95"/>
        <v>1156</v>
      </c>
      <c r="M1543" s="464"/>
      <c r="N1543" s="152" t="s">
        <v>3954</v>
      </c>
      <c r="O1543" s="48"/>
      <c r="P1543" s="48"/>
      <c r="Q1543" s="48"/>
      <c r="R1543" s="48"/>
      <c r="S1543" s="48"/>
      <c r="T1543" s="48"/>
      <c r="U1543" s="436" t="str">
        <f t="shared" si="92"/>
        <v/>
      </c>
      <c r="V1543" s="436"/>
      <c r="W1543" s="436" t="str">
        <f t="shared" si="93"/>
        <v/>
      </c>
      <c r="X1543" s="436"/>
      <c r="Y1543" s="48"/>
      <c r="Z1543" s="48"/>
      <c r="AA1543" s="48"/>
      <c r="AB1543" s="48"/>
      <c r="AC1543" s="48"/>
      <c r="AD1543" s="48"/>
      <c r="AE1543" s="48"/>
      <c r="AF1543" s="48"/>
      <c r="AG1543" s="48"/>
      <c r="AH1543" s="48"/>
      <c r="AI1543" s="48"/>
      <c r="AJ1543" s="48"/>
      <c r="AK1543" s="48"/>
      <c r="AL1543" s="48"/>
      <c r="AM1543" s="48"/>
      <c r="AN1543" s="48"/>
      <c r="AO1543" s="48"/>
      <c r="AP1543" s="48"/>
      <c r="AQ1543" s="48"/>
      <c r="AR1543" s="48"/>
      <c r="AS1543" s="48"/>
      <c r="AT1543" s="48"/>
      <c r="AU1543" s="48"/>
      <c r="AV1543" s="48"/>
      <c r="AW1543" s="48"/>
      <c r="AX1543" s="48"/>
      <c r="AY1543" s="48"/>
      <c r="AZ1543" s="48"/>
      <c r="BA1543" s="48"/>
      <c r="BB1543" s="48"/>
      <c r="BC1543" s="48"/>
      <c r="BD1543" s="48"/>
      <c r="BE1543" s="48"/>
      <c r="BF1543" s="48"/>
      <c r="BG1543" s="48"/>
      <c r="BH1543" s="48"/>
      <c r="BI1543" s="48"/>
      <c r="BJ1543" s="48"/>
      <c r="BK1543" s="48"/>
      <c r="BL1543" s="48"/>
      <c r="BM1543" s="48"/>
      <c r="BN1543" s="48"/>
      <c r="BO1543" s="48"/>
      <c r="BP1543" s="48"/>
      <c r="BQ1543" s="48"/>
      <c r="BR1543" s="48"/>
      <c r="BS1543" s="48"/>
      <c r="BT1543" s="48"/>
      <c r="BU1543" s="48"/>
    </row>
    <row r="1544" spans="1:73" hidden="1">
      <c r="A1544" s="48"/>
      <c r="B1544" s="48"/>
      <c r="C1544" s="48"/>
      <c r="D1544" s="48"/>
      <c r="E1544" s="48"/>
      <c r="F1544" s="48"/>
      <c r="G1544" s="48"/>
      <c r="H1544" s="48"/>
      <c r="I1544" s="48"/>
      <c r="J1544" s="48"/>
      <c r="K1544" s="48"/>
      <c r="L1544" s="464">
        <f t="shared" si="95"/>
        <v>1157</v>
      </c>
      <c r="M1544" s="464"/>
      <c r="N1544" s="152" t="s">
        <v>3955</v>
      </c>
      <c r="O1544" s="48"/>
      <c r="P1544" s="48"/>
      <c r="Q1544" s="48"/>
      <c r="R1544" s="48"/>
      <c r="S1544" s="48"/>
      <c r="T1544" s="48"/>
      <c r="U1544" s="436" t="str">
        <f t="shared" si="92"/>
        <v/>
      </c>
      <c r="V1544" s="436"/>
      <c r="W1544" s="436" t="str">
        <f t="shared" si="93"/>
        <v/>
      </c>
      <c r="X1544" s="436"/>
      <c r="Y1544" s="48"/>
      <c r="Z1544" s="48"/>
      <c r="AA1544" s="48"/>
      <c r="AB1544" s="48"/>
      <c r="AC1544" s="48"/>
      <c r="AD1544" s="48"/>
      <c r="AE1544" s="48"/>
      <c r="AF1544" s="48"/>
      <c r="AG1544" s="48"/>
      <c r="AH1544" s="48"/>
      <c r="AI1544" s="48"/>
      <c r="AJ1544" s="48"/>
      <c r="AK1544" s="48"/>
      <c r="AL1544" s="48"/>
      <c r="AM1544" s="48"/>
      <c r="AN1544" s="48"/>
      <c r="AO1544" s="48"/>
      <c r="AP1544" s="48"/>
      <c r="AQ1544" s="48"/>
      <c r="AR1544" s="48"/>
      <c r="AS1544" s="48"/>
      <c r="AT1544" s="48"/>
      <c r="AU1544" s="48"/>
      <c r="AV1544" s="48"/>
      <c r="AW1544" s="48"/>
      <c r="AX1544" s="48"/>
      <c r="AY1544" s="48"/>
      <c r="AZ1544" s="48"/>
      <c r="BA1544" s="48"/>
      <c r="BB1544" s="48"/>
      <c r="BC1544" s="48"/>
      <c r="BD1544" s="48"/>
      <c r="BE1544" s="48"/>
      <c r="BF1544" s="48"/>
      <c r="BG1544" s="48"/>
      <c r="BH1544" s="48"/>
      <c r="BI1544" s="48"/>
      <c r="BJ1544" s="48"/>
      <c r="BK1544" s="48"/>
      <c r="BL1544" s="48"/>
      <c r="BM1544" s="48"/>
      <c r="BN1544" s="48"/>
      <c r="BO1544" s="48"/>
      <c r="BP1544" s="48"/>
      <c r="BQ1544" s="48"/>
      <c r="BR1544" s="48"/>
      <c r="BS1544" s="48"/>
      <c r="BT1544" s="48"/>
      <c r="BU1544" s="48"/>
    </row>
    <row r="1545" spans="1:73" hidden="1">
      <c r="A1545" s="48"/>
      <c r="B1545" s="48"/>
      <c r="C1545" s="48"/>
      <c r="D1545" s="48"/>
      <c r="E1545" s="48"/>
      <c r="F1545" s="48"/>
      <c r="G1545" s="48"/>
      <c r="H1545" s="48"/>
      <c r="I1545" s="48"/>
      <c r="J1545" s="48"/>
      <c r="K1545" s="48"/>
      <c r="L1545" s="464">
        <f t="shared" si="95"/>
        <v>1158</v>
      </c>
      <c r="M1545" s="464"/>
      <c r="N1545" s="152" t="s">
        <v>3956</v>
      </c>
      <c r="O1545" s="48"/>
      <c r="P1545" s="48"/>
      <c r="Q1545" s="48"/>
      <c r="R1545" s="48"/>
      <c r="S1545" s="48"/>
      <c r="T1545" s="48"/>
      <c r="U1545" s="436" t="str">
        <f t="shared" si="92"/>
        <v/>
      </c>
      <c r="V1545" s="436"/>
      <c r="W1545" s="436" t="str">
        <f t="shared" si="93"/>
        <v/>
      </c>
      <c r="X1545" s="436"/>
      <c r="Y1545" s="48"/>
      <c r="Z1545" s="48"/>
      <c r="AA1545" s="48"/>
      <c r="AB1545" s="48"/>
      <c r="AC1545" s="48"/>
      <c r="AD1545" s="48"/>
      <c r="AE1545" s="48"/>
      <c r="AF1545" s="48"/>
      <c r="AG1545" s="48"/>
      <c r="AH1545" s="48"/>
      <c r="AI1545" s="48"/>
      <c r="AJ1545" s="48"/>
      <c r="AK1545" s="48"/>
      <c r="AL1545" s="48"/>
      <c r="AM1545" s="48"/>
      <c r="AN1545" s="48"/>
      <c r="AO1545" s="48"/>
      <c r="AP1545" s="48"/>
      <c r="AQ1545" s="48"/>
      <c r="AR1545" s="48"/>
      <c r="AS1545" s="48"/>
      <c r="AT1545" s="48"/>
      <c r="AU1545" s="48"/>
      <c r="AV1545" s="48"/>
      <c r="AW1545" s="48"/>
      <c r="AX1545" s="48"/>
      <c r="AY1545" s="48"/>
      <c r="AZ1545" s="48"/>
      <c r="BA1545" s="48"/>
      <c r="BB1545" s="48"/>
      <c r="BC1545" s="48"/>
      <c r="BD1545" s="48"/>
      <c r="BE1545" s="48"/>
      <c r="BF1545" s="48"/>
      <c r="BG1545" s="48"/>
      <c r="BH1545" s="48"/>
      <c r="BI1545" s="48"/>
      <c r="BJ1545" s="48"/>
      <c r="BK1545" s="48"/>
      <c r="BL1545" s="48"/>
      <c r="BM1545" s="48"/>
      <c r="BN1545" s="48"/>
      <c r="BO1545" s="48"/>
      <c r="BP1545" s="48"/>
      <c r="BQ1545" s="48"/>
      <c r="BR1545" s="48"/>
      <c r="BS1545" s="48"/>
      <c r="BT1545" s="48"/>
      <c r="BU1545" s="48"/>
    </row>
    <row r="1546" spans="1:73" hidden="1">
      <c r="A1546" s="48"/>
      <c r="B1546" s="48"/>
      <c r="C1546" s="48"/>
      <c r="D1546" s="48"/>
      <c r="E1546" s="48"/>
      <c r="F1546" s="48"/>
      <c r="G1546" s="48"/>
      <c r="H1546" s="48"/>
      <c r="I1546" s="48"/>
      <c r="J1546" s="48"/>
      <c r="K1546" s="48"/>
      <c r="L1546" s="464">
        <f t="shared" si="95"/>
        <v>1159</v>
      </c>
      <c r="M1546" s="464"/>
      <c r="N1546" s="152" t="s">
        <v>3957</v>
      </c>
      <c r="O1546" s="48"/>
      <c r="P1546" s="48"/>
      <c r="Q1546" s="48"/>
      <c r="R1546" s="48"/>
      <c r="S1546" s="48"/>
      <c r="T1546" s="48"/>
      <c r="U1546" s="436" t="str">
        <f t="shared" si="92"/>
        <v/>
      </c>
      <c r="V1546" s="436"/>
      <c r="W1546" s="436" t="str">
        <f t="shared" si="93"/>
        <v/>
      </c>
      <c r="X1546" s="436"/>
      <c r="Y1546" s="48"/>
      <c r="Z1546" s="48"/>
      <c r="AA1546" s="48"/>
      <c r="AB1546" s="48"/>
      <c r="AC1546" s="48"/>
      <c r="AD1546" s="48"/>
      <c r="AE1546" s="48"/>
      <c r="AF1546" s="48"/>
      <c r="AG1546" s="48"/>
      <c r="AH1546" s="48"/>
      <c r="AI1546" s="48"/>
      <c r="AJ1546" s="48"/>
      <c r="AK1546" s="48"/>
      <c r="AL1546" s="48"/>
      <c r="AM1546" s="48"/>
      <c r="AN1546" s="48"/>
      <c r="AO1546" s="48"/>
      <c r="AP1546" s="48"/>
      <c r="AQ1546" s="48"/>
      <c r="AR1546" s="48"/>
      <c r="AS1546" s="48"/>
      <c r="AT1546" s="48"/>
      <c r="AU1546" s="48"/>
      <c r="AV1546" s="48"/>
      <c r="AW1546" s="48"/>
      <c r="AX1546" s="48"/>
      <c r="AY1546" s="48"/>
      <c r="AZ1546" s="48"/>
      <c r="BA1546" s="48"/>
      <c r="BB1546" s="48"/>
      <c r="BC1546" s="48"/>
      <c r="BD1546" s="48"/>
      <c r="BE1546" s="48"/>
      <c r="BF1546" s="48"/>
      <c r="BG1546" s="48"/>
      <c r="BH1546" s="48"/>
      <c r="BI1546" s="48"/>
      <c r="BJ1546" s="48"/>
      <c r="BK1546" s="48"/>
      <c r="BL1546" s="48"/>
      <c r="BM1546" s="48"/>
      <c r="BN1546" s="48"/>
      <c r="BO1546" s="48"/>
      <c r="BP1546" s="48"/>
      <c r="BQ1546" s="48"/>
      <c r="BR1546" s="48"/>
      <c r="BS1546" s="48"/>
      <c r="BT1546" s="48"/>
      <c r="BU1546" s="48"/>
    </row>
    <row r="1547" spans="1:73" hidden="1">
      <c r="A1547" s="48"/>
      <c r="B1547" s="48"/>
      <c r="C1547" s="48"/>
      <c r="D1547" s="48"/>
      <c r="E1547" s="48"/>
      <c r="F1547" s="48"/>
      <c r="G1547" s="48"/>
      <c r="H1547" s="48"/>
      <c r="I1547" s="48"/>
      <c r="J1547" s="48"/>
      <c r="K1547" s="48"/>
      <c r="L1547" s="464">
        <f t="shared" si="95"/>
        <v>1160</v>
      </c>
      <c r="M1547" s="464"/>
      <c r="N1547" s="152" t="s">
        <v>3958</v>
      </c>
      <c r="O1547" s="48"/>
      <c r="P1547" s="48"/>
      <c r="Q1547" s="48"/>
      <c r="R1547" s="48"/>
      <c r="S1547" s="48"/>
      <c r="T1547" s="48"/>
      <c r="U1547" s="436" t="str">
        <f t="shared" si="92"/>
        <v/>
      </c>
      <c r="V1547" s="436"/>
      <c r="W1547" s="436" t="str">
        <f t="shared" si="93"/>
        <v/>
      </c>
      <c r="X1547" s="436"/>
      <c r="Y1547" s="48"/>
      <c r="Z1547" s="48"/>
      <c r="AA1547" s="48"/>
      <c r="AB1547" s="48"/>
      <c r="AC1547" s="48"/>
      <c r="AD1547" s="48"/>
      <c r="AE1547" s="48"/>
      <c r="AF1547" s="48"/>
      <c r="AG1547" s="48"/>
      <c r="AH1547" s="48"/>
      <c r="AI1547" s="48"/>
      <c r="AJ1547" s="48"/>
      <c r="AK1547" s="48"/>
      <c r="AL1547" s="48"/>
      <c r="AM1547" s="48"/>
      <c r="AN1547" s="48"/>
      <c r="AO1547" s="48"/>
      <c r="AP1547" s="48"/>
      <c r="AQ1547" s="48"/>
      <c r="AR1547" s="48"/>
      <c r="AS1547" s="48"/>
      <c r="AT1547" s="48"/>
      <c r="AU1547" s="48"/>
      <c r="AV1547" s="48"/>
      <c r="AW1547" s="48"/>
      <c r="AX1547" s="48"/>
      <c r="AY1547" s="48"/>
      <c r="AZ1547" s="48"/>
      <c r="BA1547" s="48"/>
      <c r="BB1547" s="48"/>
      <c r="BC1547" s="48"/>
      <c r="BD1547" s="48"/>
      <c r="BE1547" s="48"/>
      <c r="BF1547" s="48"/>
      <c r="BG1547" s="48"/>
      <c r="BH1547" s="48"/>
      <c r="BI1547" s="48"/>
      <c r="BJ1547" s="48"/>
      <c r="BK1547" s="48"/>
      <c r="BL1547" s="48"/>
      <c r="BM1547" s="48"/>
      <c r="BN1547" s="48"/>
      <c r="BO1547" s="48"/>
      <c r="BP1547" s="48"/>
      <c r="BQ1547" s="48"/>
      <c r="BR1547" s="48"/>
      <c r="BS1547" s="48"/>
      <c r="BT1547" s="48"/>
      <c r="BU1547" s="48"/>
    </row>
    <row r="1548" spans="1:73" hidden="1">
      <c r="A1548" s="48"/>
      <c r="B1548" s="48"/>
      <c r="C1548" s="48"/>
      <c r="D1548" s="48"/>
      <c r="E1548" s="48"/>
      <c r="F1548" s="48"/>
      <c r="G1548" s="48"/>
      <c r="H1548" s="48"/>
      <c r="I1548" s="48"/>
      <c r="J1548" s="48"/>
      <c r="K1548" s="48"/>
      <c r="L1548" s="464">
        <f t="shared" si="95"/>
        <v>1161</v>
      </c>
      <c r="M1548" s="464"/>
      <c r="N1548" s="152" t="s">
        <v>3959</v>
      </c>
      <c r="O1548" s="48"/>
      <c r="P1548" s="48"/>
      <c r="Q1548" s="48"/>
      <c r="R1548" s="48"/>
      <c r="S1548" s="48"/>
      <c r="T1548" s="48"/>
      <c r="U1548" s="436" t="str">
        <f t="shared" ref="U1548:U1611" si="96">IF(N1548=Q$380,"Yes","")</f>
        <v/>
      </c>
      <c r="V1548" s="436"/>
      <c r="W1548" s="436" t="str">
        <f t="shared" ref="W1548:W1611" si="97">IF(N1548=Q$382,"Yes","")</f>
        <v/>
      </c>
      <c r="X1548" s="436"/>
      <c r="Y1548" s="48"/>
      <c r="Z1548" s="48"/>
      <c r="AA1548" s="48"/>
      <c r="AB1548" s="48"/>
      <c r="AC1548" s="48"/>
      <c r="AD1548" s="48"/>
      <c r="AE1548" s="48"/>
      <c r="AF1548" s="48"/>
      <c r="AG1548" s="48"/>
      <c r="AH1548" s="48"/>
      <c r="AI1548" s="48"/>
      <c r="AJ1548" s="48"/>
      <c r="AK1548" s="48"/>
      <c r="AL1548" s="48"/>
      <c r="AM1548" s="48"/>
      <c r="AN1548" s="48"/>
      <c r="AO1548" s="48"/>
      <c r="AP1548" s="48"/>
      <c r="AQ1548" s="48"/>
      <c r="AR1548" s="48"/>
      <c r="AS1548" s="48"/>
      <c r="AT1548" s="48"/>
      <c r="AU1548" s="48"/>
      <c r="AV1548" s="48"/>
      <c r="AW1548" s="48"/>
      <c r="AX1548" s="48"/>
      <c r="AY1548" s="48"/>
      <c r="AZ1548" s="48"/>
      <c r="BA1548" s="48"/>
      <c r="BB1548" s="48"/>
      <c r="BC1548" s="48"/>
      <c r="BD1548" s="48"/>
      <c r="BE1548" s="48"/>
      <c r="BF1548" s="48"/>
      <c r="BG1548" s="48"/>
      <c r="BH1548" s="48"/>
      <c r="BI1548" s="48"/>
      <c r="BJ1548" s="48"/>
      <c r="BK1548" s="48"/>
      <c r="BL1548" s="48"/>
      <c r="BM1548" s="48"/>
      <c r="BN1548" s="48"/>
      <c r="BO1548" s="48"/>
      <c r="BP1548" s="48"/>
      <c r="BQ1548" s="48"/>
      <c r="BR1548" s="48"/>
      <c r="BS1548" s="48"/>
      <c r="BT1548" s="48"/>
      <c r="BU1548" s="48"/>
    </row>
    <row r="1549" spans="1:73" hidden="1">
      <c r="A1549" s="48"/>
      <c r="B1549" s="48"/>
      <c r="C1549" s="48"/>
      <c r="D1549" s="48"/>
      <c r="E1549" s="48"/>
      <c r="F1549" s="48"/>
      <c r="G1549" s="48"/>
      <c r="H1549" s="48"/>
      <c r="I1549" s="48"/>
      <c r="J1549" s="48"/>
      <c r="K1549" s="48"/>
      <c r="L1549" s="464">
        <f t="shared" si="95"/>
        <v>1162</v>
      </c>
      <c r="M1549" s="464"/>
      <c r="N1549" s="152" t="s">
        <v>2501</v>
      </c>
      <c r="O1549" s="48"/>
      <c r="P1549" s="48"/>
      <c r="Q1549" s="48"/>
      <c r="R1549" s="48"/>
      <c r="S1549" s="48"/>
      <c r="T1549" s="48"/>
      <c r="U1549" s="436" t="str">
        <f t="shared" si="96"/>
        <v/>
      </c>
      <c r="V1549" s="436"/>
      <c r="W1549" s="436" t="str">
        <f t="shared" si="97"/>
        <v/>
      </c>
      <c r="X1549" s="436"/>
      <c r="Y1549" s="48"/>
      <c r="Z1549" s="48"/>
      <c r="AA1549" s="48"/>
      <c r="AB1549" s="48"/>
      <c r="AC1549" s="48"/>
      <c r="AD1549" s="48"/>
      <c r="AE1549" s="48"/>
      <c r="AF1549" s="48"/>
      <c r="AG1549" s="48"/>
      <c r="AH1549" s="48"/>
      <c r="AI1549" s="48"/>
      <c r="AJ1549" s="48"/>
      <c r="AK1549" s="48"/>
      <c r="AL1549" s="48"/>
      <c r="AM1549" s="48"/>
      <c r="AN1549" s="48"/>
      <c r="AO1549" s="48"/>
      <c r="AP1549" s="48"/>
      <c r="AQ1549" s="48"/>
      <c r="AR1549" s="48"/>
      <c r="AS1549" s="48"/>
      <c r="AT1549" s="48"/>
      <c r="AU1549" s="48"/>
      <c r="AV1549" s="48"/>
      <c r="AW1549" s="48"/>
      <c r="AX1549" s="48"/>
      <c r="AY1549" s="48"/>
      <c r="AZ1549" s="48"/>
      <c r="BA1549" s="48"/>
      <c r="BB1549" s="48"/>
      <c r="BC1549" s="48"/>
      <c r="BD1549" s="48"/>
      <c r="BE1549" s="48"/>
      <c r="BF1549" s="48"/>
      <c r="BG1549" s="48"/>
      <c r="BH1549" s="48"/>
      <c r="BI1549" s="48"/>
      <c r="BJ1549" s="48"/>
      <c r="BK1549" s="48"/>
      <c r="BL1549" s="48"/>
      <c r="BM1549" s="48"/>
      <c r="BN1549" s="48"/>
      <c r="BO1549" s="48"/>
      <c r="BP1549" s="48"/>
      <c r="BQ1549" s="48"/>
      <c r="BR1549" s="48"/>
      <c r="BS1549" s="48"/>
      <c r="BT1549" s="48"/>
      <c r="BU1549" s="48"/>
    </row>
    <row r="1550" spans="1:73" hidden="1">
      <c r="A1550" s="48"/>
      <c r="B1550" s="48"/>
      <c r="C1550" s="48"/>
      <c r="D1550" s="48"/>
      <c r="E1550" s="48"/>
      <c r="F1550" s="48"/>
      <c r="G1550" s="48"/>
      <c r="H1550" s="48"/>
      <c r="I1550" s="48"/>
      <c r="J1550" s="48"/>
      <c r="K1550" s="48"/>
      <c r="L1550" s="464">
        <f t="shared" si="95"/>
        <v>1163</v>
      </c>
      <c r="M1550" s="464"/>
      <c r="N1550" s="152" t="s">
        <v>3960</v>
      </c>
      <c r="O1550" s="48"/>
      <c r="P1550" s="48"/>
      <c r="Q1550" s="48"/>
      <c r="R1550" s="48"/>
      <c r="S1550" s="48"/>
      <c r="T1550" s="48"/>
      <c r="U1550" s="436" t="str">
        <f t="shared" si="96"/>
        <v/>
      </c>
      <c r="V1550" s="436"/>
      <c r="W1550" s="436" t="str">
        <f t="shared" si="97"/>
        <v/>
      </c>
      <c r="X1550" s="436"/>
      <c r="Y1550" s="48"/>
      <c r="Z1550" s="48"/>
      <c r="AA1550" s="48"/>
      <c r="AB1550" s="48"/>
      <c r="AC1550" s="48"/>
      <c r="AD1550" s="48"/>
      <c r="AE1550" s="48"/>
      <c r="AF1550" s="48"/>
      <c r="AG1550" s="48"/>
      <c r="AH1550" s="48"/>
      <c r="AI1550" s="48"/>
      <c r="AJ1550" s="48"/>
      <c r="AK1550" s="48"/>
      <c r="AL1550" s="48"/>
      <c r="AM1550" s="48"/>
      <c r="AN1550" s="48"/>
      <c r="AO1550" s="48"/>
      <c r="AP1550" s="48"/>
      <c r="AQ1550" s="48"/>
      <c r="AR1550" s="48"/>
      <c r="AS1550" s="48"/>
      <c r="AT1550" s="48"/>
      <c r="AU1550" s="48"/>
      <c r="AV1550" s="48"/>
      <c r="AW1550" s="48"/>
      <c r="AX1550" s="48"/>
      <c r="AY1550" s="48"/>
      <c r="AZ1550" s="48"/>
      <c r="BA1550" s="48"/>
      <c r="BB1550" s="48"/>
      <c r="BC1550" s="48"/>
      <c r="BD1550" s="48"/>
      <c r="BE1550" s="48"/>
      <c r="BF1550" s="48"/>
      <c r="BG1550" s="48"/>
      <c r="BH1550" s="48"/>
      <c r="BI1550" s="48"/>
      <c r="BJ1550" s="48"/>
      <c r="BK1550" s="48"/>
      <c r="BL1550" s="48"/>
      <c r="BM1550" s="48"/>
      <c r="BN1550" s="48"/>
      <c r="BO1550" s="48"/>
      <c r="BP1550" s="48"/>
      <c r="BQ1550" s="48"/>
      <c r="BR1550" s="48"/>
      <c r="BS1550" s="48"/>
      <c r="BT1550" s="48"/>
      <c r="BU1550" s="48"/>
    </row>
    <row r="1551" spans="1:73" hidden="1">
      <c r="A1551" s="48"/>
      <c r="B1551" s="48"/>
      <c r="C1551" s="48"/>
      <c r="D1551" s="48"/>
      <c r="E1551" s="48"/>
      <c r="F1551" s="48"/>
      <c r="G1551" s="48"/>
      <c r="H1551" s="48"/>
      <c r="I1551" s="48"/>
      <c r="J1551" s="48"/>
      <c r="K1551" s="48"/>
      <c r="L1551" s="464">
        <f t="shared" si="95"/>
        <v>1164</v>
      </c>
      <c r="M1551" s="464"/>
      <c r="N1551" s="152" t="s">
        <v>3961</v>
      </c>
      <c r="O1551" s="48"/>
      <c r="P1551" s="48"/>
      <c r="Q1551" s="48"/>
      <c r="R1551" s="48"/>
      <c r="S1551" s="48"/>
      <c r="T1551" s="48"/>
      <c r="U1551" s="436" t="str">
        <f t="shared" si="96"/>
        <v/>
      </c>
      <c r="V1551" s="436"/>
      <c r="W1551" s="436" t="str">
        <f t="shared" si="97"/>
        <v/>
      </c>
      <c r="X1551" s="436"/>
      <c r="Y1551" s="48"/>
      <c r="Z1551" s="48"/>
      <c r="AA1551" s="48"/>
      <c r="AB1551" s="48"/>
      <c r="AC1551" s="48"/>
      <c r="AD1551" s="48"/>
      <c r="AE1551" s="48"/>
      <c r="AF1551" s="48"/>
      <c r="AG1551" s="48"/>
      <c r="AH1551" s="48"/>
      <c r="AI1551" s="48"/>
      <c r="AJ1551" s="48"/>
      <c r="AK1551" s="48"/>
      <c r="AL1551" s="48"/>
      <c r="AM1551" s="48"/>
      <c r="AN1551" s="48"/>
      <c r="AO1551" s="48"/>
      <c r="AP1551" s="48"/>
      <c r="AQ1551" s="48"/>
      <c r="AR1551" s="48"/>
      <c r="AS1551" s="48"/>
      <c r="AT1551" s="48"/>
      <c r="AU1551" s="48"/>
      <c r="AV1551" s="48"/>
      <c r="AW1551" s="48"/>
      <c r="AX1551" s="48"/>
      <c r="AY1551" s="48"/>
      <c r="AZ1551" s="48"/>
      <c r="BA1551" s="48"/>
      <c r="BB1551" s="48"/>
      <c r="BC1551" s="48"/>
      <c r="BD1551" s="48"/>
      <c r="BE1551" s="48"/>
      <c r="BF1551" s="48"/>
      <c r="BG1551" s="48"/>
      <c r="BH1551" s="48"/>
      <c r="BI1551" s="48"/>
      <c r="BJ1551" s="48"/>
      <c r="BK1551" s="48"/>
      <c r="BL1551" s="48"/>
      <c r="BM1551" s="48"/>
      <c r="BN1551" s="48"/>
      <c r="BO1551" s="48"/>
      <c r="BP1551" s="48"/>
      <c r="BQ1551" s="48"/>
      <c r="BR1551" s="48"/>
      <c r="BS1551" s="48"/>
      <c r="BT1551" s="48"/>
      <c r="BU1551" s="48"/>
    </row>
    <row r="1552" spans="1:73" hidden="1">
      <c r="A1552" s="48"/>
      <c r="B1552" s="48"/>
      <c r="C1552" s="48"/>
      <c r="D1552" s="48"/>
      <c r="E1552" s="48"/>
      <c r="F1552" s="48"/>
      <c r="G1552" s="48"/>
      <c r="H1552" s="48"/>
      <c r="I1552" s="48"/>
      <c r="J1552" s="48"/>
      <c r="K1552" s="48"/>
      <c r="L1552" s="464">
        <f t="shared" si="95"/>
        <v>1165</v>
      </c>
      <c r="M1552" s="464"/>
      <c r="N1552" s="152" t="s">
        <v>3962</v>
      </c>
      <c r="O1552" s="48"/>
      <c r="P1552" s="48"/>
      <c r="Q1552" s="48"/>
      <c r="R1552" s="48"/>
      <c r="S1552" s="48"/>
      <c r="T1552" s="48"/>
      <c r="U1552" s="436" t="str">
        <f t="shared" si="96"/>
        <v/>
      </c>
      <c r="V1552" s="436"/>
      <c r="W1552" s="436" t="str">
        <f t="shared" si="97"/>
        <v/>
      </c>
      <c r="X1552" s="436"/>
      <c r="Y1552" s="48"/>
      <c r="Z1552" s="48"/>
      <c r="AA1552" s="48"/>
      <c r="AB1552" s="48"/>
      <c r="AC1552" s="48"/>
      <c r="AD1552" s="48"/>
      <c r="AE1552" s="48"/>
      <c r="AF1552" s="48"/>
      <c r="AG1552" s="48"/>
      <c r="AH1552" s="48"/>
      <c r="AI1552" s="48"/>
      <c r="AJ1552" s="48"/>
      <c r="AK1552" s="48"/>
      <c r="AL1552" s="48"/>
      <c r="AM1552" s="48"/>
      <c r="AN1552" s="48"/>
      <c r="AO1552" s="48"/>
      <c r="AP1552" s="48"/>
      <c r="AQ1552" s="48"/>
      <c r="AR1552" s="48"/>
      <c r="AS1552" s="48"/>
      <c r="AT1552" s="48"/>
      <c r="AU1552" s="48"/>
      <c r="AV1552" s="48"/>
      <c r="AW1552" s="48"/>
      <c r="AX1552" s="48"/>
      <c r="AY1552" s="48"/>
      <c r="AZ1552" s="48"/>
      <c r="BA1552" s="48"/>
      <c r="BB1552" s="48"/>
      <c r="BC1552" s="48"/>
      <c r="BD1552" s="48"/>
      <c r="BE1552" s="48"/>
      <c r="BF1552" s="48"/>
      <c r="BG1552" s="48"/>
      <c r="BH1552" s="48"/>
      <c r="BI1552" s="48"/>
      <c r="BJ1552" s="48"/>
      <c r="BK1552" s="48"/>
      <c r="BL1552" s="48"/>
      <c r="BM1552" s="48"/>
      <c r="BN1552" s="48"/>
      <c r="BO1552" s="48"/>
      <c r="BP1552" s="48"/>
      <c r="BQ1552" s="48"/>
      <c r="BR1552" s="48"/>
      <c r="BS1552" s="48"/>
      <c r="BT1552" s="48"/>
      <c r="BU1552" s="48"/>
    </row>
    <row r="1553" spans="1:73" hidden="1">
      <c r="A1553" s="48"/>
      <c r="B1553" s="48"/>
      <c r="C1553" s="48"/>
      <c r="D1553" s="48"/>
      <c r="E1553" s="48"/>
      <c r="F1553" s="48"/>
      <c r="G1553" s="48"/>
      <c r="H1553" s="48"/>
      <c r="I1553" s="48"/>
      <c r="J1553" s="48"/>
      <c r="K1553" s="48"/>
      <c r="L1553" s="464">
        <f t="shared" si="95"/>
        <v>1166</v>
      </c>
      <c r="M1553" s="464"/>
      <c r="N1553" s="152" t="s">
        <v>3963</v>
      </c>
      <c r="O1553" s="48"/>
      <c r="P1553" s="48"/>
      <c r="Q1553" s="48"/>
      <c r="R1553" s="48"/>
      <c r="S1553" s="48"/>
      <c r="T1553" s="48"/>
      <c r="U1553" s="436" t="str">
        <f t="shared" si="96"/>
        <v/>
      </c>
      <c r="V1553" s="436"/>
      <c r="W1553" s="436" t="str">
        <f t="shared" si="97"/>
        <v/>
      </c>
      <c r="X1553" s="436"/>
      <c r="Y1553" s="48"/>
      <c r="Z1553" s="48"/>
      <c r="AA1553" s="48"/>
      <c r="AB1553" s="48"/>
      <c r="AC1553" s="48"/>
      <c r="AD1553" s="48"/>
      <c r="AE1553" s="48"/>
      <c r="AF1553" s="48"/>
      <c r="AG1553" s="48"/>
      <c r="AH1553" s="48"/>
      <c r="AI1553" s="48"/>
      <c r="AJ1553" s="48"/>
      <c r="AK1553" s="48"/>
      <c r="AL1553" s="48"/>
      <c r="AM1553" s="48"/>
      <c r="AN1553" s="48"/>
      <c r="AO1553" s="48"/>
      <c r="AP1553" s="48"/>
      <c r="AQ1553" s="48"/>
      <c r="AR1553" s="48"/>
      <c r="AS1553" s="48"/>
      <c r="AT1553" s="48"/>
      <c r="AU1553" s="48"/>
      <c r="AV1553" s="48"/>
      <c r="AW1553" s="48"/>
      <c r="AX1553" s="48"/>
      <c r="AY1553" s="48"/>
      <c r="AZ1553" s="48"/>
      <c r="BA1553" s="48"/>
      <c r="BB1553" s="48"/>
      <c r="BC1553" s="48"/>
      <c r="BD1553" s="48"/>
      <c r="BE1553" s="48"/>
      <c r="BF1553" s="48"/>
      <c r="BG1553" s="48"/>
      <c r="BH1553" s="48"/>
      <c r="BI1553" s="48"/>
      <c r="BJ1553" s="48"/>
      <c r="BK1553" s="48"/>
      <c r="BL1553" s="48"/>
      <c r="BM1553" s="48"/>
      <c r="BN1553" s="48"/>
      <c r="BO1553" s="48"/>
      <c r="BP1553" s="48"/>
      <c r="BQ1553" s="48"/>
      <c r="BR1553" s="48"/>
      <c r="BS1553" s="48"/>
      <c r="BT1553" s="48"/>
      <c r="BU1553" s="48"/>
    </row>
    <row r="1554" spans="1:73" hidden="1">
      <c r="A1554" s="48"/>
      <c r="B1554" s="48"/>
      <c r="C1554" s="48"/>
      <c r="D1554" s="48"/>
      <c r="E1554" s="48"/>
      <c r="F1554" s="48"/>
      <c r="G1554" s="48"/>
      <c r="H1554" s="48"/>
      <c r="I1554" s="48"/>
      <c r="J1554" s="48"/>
      <c r="K1554" s="48"/>
      <c r="L1554" s="464">
        <f t="shared" si="95"/>
        <v>1167</v>
      </c>
      <c r="M1554" s="464"/>
      <c r="N1554" s="152" t="s">
        <v>3964</v>
      </c>
      <c r="O1554" s="48"/>
      <c r="P1554" s="48"/>
      <c r="Q1554" s="48"/>
      <c r="R1554" s="48"/>
      <c r="S1554" s="48"/>
      <c r="T1554" s="48"/>
      <c r="U1554" s="436" t="str">
        <f t="shared" si="96"/>
        <v/>
      </c>
      <c r="V1554" s="436"/>
      <c r="W1554" s="436" t="str">
        <f t="shared" si="97"/>
        <v/>
      </c>
      <c r="X1554" s="436"/>
      <c r="Y1554" s="48"/>
      <c r="Z1554" s="48"/>
      <c r="AA1554" s="48"/>
      <c r="AB1554" s="48"/>
      <c r="AC1554" s="48"/>
      <c r="AD1554" s="48"/>
      <c r="AE1554" s="48"/>
      <c r="AF1554" s="48"/>
      <c r="AG1554" s="48"/>
      <c r="AH1554" s="48"/>
      <c r="AI1554" s="48"/>
      <c r="AJ1554" s="48"/>
      <c r="AK1554" s="48"/>
      <c r="AL1554" s="48"/>
      <c r="AM1554" s="48"/>
      <c r="AN1554" s="48"/>
      <c r="AO1554" s="48"/>
      <c r="AP1554" s="48"/>
      <c r="AQ1554" s="48"/>
      <c r="AR1554" s="48"/>
      <c r="AS1554" s="48"/>
      <c r="AT1554" s="48"/>
      <c r="AU1554" s="48"/>
      <c r="AV1554" s="48"/>
      <c r="AW1554" s="48"/>
      <c r="AX1554" s="48"/>
      <c r="AY1554" s="48"/>
      <c r="AZ1554" s="48"/>
      <c r="BA1554" s="48"/>
      <c r="BB1554" s="48"/>
      <c r="BC1554" s="48"/>
      <c r="BD1554" s="48"/>
      <c r="BE1554" s="48"/>
      <c r="BF1554" s="48"/>
      <c r="BG1554" s="48"/>
      <c r="BH1554" s="48"/>
      <c r="BI1554" s="48"/>
      <c r="BJ1554" s="48"/>
      <c r="BK1554" s="48"/>
      <c r="BL1554" s="48"/>
      <c r="BM1554" s="48"/>
      <c r="BN1554" s="48"/>
      <c r="BO1554" s="48"/>
      <c r="BP1554" s="48"/>
      <c r="BQ1554" s="48"/>
      <c r="BR1554" s="48"/>
      <c r="BS1554" s="48"/>
      <c r="BT1554" s="48"/>
      <c r="BU1554" s="48"/>
    </row>
    <row r="1555" spans="1:73" hidden="1">
      <c r="A1555" s="48"/>
      <c r="B1555" s="48"/>
      <c r="C1555" s="48"/>
      <c r="D1555" s="48"/>
      <c r="E1555" s="48"/>
      <c r="F1555" s="48"/>
      <c r="G1555" s="48"/>
      <c r="H1555" s="48"/>
      <c r="I1555" s="48"/>
      <c r="J1555" s="48"/>
      <c r="K1555" s="48"/>
      <c r="L1555" s="464">
        <f t="shared" si="95"/>
        <v>1168</v>
      </c>
      <c r="M1555" s="464"/>
      <c r="N1555" s="152" t="s">
        <v>1402</v>
      </c>
      <c r="O1555" s="48"/>
      <c r="P1555" s="48"/>
      <c r="Q1555" s="48"/>
      <c r="R1555" s="48"/>
      <c r="S1555" s="48"/>
      <c r="T1555" s="48"/>
      <c r="U1555" s="436" t="str">
        <f t="shared" si="96"/>
        <v/>
      </c>
      <c r="V1555" s="436"/>
      <c r="W1555" s="436" t="str">
        <f t="shared" si="97"/>
        <v/>
      </c>
      <c r="X1555" s="436"/>
      <c r="Y1555" s="48"/>
      <c r="Z1555" s="48"/>
      <c r="AA1555" s="48"/>
      <c r="AB1555" s="48"/>
      <c r="AC1555" s="48"/>
      <c r="AD1555" s="48"/>
      <c r="AE1555" s="48"/>
      <c r="AF1555" s="48"/>
      <c r="AG1555" s="48"/>
      <c r="AH1555" s="48"/>
      <c r="AI1555" s="48"/>
      <c r="AJ1555" s="48"/>
      <c r="AK1555" s="48"/>
      <c r="AL1555" s="48"/>
      <c r="AM1555" s="48"/>
      <c r="AN1555" s="48"/>
      <c r="AO1555" s="48"/>
      <c r="AP1555" s="48"/>
      <c r="AQ1555" s="48"/>
      <c r="AR1555" s="48"/>
      <c r="AS1555" s="48"/>
      <c r="AT1555" s="48"/>
      <c r="AU1555" s="48"/>
      <c r="AV1555" s="48"/>
      <c r="AW1555" s="48"/>
      <c r="AX1555" s="48"/>
      <c r="AY1555" s="48"/>
      <c r="AZ1555" s="48"/>
      <c r="BA1555" s="48"/>
      <c r="BB1555" s="48"/>
      <c r="BC1555" s="48"/>
      <c r="BD1555" s="48"/>
      <c r="BE1555" s="48"/>
      <c r="BF1555" s="48"/>
      <c r="BG1555" s="48"/>
      <c r="BH1555" s="48"/>
      <c r="BI1555" s="48"/>
      <c r="BJ1555" s="48"/>
      <c r="BK1555" s="48"/>
      <c r="BL1555" s="48"/>
      <c r="BM1555" s="48"/>
      <c r="BN1555" s="48"/>
      <c r="BO1555" s="48"/>
      <c r="BP1555" s="48"/>
      <c r="BQ1555" s="48"/>
      <c r="BR1555" s="48"/>
      <c r="BS1555" s="48"/>
      <c r="BT1555" s="48"/>
      <c r="BU1555" s="48"/>
    </row>
    <row r="1556" spans="1:73" hidden="1">
      <c r="A1556" s="48"/>
      <c r="B1556" s="48"/>
      <c r="C1556" s="48"/>
      <c r="D1556" s="48"/>
      <c r="E1556" s="48"/>
      <c r="F1556" s="48"/>
      <c r="G1556" s="48"/>
      <c r="H1556" s="48"/>
      <c r="I1556" s="48"/>
      <c r="J1556" s="48"/>
      <c r="K1556" s="48"/>
      <c r="L1556" s="464">
        <f t="shared" si="95"/>
        <v>1169</v>
      </c>
      <c r="M1556" s="464"/>
      <c r="N1556" s="152" t="s">
        <v>3965</v>
      </c>
      <c r="O1556" s="48"/>
      <c r="P1556" s="48"/>
      <c r="Q1556" s="48"/>
      <c r="R1556" s="48"/>
      <c r="S1556" s="48"/>
      <c r="T1556" s="48"/>
      <c r="U1556" s="436" t="str">
        <f t="shared" si="96"/>
        <v/>
      </c>
      <c r="V1556" s="436"/>
      <c r="W1556" s="436" t="str">
        <f t="shared" si="97"/>
        <v/>
      </c>
      <c r="X1556" s="436"/>
      <c r="Y1556" s="48"/>
      <c r="Z1556" s="48"/>
      <c r="AA1556" s="48"/>
      <c r="AB1556" s="48"/>
      <c r="AC1556" s="48"/>
      <c r="AD1556" s="48"/>
      <c r="AE1556" s="48"/>
      <c r="AF1556" s="48"/>
      <c r="AG1556" s="48"/>
      <c r="AH1556" s="48"/>
      <c r="AI1556" s="48"/>
      <c r="AJ1556" s="48"/>
      <c r="AK1556" s="48"/>
      <c r="AL1556" s="48"/>
      <c r="AM1556" s="48"/>
      <c r="AN1556" s="48"/>
      <c r="AO1556" s="48"/>
      <c r="AP1556" s="48"/>
      <c r="AQ1556" s="48"/>
      <c r="AR1556" s="48"/>
      <c r="AS1556" s="48"/>
      <c r="AT1556" s="48"/>
      <c r="AU1556" s="48"/>
      <c r="AV1556" s="48"/>
      <c r="AW1556" s="48"/>
      <c r="AX1556" s="48"/>
      <c r="AY1556" s="48"/>
      <c r="AZ1556" s="48"/>
      <c r="BA1556" s="48"/>
      <c r="BB1556" s="48"/>
      <c r="BC1556" s="48"/>
      <c r="BD1556" s="48"/>
      <c r="BE1556" s="48"/>
      <c r="BF1556" s="48"/>
      <c r="BG1556" s="48"/>
      <c r="BH1556" s="48"/>
      <c r="BI1556" s="48"/>
      <c r="BJ1556" s="48"/>
      <c r="BK1556" s="48"/>
      <c r="BL1556" s="48"/>
      <c r="BM1556" s="48"/>
      <c r="BN1556" s="48"/>
      <c r="BO1556" s="48"/>
      <c r="BP1556" s="48"/>
      <c r="BQ1556" s="48"/>
      <c r="BR1556" s="48"/>
      <c r="BS1556" s="48"/>
      <c r="BT1556" s="48"/>
      <c r="BU1556" s="48"/>
    </row>
    <row r="1557" spans="1:73" hidden="1">
      <c r="A1557" s="48"/>
      <c r="B1557" s="48"/>
      <c r="C1557" s="48"/>
      <c r="D1557" s="48"/>
      <c r="E1557" s="48"/>
      <c r="F1557" s="48"/>
      <c r="G1557" s="48"/>
      <c r="H1557" s="48"/>
      <c r="I1557" s="48"/>
      <c r="J1557" s="48"/>
      <c r="K1557" s="48"/>
      <c r="L1557" s="464">
        <f t="shared" si="95"/>
        <v>1170</v>
      </c>
      <c r="M1557" s="464"/>
      <c r="N1557" s="152" t="s">
        <v>3966</v>
      </c>
      <c r="O1557" s="48"/>
      <c r="P1557" s="48"/>
      <c r="Q1557" s="48"/>
      <c r="R1557" s="48"/>
      <c r="S1557" s="48"/>
      <c r="T1557" s="48"/>
      <c r="U1557" s="436" t="str">
        <f t="shared" si="96"/>
        <v/>
      </c>
      <c r="V1557" s="436"/>
      <c r="W1557" s="436" t="str">
        <f t="shared" si="97"/>
        <v/>
      </c>
      <c r="X1557" s="436"/>
      <c r="Y1557" s="48"/>
      <c r="Z1557" s="48"/>
      <c r="AA1557" s="48"/>
      <c r="AB1557" s="48"/>
      <c r="AC1557" s="48"/>
      <c r="AD1557" s="48"/>
      <c r="AE1557" s="48"/>
      <c r="AF1557" s="48"/>
      <c r="AG1557" s="48"/>
      <c r="AH1557" s="48"/>
      <c r="AI1557" s="48"/>
      <c r="AJ1557" s="48"/>
      <c r="AK1557" s="48"/>
      <c r="AL1557" s="48"/>
      <c r="AM1557" s="48"/>
      <c r="AN1557" s="48"/>
      <c r="AO1557" s="48"/>
      <c r="AP1557" s="48"/>
      <c r="AQ1557" s="48"/>
      <c r="AR1557" s="48"/>
      <c r="AS1557" s="48"/>
      <c r="AT1557" s="48"/>
      <c r="AU1557" s="48"/>
      <c r="AV1557" s="48"/>
      <c r="AW1557" s="48"/>
      <c r="AX1557" s="48"/>
      <c r="AY1557" s="48"/>
      <c r="AZ1557" s="48"/>
      <c r="BA1557" s="48"/>
      <c r="BB1557" s="48"/>
      <c r="BC1557" s="48"/>
      <c r="BD1557" s="48"/>
      <c r="BE1557" s="48"/>
      <c r="BF1557" s="48"/>
      <c r="BG1557" s="48"/>
      <c r="BH1557" s="48"/>
      <c r="BI1557" s="48"/>
      <c r="BJ1557" s="48"/>
      <c r="BK1557" s="48"/>
      <c r="BL1557" s="48"/>
      <c r="BM1557" s="48"/>
      <c r="BN1557" s="48"/>
      <c r="BO1557" s="48"/>
      <c r="BP1557" s="48"/>
      <c r="BQ1557" s="48"/>
      <c r="BR1557" s="48"/>
      <c r="BS1557" s="48"/>
      <c r="BT1557" s="48"/>
      <c r="BU1557" s="48"/>
    </row>
    <row r="1558" spans="1:73" hidden="1">
      <c r="A1558" s="48"/>
      <c r="B1558" s="48"/>
      <c r="C1558" s="48"/>
      <c r="D1558" s="48"/>
      <c r="E1558" s="48"/>
      <c r="F1558" s="48"/>
      <c r="G1558" s="48"/>
      <c r="H1558" s="48"/>
      <c r="I1558" s="48"/>
      <c r="J1558" s="48"/>
      <c r="K1558" s="48"/>
      <c r="L1558" s="464">
        <f t="shared" si="95"/>
        <v>1171</v>
      </c>
      <c r="M1558" s="464"/>
      <c r="N1558" s="152" t="s">
        <v>1144</v>
      </c>
      <c r="O1558" s="48"/>
      <c r="P1558" s="48"/>
      <c r="Q1558" s="48"/>
      <c r="R1558" s="48"/>
      <c r="S1558" s="48"/>
      <c r="T1558" s="48"/>
      <c r="U1558" s="436" t="str">
        <f t="shared" si="96"/>
        <v/>
      </c>
      <c r="V1558" s="436"/>
      <c r="W1558" s="436" t="str">
        <f t="shared" si="97"/>
        <v/>
      </c>
      <c r="X1558" s="436"/>
      <c r="Y1558" s="48"/>
      <c r="Z1558" s="48"/>
      <c r="AA1558" s="48"/>
      <c r="AB1558" s="48"/>
      <c r="AC1558" s="48"/>
      <c r="AD1558" s="48"/>
      <c r="AE1558" s="48"/>
      <c r="AF1558" s="48"/>
      <c r="AG1558" s="48"/>
      <c r="AH1558" s="48"/>
      <c r="AI1558" s="48"/>
      <c r="AJ1558" s="48"/>
      <c r="AK1558" s="48"/>
      <c r="AL1558" s="48"/>
      <c r="AM1558" s="48"/>
      <c r="AN1558" s="48"/>
      <c r="AO1558" s="48"/>
      <c r="AP1558" s="48"/>
      <c r="AQ1558" s="48"/>
      <c r="AR1558" s="48"/>
      <c r="AS1558" s="48"/>
      <c r="AT1558" s="48"/>
      <c r="AU1558" s="48"/>
      <c r="AV1558" s="48"/>
      <c r="AW1558" s="48"/>
      <c r="AX1558" s="48"/>
      <c r="AY1558" s="48"/>
      <c r="AZ1558" s="48"/>
      <c r="BA1558" s="48"/>
      <c r="BB1558" s="48"/>
      <c r="BC1558" s="48"/>
      <c r="BD1558" s="48"/>
      <c r="BE1558" s="48"/>
      <c r="BF1558" s="48"/>
      <c r="BG1558" s="48"/>
      <c r="BH1558" s="48"/>
      <c r="BI1558" s="48"/>
      <c r="BJ1558" s="48"/>
      <c r="BK1558" s="48"/>
      <c r="BL1558" s="48"/>
      <c r="BM1558" s="48"/>
      <c r="BN1558" s="48"/>
      <c r="BO1558" s="48"/>
      <c r="BP1558" s="48"/>
      <c r="BQ1558" s="48"/>
      <c r="BR1558" s="48"/>
      <c r="BS1558" s="48"/>
      <c r="BT1558" s="48"/>
      <c r="BU1558" s="48"/>
    </row>
    <row r="1559" spans="1:73" hidden="1">
      <c r="A1559" s="48"/>
      <c r="B1559" s="48"/>
      <c r="C1559" s="48"/>
      <c r="D1559" s="48"/>
      <c r="E1559" s="48"/>
      <c r="F1559" s="48"/>
      <c r="G1559" s="48"/>
      <c r="H1559" s="48"/>
      <c r="I1559" s="48"/>
      <c r="J1559" s="48"/>
      <c r="K1559" s="48"/>
      <c r="L1559" s="464">
        <f t="shared" si="95"/>
        <v>1172</v>
      </c>
      <c r="M1559" s="464"/>
      <c r="N1559" s="152" t="s">
        <v>1152</v>
      </c>
      <c r="O1559" s="48"/>
      <c r="P1559" s="48"/>
      <c r="Q1559" s="48"/>
      <c r="R1559" s="48"/>
      <c r="S1559" s="48"/>
      <c r="T1559" s="48"/>
      <c r="U1559" s="436" t="str">
        <f t="shared" si="96"/>
        <v/>
      </c>
      <c r="V1559" s="436"/>
      <c r="W1559" s="436" t="str">
        <f t="shared" si="97"/>
        <v/>
      </c>
      <c r="X1559" s="436"/>
      <c r="Y1559" s="48"/>
      <c r="Z1559" s="48"/>
      <c r="AA1559" s="48"/>
      <c r="AB1559" s="48"/>
      <c r="AC1559" s="48"/>
      <c r="AD1559" s="48"/>
      <c r="AE1559" s="48"/>
      <c r="AF1559" s="48"/>
      <c r="AG1559" s="48"/>
      <c r="AH1559" s="48"/>
      <c r="AI1559" s="48"/>
      <c r="AJ1559" s="48"/>
      <c r="AK1559" s="48"/>
      <c r="AL1559" s="48"/>
      <c r="AM1559" s="48"/>
      <c r="AN1559" s="48"/>
      <c r="AO1559" s="48"/>
      <c r="AP1559" s="48"/>
      <c r="AQ1559" s="48"/>
      <c r="AR1559" s="48"/>
      <c r="AS1559" s="48"/>
      <c r="AT1559" s="48"/>
      <c r="AU1559" s="48"/>
      <c r="AV1559" s="48"/>
      <c r="AW1559" s="48"/>
      <c r="AX1559" s="48"/>
      <c r="AY1559" s="48"/>
      <c r="AZ1559" s="48"/>
      <c r="BA1559" s="48"/>
      <c r="BB1559" s="48"/>
      <c r="BC1559" s="48"/>
      <c r="BD1559" s="48"/>
      <c r="BE1559" s="48"/>
      <c r="BF1559" s="48"/>
      <c r="BG1559" s="48"/>
      <c r="BH1559" s="48"/>
      <c r="BI1559" s="48"/>
      <c r="BJ1559" s="48"/>
      <c r="BK1559" s="48"/>
      <c r="BL1559" s="48"/>
      <c r="BM1559" s="48"/>
      <c r="BN1559" s="48"/>
      <c r="BO1559" s="48"/>
      <c r="BP1559" s="48"/>
      <c r="BQ1559" s="48"/>
      <c r="BR1559" s="48"/>
      <c r="BS1559" s="48"/>
      <c r="BT1559" s="48"/>
      <c r="BU1559" s="48"/>
    </row>
    <row r="1560" spans="1:73" hidden="1">
      <c r="A1560" s="48"/>
      <c r="B1560" s="48"/>
      <c r="C1560" s="48"/>
      <c r="D1560" s="48"/>
      <c r="E1560" s="48"/>
      <c r="F1560" s="48"/>
      <c r="G1560" s="48"/>
      <c r="H1560" s="48"/>
      <c r="I1560" s="48"/>
      <c r="J1560" s="48"/>
      <c r="K1560" s="48"/>
      <c r="L1560" s="464">
        <f t="shared" si="95"/>
        <v>1173</v>
      </c>
      <c r="M1560" s="464"/>
      <c r="N1560" s="152" t="s">
        <v>1164</v>
      </c>
      <c r="O1560" s="48"/>
      <c r="P1560" s="48"/>
      <c r="Q1560" s="48"/>
      <c r="R1560" s="48"/>
      <c r="S1560" s="48"/>
      <c r="T1560" s="48"/>
      <c r="U1560" s="436" t="str">
        <f t="shared" si="96"/>
        <v/>
      </c>
      <c r="V1560" s="436"/>
      <c r="W1560" s="436" t="str">
        <f t="shared" si="97"/>
        <v/>
      </c>
      <c r="X1560" s="436"/>
      <c r="Y1560" s="48"/>
      <c r="Z1560" s="48"/>
      <c r="AA1560" s="48"/>
      <c r="AB1560" s="48"/>
      <c r="AC1560" s="48"/>
      <c r="AD1560" s="48"/>
      <c r="AE1560" s="48"/>
      <c r="AF1560" s="48"/>
      <c r="AG1560" s="48"/>
      <c r="AH1560" s="48"/>
      <c r="AI1560" s="48"/>
      <c r="AJ1560" s="48"/>
      <c r="AK1560" s="48"/>
      <c r="AL1560" s="48"/>
      <c r="AM1560" s="48"/>
      <c r="AN1560" s="48"/>
      <c r="AO1560" s="48"/>
      <c r="AP1560" s="48"/>
      <c r="AQ1560" s="48"/>
      <c r="AR1560" s="48"/>
      <c r="AS1560" s="48"/>
      <c r="AT1560" s="48"/>
      <c r="AU1560" s="48"/>
      <c r="AV1560" s="48"/>
      <c r="AW1560" s="48"/>
      <c r="AX1560" s="48"/>
      <c r="AY1560" s="48"/>
      <c r="AZ1560" s="48"/>
      <c r="BA1560" s="48"/>
      <c r="BB1560" s="48"/>
      <c r="BC1560" s="48"/>
      <c r="BD1560" s="48"/>
      <c r="BE1560" s="48"/>
      <c r="BF1560" s="48"/>
      <c r="BG1560" s="48"/>
      <c r="BH1560" s="48"/>
      <c r="BI1560" s="48"/>
      <c r="BJ1560" s="48"/>
      <c r="BK1560" s="48"/>
      <c r="BL1560" s="48"/>
      <c r="BM1560" s="48"/>
      <c r="BN1560" s="48"/>
      <c r="BO1560" s="48"/>
      <c r="BP1560" s="48"/>
      <c r="BQ1560" s="48"/>
      <c r="BR1560" s="48"/>
      <c r="BS1560" s="48"/>
      <c r="BT1560" s="48"/>
      <c r="BU1560" s="48"/>
    </row>
    <row r="1561" spans="1:73" hidden="1">
      <c r="A1561" s="48"/>
      <c r="B1561" s="48"/>
      <c r="C1561" s="48"/>
      <c r="D1561" s="48"/>
      <c r="E1561" s="48"/>
      <c r="F1561" s="48"/>
      <c r="G1561" s="48"/>
      <c r="H1561" s="48"/>
      <c r="I1561" s="48"/>
      <c r="J1561" s="48"/>
      <c r="K1561" s="48"/>
      <c r="L1561" s="464">
        <f t="shared" si="95"/>
        <v>1174</v>
      </c>
      <c r="M1561" s="464"/>
      <c r="N1561" s="152" t="s">
        <v>1176</v>
      </c>
      <c r="O1561" s="48"/>
      <c r="P1561" s="48"/>
      <c r="Q1561" s="48"/>
      <c r="R1561" s="48"/>
      <c r="S1561" s="48"/>
      <c r="T1561" s="48"/>
      <c r="U1561" s="436" t="str">
        <f t="shared" si="96"/>
        <v/>
      </c>
      <c r="V1561" s="436"/>
      <c r="W1561" s="436" t="str">
        <f t="shared" si="97"/>
        <v/>
      </c>
      <c r="X1561" s="436"/>
      <c r="Y1561" s="48"/>
      <c r="Z1561" s="48"/>
      <c r="AA1561" s="48"/>
      <c r="AB1561" s="48"/>
      <c r="AC1561" s="48"/>
      <c r="AD1561" s="48"/>
      <c r="AE1561" s="48"/>
      <c r="AF1561" s="48"/>
      <c r="AG1561" s="48"/>
      <c r="AH1561" s="48"/>
      <c r="AI1561" s="48"/>
      <c r="AJ1561" s="48"/>
      <c r="AK1561" s="48"/>
      <c r="AL1561" s="48"/>
      <c r="AM1561" s="48"/>
      <c r="AN1561" s="48"/>
      <c r="AO1561" s="48"/>
      <c r="AP1561" s="48"/>
      <c r="AQ1561" s="48"/>
      <c r="AR1561" s="48"/>
      <c r="AS1561" s="48"/>
      <c r="AT1561" s="48"/>
      <c r="AU1561" s="48"/>
      <c r="AV1561" s="48"/>
      <c r="AW1561" s="48"/>
      <c r="AX1561" s="48"/>
      <c r="AY1561" s="48"/>
      <c r="AZ1561" s="48"/>
      <c r="BA1561" s="48"/>
      <c r="BB1561" s="48"/>
      <c r="BC1561" s="48"/>
      <c r="BD1561" s="48"/>
      <c r="BE1561" s="48"/>
      <c r="BF1561" s="48"/>
      <c r="BG1561" s="48"/>
      <c r="BH1561" s="48"/>
      <c r="BI1561" s="48"/>
      <c r="BJ1561" s="48"/>
      <c r="BK1561" s="48"/>
      <c r="BL1561" s="48"/>
      <c r="BM1561" s="48"/>
      <c r="BN1561" s="48"/>
      <c r="BO1561" s="48"/>
      <c r="BP1561" s="48"/>
      <c r="BQ1561" s="48"/>
      <c r="BR1561" s="48"/>
      <c r="BS1561" s="48"/>
      <c r="BT1561" s="48"/>
      <c r="BU1561" s="48"/>
    </row>
    <row r="1562" spans="1:73" hidden="1">
      <c r="A1562" s="48"/>
      <c r="B1562" s="48"/>
      <c r="C1562" s="48"/>
      <c r="D1562" s="48"/>
      <c r="E1562" s="48"/>
      <c r="F1562" s="48"/>
      <c r="G1562" s="48"/>
      <c r="H1562" s="48"/>
      <c r="I1562" s="48"/>
      <c r="J1562" s="48"/>
      <c r="K1562" s="48"/>
      <c r="L1562" s="464">
        <f t="shared" si="95"/>
        <v>1175</v>
      </c>
      <c r="M1562" s="464"/>
      <c r="N1562" s="152" t="s">
        <v>1360</v>
      </c>
      <c r="O1562" s="48"/>
      <c r="P1562" s="48"/>
      <c r="Q1562" s="48"/>
      <c r="R1562" s="48"/>
      <c r="S1562" s="48"/>
      <c r="T1562" s="48"/>
      <c r="U1562" s="436" t="str">
        <f t="shared" si="96"/>
        <v/>
      </c>
      <c r="V1562" s="436"/>
      <c r="W1562" s="436" t="str">
        <f t="shared" si="97"/>
        <v/>
      </c>
      <c r="X1562" s="436"/>
      <c r="Y1562" s="48"/>
      <c r="Z1562" s="48"/>
      <c r="AA1562" s="48"/>
      <c r="AB1562" s="48"/>
      <c r="AC1562" s="48"/>
      <c r="AD1562" s="48"/>
      <c r="AE1562" s="48"/>
      <c r="AF1562" s="48"/>
      <c r="AG1562" s="48"/>
      <c r="AH1562" s="48"/>
      <c r="AI1562" s="48"/>
      <c r="AJ1562" s="48"/>
      <c r="AK1562" s="48"/>
      <c r="AL1562" s="48"/>
      <c r="AM1562" s="48"/>
      <c r="AN1562" s="48"/>
      <c r="AO1562" s="48"/>
      <c r="AP1562" s="48"/>
      <c r="AQ1562" s="48"/>
      <c r="AR1562" s="48"/>
      <c r="AS1562" s="48"/>
      <c r="AT1562" s="48"/>
      <c r="AU1562" s="48"/>
      <c r="AV1562" s="48"/>
      <c r="AW1562" s="48"/>
      <c r="AX1562" s="48"/>
      <c r="AY1562" s="48"/>
      <c r="AZ1562" s="48"/>
      <c r="BA1562" s="48"/>
      <c r="BB1562" s="48"/>
      <c r="BC1562" s="48"/>
      <c r="BD1562" s="48"/>
      <c r="BE1562" s="48"/>
      <c r="BF1562" s="48"/>
      <c r="BG1562" s="48"/>
      <c r="BH1562" s="48"/>
      <c r="BI1562" s="48"/>
      <c r="BJ1562" s="48"/>
      <c r="BK1562" s="48"/>
      <c r="BL1562" s="48"/>
      <c r="BM1562" s="48"/>
      <c r="BN1562" s="48"/>
      <c r="BO1562" s="48"/>
      <c r="BP1562" s="48"/>
      <c r="BQ1562" s="48"/>
      <c r="BR1562" s="48"/>
      <c r="BS1562" s="48"/>
      <c r="BT1562" s="48"/>
      <c r="BU1562" s="48"/>
    </row>
    <row r="1563" spans="1:73" hidden="1">
      <c r="A1563" s="48"/>
      <c r="B1563" s="48"/>
      <c r="C1563" s="48"/>
      <c r="D1563" s="48"/>
      <c r="E1563" s="48"/>
      <c r="F1563" s="48"/>
      <c r="G1563" s="48"/>
      <c r="H1563" s="48"/>
      <c r="I1563" s="48"/>
      <c r="J1563" s="48"/>
      <c r="K1563" s="48"/>
      <c r="L1563" s="464">
        <f t="shared" si="95"/>
        <v>1176</v>
      </c>
      <c r="M1563" s="464"/>
      <c r="N1563" s="152" t="s">
        <v>3967</v>
      </c>
      <c r="O1563" s="48"/>
      <c r="P1563" s="48"/>
      <c r="Q1563" s="48"/>
      <c r="R1563" s="48"/>
      <c r="S1563" s="48"/>
      <c r="T1563" s="48"/>
      <c r="U1563" s="436" t="str">
        <f t="shared" si="96"/>
        <v/>
      </c>
      <c r="V1563" s="436"/>
      <c r="W1563" s="436" t="str">
        <f t="shared" si="97"/>
        <v/>
      </c>
      <c r="X1563" s="436"/>
      <c r="Y1563" s="48"/>
      <c r="Z1563" s="48"/>
      <c r="AA1563" s="48"/>
      <c r="AB1563" s="48"/>
      <c r="AC1563" s="48"/>
      <c r="AD1563" s="48"/>
      <c r="AE1563" s="48"/>
      <c r="AF1563" s="48"/>
      <c r="AG1563" s="48"/>
      <c r="AH1563" s="48"/>
      <c r="AI1563" s="48"/>
      <c r="AJ1563" s="48"/>
      <c r="AK1563" s="48"/>
      <c r="AL1563" s="48"/>
      <c r="AM1563" s="48"/>
      <c r="AN1563" s="48"/>
      <c r="AO1563" s="48"/>
      <c r="AP1563" s="48"/>
      <c r="AQ1563" s="48"/>
      <c r="AR1563" s="48"/>
      <c r="AS1563" s="48"/>
      <c r="AT1563" s="48"/>
      <c r="AU1563" s="48"/>
      <c r="AV1563" s="48"/>
      <c r="AW1563" s="48"/>
      <c r="AX1563" s="48"/>
      <c r="AY1563" s="48"/>
      <c r="AZ1563" s="48"/>
      <c r="BA1563" s="48"/>
      <c r="BB1563" s="48"/>
      <c r="BC1563" s="48"/>
      <c r="BD1563" s="48"/>
      <c r="BE1563" s="48"/>
      <c r="BF1563" s="48"/>
      <c r="BG1563" s="48"/>
      <c r="BH1563" s="48"/>
      <c r="BI1563" s="48"/>
      <c r="BJ1563" s="48"/>
      <c r="BK1563" s="48"/>
      <c r="BL1563" s="48"/>
      <c r="BM1563" s="48"/>
      <c r="BN1563" s="48"/>
      <c r="BO1563" s="48"/>
      <c r="BP1563" s="48"/>
      <c r="BQ1563" s="48"/>
      <c r="BR1563" s="48"/>
      <c r="BS1563" s="48"/>
      <c r="BT1563" s="48"/>
      <c r="BU1563" s="48"/>
    </row>
    <row r="1564" spans="1:73" hidden="1">
      <c r="A1564" s="48"/>
      <c r="B1564" s="48"/>
      <c r="C1564" s="48"/>
      <c r="D1564" s="48"/>
      <c r="E1564" s="48"/>
      <c r="F1564" s="48"/>
      <c r="G1564" s="48"/>
      <c r="H1564" s="48"/>
      <c r="I1564" s="48"/>
      <c r="J1564" s="48"/>
      <c r="K1564" s="48"/>
      <c r="L1564" s="464">
        <f t="shared" si="95"/>
        <v>1177</v>
      </c>
      <c r="M1564" s="464"/>
      <c r="N1564" s="152" t="s">
        <v>3968</v>
      </c>
      <c r="O1564" s="48"/>
      <c r="P1564" s="48"/>
      <c r="Q1564" s="48"/>
      <c r="R1564" s="48"/>
      <c r="S1564" s="48"/>
      <c r="T1564" s="48"/>
      <c r="U1564" s="436" t="str">
        <f t="shared" si="96"/>
        <v/>
      </c>
      <c r="V1564" s="436"/>
      <c r="W1564" s="436" t="str">
        <f t="shared" si="97"/>
        <v/>
      </c>
      <c r="X1564" s="436"/>
      <c r="Y1564" s="48"/>
      <c r="Z1564" s="48"/>
      <c r="AA1564" s="48"/>
      <c r="AB1564" s="48"/>
      <c r="AC1564" s="48"/>
      <c r="AD1564" s="48"/>
      <c r="AE1564" s="48"/>
      <c r="AF1564" s="48"/>
      <c r="AG1564" s="48"/>
      <c r="AH1564" s="48"/>
      <c r="AI1564" s="48"/>
      <c r="AJ1564" s="48"/>
      <c r="AK1564" s="48"/>
      <c r="AL1564" s="48"/>
      <c r="AM1564" s="48"/>
      <c r="AN1564" s="48"/>
      <c r="AO1564" s="48"/>
      <c r="AP1564" s="48"/>
      <c r="AQ1564" s="48"/>
      <c r="AR1564" s="48"/>
      <c r="AS1564" s="48"/>
      <c r="AT1564" s="48"/>
      <c r="AU1564" s="48"/>
      <c r="AV1564" s="48"/>
      <c r="AW1564" s="48"/>
      <c r="AX1564" s="48"/>
      <c r="AY1564" s="48"/>
      <c r="AZ1564" s="48"/>
      <c r="BA1564" s="48"/>
      <c r="BB1564" s="48"/>
      <c r="BC1564" s="48"/>
      <c r="BD1564" s="48"/>
      <c r="BE1564" s="48"/>
      <c r="BF1564" s="48"/>
      <c r="BG1564" s="48"/>
      <c r="BH1564" s="48"/>
      <c r="BI1564" s="48"/>
      <c r="BJ1564" s="48"/>
      <c r="BK1564" s="48"/>
      <c r="BL1564" s="48"/>
      <c r="BM1564" s="48"/>
      <c r="BN1564" s="48"/>
      <c r="BO1564" s="48"/>
      <c r="BP1564" s="48"/>
      <c r="BQ1564" s="48"/>
      <c r="BR1564" s="48"/>
      <c r="BS1564" s="48"/>
      <c r="BT1564" s="48"/>
      <c r="BU1564" s="48"/>
    </row>
    <row r="1565" spans="1:73" hidden="1">
      <c r="A1565" s="48"/>
      <c r="B1565" s="48"/>
      <c r="C1565" s="48"/>
      <c r="D1565" s="48"/>
      <c r="E1565" s="48"/>
      <c r="F1565" s="48"/>
      <c r="G1565" s="48"/>
      <c r="H1565" s="48"/>
      <c r="I1565" s="48"/>
      <c r="J1565" s="48"/>
      <c r="K1565" s="48"/>
      <c r="L1565" s="464">
        <f t="shared" si="95"/>
        <v>1178</v>
      </c>
      <c r="M1565" s="464"/>
      <c r="N1565" s="152" t="s">
        <v>3969</v>
      </c>
      <c r="O1565" s="48"/>
      <c r="P1565" s="48"/>
      <c r="Q1565" s="48"/>
      <c r="R1565" s="48"/>
      <c r="S1565" s="48"/>
      <c r="T1565" s="48"/>
      <c r="U1565" s="436" t="str">
        <f t="shared" si="96"/>
        <v/>
      </c>
      <c r="V1565" s="436"/>
      <c r="W1565" s="436" t="str">
        <f t="shared" si="97"/>
        <v/>
      </c>
      <c r="X1565" s="436"/>
      <c r="Y1565" s="48"/>
      <c r="Z1565" s="48"/>
      <c r="AA1565" s="48"/>
      <c r="AB1565" s="48"/>
      <c r="AC1565" s="48"/>
      <c r="AD1565" s="48"/>
      <c r="AE1565" s="48"/>
      <c r="AF1565" s="48"/>
      <c r="AG1565" s="48"/>
      <c r="AH1565" s="48"/>
      <c r="AI1565" s="48"/>
      <c r="AJ1565" s="48"/>
      <c r="AK1565" s="48"/>
      <c r="AL1565" s="48"/>
      <c r="AM1565" s="48"/>
      <c r="AN1565" s="48"/>
      <c r="AO1565" s="48"/>
      <c r="AP1565" s="48"/>
      <c r="AQ1565" s="48"/>
      <c r="AR1565" s="48"/>
      <c r="AS1565" s="48"/>
      <c r="AT1565" s="48"/>
      <c r="AU1565" s="48"/>
      <c r="AV1565" s="48"/>
      <c r="AW1565" s="48"/>
      <c r="AX1565" s="48"/>
      <c r="AY1565" s="48"/>
      <c r="AZ1565" s="48"/>
      <c r="BA1565" s="48"/>
      <c r="BB1565" s="48"/>
      <c r="BC1565" s="48"/>
      <c r="BD1565" s="48"/>
      <c r="BE1565" s="48"/>
      <c r="BF1565" s="48"/>
      <c r="BG1565" s="48"/>
      <c r="BH1565" s="48"/>
      <c r="BI1565" s="48"/>
      <c r="BJ1565" s="48"/>
      <c r="BK1565" s="48"/>
      <c r="BL1565" s="48"/>
      <c r="BM1565" s="48"/>
      <c r="BN1565" s="48"/>
      <c r="BO1565" s="48"/>
      <c r="BP1565" s="48"/>
      <c r="BQ1565" s="48"/>
      <c r="BR1565" s="48"/>
      <c r="BS1565" s="48"/>
      <c r="BT1565" s="48"/>
      <c r="BU1565" s="48"/>
    </row>
    <row r="1566" spans="1:73" hidden="1">
      <c r="A1566" s="48"/>
      <c r="B1566" s="48"/>
      <c r="C1566" s="48"/>
      <c r="D1566" s="48"/>
      <c r="E1566" s="48"/>
      <c r="F1566" s="48"/>
      <c r="G1566" s="48"/>
      <c r="H1566" s="48"/>
      <c r="I1566" s="48"/>
      <c r="J1566" s="48"/>
      <c r="K1566" s="48"/>
      <c r="L1566" s="464">
        <f t="shared" si="95"/>
        <v>1179</v>
      </c>
      <c r="M1566" s="464"/>
      <c r="N1566" s="152" t="s">
        <v>1124</v>
      </c>
      <c r="O1566" s="48"/>
      <c r="P1566" s="48"/>
      <c r="Q1566" s="48"/>
      <c r="R1566" s="48"/>
      <c r="S1566" s="48"/>
      <c r="T1566" s="48"/>
      <c r="U1566" s="436" t="str">
        <f t="shared" si="96"/>
        <v/>
      </c>
      <c r="V1566" s="436"/>
      <c r="W1566" s="436" t="str">
        <f t="shared" si="97"/>
        <v/>
      </c>
      <c r="X1566" s="436"/>
      <c r="Y1566" s="48"/>
      <c r="Z1566" s="48"/>
      <c r="AA1566" s="48"/>
      <c r="AB1566" s="48"/>
      <c r="AC1566" s="48"/>
      <c r="AD1566" s="48"/>
      <c r="AE1566" s="48"/>
      <c r="AF1566" s="48"/>
      <c r="AG1566" s="48"/>
      <c r="AH1566" s="48"/>
      <c r="AI1566" s="48"/>
      <c r="AJ1566" s="48"/>
      <c r="AK1566" s="48"/>
      <c r="AL1566" s="48"/>
      <c r="AM1566" s="48"/>
      <c r="AN1566" s="48"/>
      <c r="AO1566" s="48"/>
      <c r="AP1566" s="48"/>
      <c r="AQ1566" s="48"/>
      <c r="AR1566" s="48"/>
      <c r="AS1566" s="48"/>
      <c r="AT1566" s="48"/>
      <c r="AU1566" s="48"/>
      <c r="AV1566" s="48"/>
      <c r="AW1566" s="48"/>
      <c r="AX1566" s="48"/>
      <c r="AY1566" s="48"/>
      <c r="AZ1566" s="48"/>
      <c r="BA1566" s="48"/>
      <c r="BB1566" s="48"/>
      <c r="BC1566" s="48"/>
      <c r="BD1566" s="48"/>
      <c r="BE1566" s="48"/>
      <c r="BF1566" s="48"/>
      <c r="BG1566" s="48"/>
      <c r="BH1566" s="48"/>
      <c r="BI1566" s="48"/>
      <c r="BJ1566" s="48"/>
      <c r="BK1566" s="48"/>
      <c r="BL1566" s="48"/>
      <c r="BM1566" s="48"/>
      <c r="BN1566" s="48"/>
      <c r="BO1566" s="48"/>
      <c r="BP1566" s="48"/>
      <c r="BQ1566" s="48"/>
      <c r="BR1566" s="48"/>
      <c r="BS1566" s="48"/>
      <c r="BT1566" s="48"/>
      <c r="BU1566" s="48"/>
    </row>
    <row r="1567" spans="1:73" hidden="1">
      <c r="A1567" s="48"/>
      <c r="B1567" s="48"/>
      <c r="C1567" s="48"/>
      <c r="D1567" s="48"/>
      <c r="E1567" s="48"/>
      <c r="F1567" s="48"/>
      <c r="G1567" s="48"/>
      <c r="H1567" s="48"/>
      <c r="I1567" s="48"/>
      <c r="J1567" s="48"/>
      <c r="K1567" s="48"/>
      <c r="L1567" s="464">
        <f t="shared" si="95"/>
        <v>1180</v>
      </c>
      <c r="M1567" s="464"/>
      <c r="N1567" s="152" t="s">
        <v>3970</v>
      </c>
      <c r="O1567" s="48"/>
      <c r="P1567" s="48"/>
      <c r="Q1567" s="48"/>
      <c r="R1567" s="48"/>
      <c r="S1567" s="48"/>
      <c r="T1567" s="48"/>
      <c r="U1567" s="436" t="str">
        <f t="shared" si="96"/>
        <v/>
      </c>
      <c r="V1567" s="436"/>
      <c r="W1567" s="436" t="str">
        <f t="shared" si="97"/>
        <v/>
      </c>
      <c r="X1567" s="436"/>
      <c r="Y1567" s="48"/>
      <c r="Z1567" s="48"/>
      <c r="AA1567" s="48"/>
      <c r="AB1567" s="48"/>
      <c r="AC1567" s="48"/>
      <c r="AD1567" s="48"/>
      <c r="AE1567" s="48"/>
      <c r="AF1567" s="48"/>
      <c r="AG1567" s="48"/>
      <c r="AH1567" s="48"/>
      <c r="AI1567" s="48"/>
      <c r="AJ1567" s="48"/>
      <c r="AK1567" s="48"/>
      <c r="AL1567" s="48"/>
      <c r="AM1567" s="48"/>
      <c r="AN1567" s="48"/>
      <c r="AO1567" s="48"/>
      <c r="AP1567" s="48"/>
      <c r="AQ1567" s="48"/>
      <c r="AR1567" s="48"/>
      <c r="AS1567" s="48"/>
      <c r="AT1567" s="48"/>
      <c r="AU1567" s="48"/>
      <c r="AV1567" s="48"/>
      <c r="AW1567" s="48"/>
      <c r="AX1567" s="48"/>
      <c r="AY1567" s="48"/>
      <c r="AZ1567" s="48"/>
      <c r="BA1567" s="48"/>
      <c r="BB1567" s="48"/>
      <c r="BC1567" s="48"/>
      <c r="BD1567" s="48"/>
      <c r="BE1567" s="48"/>
      <c r="BF1567" s="48"/>
      <c r="BG1567" s="48"/>
      <c r="BH1567" s="48"/>
      <c r="BI1567" s="48"/>
      <c r="BJ1567" s="48"/>
      <c r="BK1567" s="48"/>
      <c r="BL1567" s="48"/>
      <c r="BM1567" s="48"/>
      <c r="BN1567" s="48"/>
      <c r="BO1567" s="48"/>
      <c r="BP1567" s="48"/>
      <c r="BQ1567" s="48"/>
      <c r="BR1567" s="48"/>
      <c r="BS1567" s="48"/>
      <c r="BT1567" s="48"/>
      <c r="BU1567" s="48"/>
    </row>
    <row r="1568" spans="1:73" hidden="1">
      <c r="A1568" s="48"/>
      <c r="B1568" s="48"/>
      <c r="C1568" s="48"/>
      <c r="D1568" s="48"/>
      <c r="E1568" s="48"/>
      <c r="F1568" s="48"/>
      <c r="G1568" s="48"/>
      <c r="H1568" s="48"/>
      <c r="I1568" s="48"/>
      <c r="J1568" s="48"/>
      <c r="K1568" s="48"/>
      <c r="L1568" s="464">
        <f t="shared" si="95"/>
        <v>1181</v>
      </c>
      <c r="M1568" s="464"/>
      <c r="N1568" s="152" t="s">
        <v>3971</v>
      </c>
      <c r="O1568" s="48"/>
      <c r="P1568" s="48"/>
      <c r="Q1568" s="48"/>
      <c r="R1568" s="48"/>
      <c r="S1568" s="48"/>
      <c r="T1568" s="48"/>
      <c r="U1568" s="436" t="str">
        <f t="shared" si="96"/>
        <v/>
      </c>
      <c r="V1568" s="436"/>
      <c r="W1568" s="436" t="str">
        <f t="shared" si="97"/>
        <v/>
      </c>
      <c r="X1568" s="436"/>
      <c r="Y1568" s="48"/>
      <c r="Z1568" s="48"/>
      <c r="AA1568" s="48"/>
      <c r="AB1568" s="48"/>
      <c r="AC1568" s="48"/>
      <c r="AD1568" s="48"/>
      <c r="AE1568" s="48"/>
      <c r="AF1568" s="48"/>
      <c r="AG1568" s="48"/>
      <c r="AH1568" s="48"/>
      <c r="AI1568" s="48"/>
      <c r="AJ1568" s="48"/>
      <c r="AK1568" s="48"/>
      <c r="AL1568" s="48"/>
      <c r="AM1568" s="48"/>
      <c r="AN1568" s="48"/>
      <c r="AO1568" s="48"/>
      <c r="AP1568" s="48"/>
      <c r="AQ1568" s="48"/>
      <c r="AR1568" s="48"/>
      <c r="AS1568" s="48"/>
      <c r="AT1568" s="48"/>
      <c r="AU1568" s="48"/>
      <c r="AV1568" s="48"/>
      <c r="AW1568" s="48"/>
      <c r="AX1568" s="48"/>
      <c r="AY1568" s="48"/>
      <c r="AZ1568" s="48"/>
      <c r="BA1568" s="48"/>
      <c r="BB1568" s="48"/>
      <c r="BC1568" s="48"/>
      <c r="BD1568" s="48"/>
      <c r="BE1568" s="48"/>
      <c r="BF1568" s="48"/>
      <c r="BG1568" s="48"/>
      <c r="BH1568" s="48"/>
      <c r="BI1568" s="48"/>
      <c r="BJ1568" s="48"/>
      <c r="BK1568" s="48"/>
      <c r="BL1568" s="48"/>
      <c r="BM1568" s="48"/>
      <c r="BN1568" s="48"/>
      <c r="BO1568" s="48"/>
      <c r="BP1568" s="48"/>
      <c r="BQ1568" s="48"/>
      <c r="BR1568" s="48"/>
      <c r="BS1568" s="48"/>
      <c r="BT1568" s="48"/>
      <c r="BU1568" s="48"/>
    </row>
    <row r="1569" spans="1:73" hidden="1">
      <c r="A1569" s="48"/>
      <c r="B1569" s="48"/>
      <c r="C1569" s="48"/>
      <c r="D1569" s="48"/>
      <c r="E1569" s="48"/>
      <c r="F1569" s="48"/>
      <c r="G1569" s="48"/>
      <c r="H1569" s="48"/>
      <c r="I1569" s="48"/>
      <c r="J1569" s="48"/>
      <c r="K1569" s="48"/>
      <c r="L1569" s="464">
        <f t="shared" si="95"/>
        <v>1182</v>
      </c>
      <c r="M1569" s="464"/>
      <c r="N1569" s="152" t="s">
        <v>3972</v>
      </c>
      <c r="O1569" s="48"/>
      <c r="P1569" s="48"/>
      <c r="Q1569" s="48"/>
      <c r="R1569" s="48"/>
      <c r="S1569" s="48"/>
      <c r="T1569" s="48"/>
      <c r="U1569" s="436" t="str">
        <f t="shared" si="96"/>
        <v/>
      </c>
      <c r="V1569" s="436"/>
      <c r="W1569" s="436" t="str">
        <f t="shared" si="97"/>
        <v/>
      </c>
      <c r="X1569" s="436"/>
      <c r="Y1569" s="48"/>
      <c r="Z1569" s="48"/>
      <c r="AA1569" s="48"/>
      <c r="AB1569" s="48"/>
      <c r="AC1569" s="48"/>
      <c r="AD1569" s="48"/>
      <c r="AE1569" s="48"/>
      <c r="AF1569" s="48"/>
      <c r="AG1569" s="48"/>
      <c r="AH1569" s="48"/>
      <c r="AI1569" s="48"/>
      <c r="AJ1569" s="48"/>
      <c r="AK1569" s="48"/>
      <c r="AL1569" s="48"/>
      <c r="AM1569" s="48"/>
      <c r="AN1569" s="48"/>
      <c r="AO1569" s="48"/>
      <c r="AP1569" s="48"/>
      <c r="AQ1569" s="48"/>
      <c r="AR1569" s="48"/>
      <c r="AS1569" s="48"/>
      <c r="AT1569" s="48"/>
      <c r="AU1569" s="48"/>
      <c r="AV1569" s="48"/>
      <c r="AW1569" s="48"/>
      <c r="AX1569" s="48"/>
      <c r="AY1569" s="48"/>
      <c r="AZ1569" s="48"/>
      <c r="BA1569" s="48"/>
      <c r="BB1569" s="48"/>
      <c r="BC1569" s="48"/>
      <c r="BD1569" s="48"/>
      <c r="BE1569" s="48"/>
      <c r="BF1569" s="48"/>
      <c r="BG1569" s="48"/>
      <c r="BH1569" s="48"/>
      <c r="BI1569" s="48"/>
      <c r="BJ1569" s="48"/>
      <c r="BK1569" s="48"/>
      <c r="BL1569" s="48"/>
      <c r="BM1569" s="48"/>
      <c r="BN1569" s="48"/>
      <c r="BO1569" s="48"/>
      <c r="BP1569" s="48"/>
      <c r="BQ1569" s="48"/>
      <c r="BR1569" s="48"/>
      <c r="BS1569" s="48"/>
      <c r="BT1569" s="48"/>
      <c r="BU1569" s="48"/>
    </row>
    <row r="1570" spans="1:73" hidden="1">
      <c r="A1570" s="48"/>
      <c r="B1570" s="48"/>
      <c r="C1570" s="48"/>
      <c r="D1570" s="48"/>
      <c r="E1570" s="48"/>
      <c r="F1570" s="48"/>
      <c r="G1570" s="48"/>
      <c r="H1570" s="48"/>
      <c r="I1570" s="48"/>
      <c r="J1570" s="48"/>
      <c r="K1570" s="48"/>
      <c r="L1570" s="464">
        <f t="shared" si="95"/>
        <v>1183</v>
      </c>
      <c r="M1570" s="464"/>
      <c r="N1570" s="152" t="s">
        <v>3973</v>
      </c>
      <c r="O1570" s="48"/>
      <c r="P1570" s="48"/>
      <c r="Q1570" s="48"/>
      <c r="R1570" s="48"/>
      <c r="S1570" s="48"/>
      <c r="T1570" s="48"/>
      <c r="U1570" s="436" t="str">
        <f t="shared" si="96"/>
        <v/>
      </c>
      <c r="V1570" s="436"/>
      <c r="W1570" s="436" t="str">
        <f t="shared" si="97"/>
        <v/>
      </c>
      <c r="X1570" s="436"/>
      <c r="Y1570" s="48"/>
      <c r="Z1570" s="48"/>
      <c r="AA1570" s="48"/>
      <c r="AB1570" s="48"/>
      <c r="AC1570" s="48"/>
      <c r="AD1570" s="48"/>
      <c r="AE1570" s="48"/>
      <c r="AF1570" s="48"/>
      <c r="AG1570" s="48"/>
      <c r="AH1570" s="48"/>
      <c r="AI1570" s="48"/>
      <c r="AJ1570" s="48"/>
      <c r="AK1570" s="48"/>
      <c r="AL1570" s="48"/>
      <c r="AM1570" s="48"/>
      <c r="AN1570" s="48"/>
      <c r="AO1570" s="48"/>
      <c r="AP1570" s="48"/>
      <c r="AQ1570" s="48"/>
      <c r="AR1570" s="48"/>
      <c r="AS1570" s="48"/>
      <c r="AT1570" s="48"/>
      <c r="AU1570" s="48"/>
      <c r="AV1570" s="48"/>
      <c r="AW1570" s="48"/>
      <c r="AX1570" s="48"/>
      <c r="AY1570" s="48"/>
      <c r="AZ1570" s="48"/>
      <c r="BA1570" s="48"/>
      <c r="BB1570" s="48"/>
      <c r="BC1570" s="48"/>
      <c r="BD1570" s="48"/>
      <c r="BE1570" s="48"/>
      <c r="BF1570" s="48"/>
      <c r="BG1570" s="48"/>
      <c r="BH1570" s="48"/>
      <c r="BI1570" s="48"/>
      <c r="BJ1570" s="48"/>
      <c r="BK1570" s="48"/>
      <c r="BL1570" s="48"/>
      <c r="BM1570" s="48"/>
      <c r="BN1570" s="48"/>
      <c r="BO1570" s="48"/>
      <c r="BP1570" s="48"/>
      <c r="BQ1570" s="48"/>
      <c r="BR1570" s="48"/>
      <c r="BS1570" s="48"/>
      <c r="BT1570" s="48"/>
      <c r="BU1570" s="48"/>
    </row>
    <row r="1571" spans="1:73" hidden="1">
      <c r="A1571" s="48"/>
      <c r="B1571" s="48"/>
      <c r="C1571" s="48"/>
      <c r="D1571" s="48"/>
      <c r="E1571" s="48"/>
      <c r="F1571" s="48"/>
      <c r="G1571" s="48"/>
      <c r="H1571" s="48"/>
      <c r="I1571" s="48"/>
      <c r="J1571" s="48"/>
      <c r="K1571" s="48"/>
      <c r="L1571" s="464">
        <f t="shared" si="95"/>
        <v>1184</v>
      </c>
      <c r="M1571" s="464"/>
      <c r="N1571" s="152" t="s">
        <v>3974</v>
      </c>
      <c r="O1571" s="48"/>
      <c r="P1571" s="48"/>
      <c r="Q1571" s="48"/>
      <c r="R1571" s="48"/>
      <c r="S1571" s="48"/>
      <c r="T1571" s="48"/>
      <c r="U1571" s="436" t="str">
        <f t="shared" si="96"/>
        <v/>
      </c>
      <c r="V1571" s="436"/>
      <c r="W1571" s="436" t="str">
        <f t="shared" si="97"/>
        <v/>
      </c>
      <c r="X1571" s="436"/>
      <c r="Y1571" s="48"/>
      <c r="Z1571" s="48"/>
      <c r="AA1571" s="48"/>
      <c r="AB1571" s="48"/>
      <c r="AC1571" s="48"/>
      <c r="AD1571" s="48"/>
      <c r="AE1571" s="48"/>
      <c r="AF1571" s="48"/>
      <c r="AG1571" s="48"/>
      <c r="AH1571" s="48"/>
      <c r="AI1571" s="48"/>
      <c r="AJ1571" s="48"/>
      <c r="AK1571" s="48"/>
      <c r="AL1571" s="48"/>
      <c r="AM1571" s="48"/>
      <c r="AN1571" s="48"/>
      <c r="AO1571" s="48"/>
      <c r="AP1571" s="48"/>
      <c r="AQ1571" s="48"/>
      <c r="AR1571" s="48"/>
      <c r="AS1571" s="48"/>
      <c r="AT1571" s="48"/>
      <c r="AU1571" s="48"/>
      <c r="AV1571" s="48"/>
      <c r="AW1571" s="48"/>
      <c r="AX1571" s="48"/>
      <c r="AY1571" s="48"/>
      <c r="AZ1571" s="48"/>
      <c r="BA1571" s="48"/>
      <c r="BB1571" s="48"/>
      <c r="BC1571" s="48"/>
      <c r="BD1571" s="48"/>
      <c r="BE1571" s="48"/>
      <c r="BF1571" s="48"/>
      <c r="BG1571" s="48"/>
      <c r="BH1571" s="48"/>
      <c r="BI1571" s="48"/>
      <c r="BJ1571" s="48"/>
      <c r="BK1571" s="48"/>
      <c r="BL1571" s="48"/>
      <c r="BM1571" s="48"/>
      <c r="BN1571" s="48"/>
      <c r="BO1571" s="48"/>
      <c r="BP1571" s="48"/>
      <c r="BQ1571" s="48"/>
      <c r="BR1571" s="48"/>
      <c r="BS1571" s="48"/>
      <c r="BT1571" s="48"/>
      <c r="BU1571" s="48"/>
    </row>
    <row r="1572" spans="1:73" hidden="1">
      <c r="A1572" s="48"/>
      <c r="B1572" s="48"/>
      <c r="C1572" s="48"/>
      <c r="D1572" s="48"/>
      <c r="E1572" s="48"/>
      <c r="F1572" s="48"/>
      <c r="G1572" s="48"/>
      <c r="H1572" s="48"/>
      <c r="I1572" s="48"/>
      <c r="J1572" s="48"/>
      <c r="K1572" s="48"/>
      <c r="L1572" s="464">
        <f t="shared" si="95"/>
        <v>1185</v>
      </c>
      <c r="M1572" s="464"/>
      <c r="N1572" s="152" t="s">
        <v>3975</v>
      </c>
      <c r="O1572" s="48"/>
      <c r="P1572" s="48"/>
      <c r="Q1572" s="48"/>
      <c r="R1572" s="48"/>
      <c r="S1572" s="48"/>
      <c r="T1572" s="48"/>
      <c r="U1572" s="436" t="str">
        <f t="shared" si="96"/>
        <v/>
      </c>
      <c r="V1572" s="436"/>
      <c r="W1572" s="436" t="str">
        <f t="shared" si="97"/>
        <v/>
      </c>
      <c r="X1572" s="436"/>
      <c r="Y1572" s="48"/>
      <c r="Z1572" s="48"/>
      <c r="AA1572" s="48"/>
      <c r="AB1572" s="48"/>
      <c r="AC1572" s="48"/>
      <c r="AD1572" s="48"/>
      <c r="AE1572" s="48"/>
      <c r="AF1572" s="48"/>
      <c r="AG1572" s="48"/>
      <c r="AH1572" s="48"/>
      <c r="AI1572" s="48"/>
      <c r="AJ1572" s="48"/>
      <c r="AK1572" s="48"/>
      <c r="AL1572" s="48"/>
      <c r="AM1572" s="48"/>
      <c r="AN1572" s="48"/>
      <c r="AO1572" s="48"/>
      <c r="AP1572" s="48"/>
      <c r="AQ1572" s="48"/>
      <c r="AR1572" s="48"/>
      <c r="AS1572" s="48"/>
      <c r="AT1572" s="48"/>
      <c r="AU1572" s="48"/>
      <c r="AV1572" s="48"/>
      <c r="AW1572" s="48"/>
      <c r="AX1572" s="48"/>
      <c r="AY1572" s="48"/>
      <c r="AZ1572" s="48"/>
      <c r="BA1572" s="48"/>
      <c r="BB1572" s="48"/>
      <c r="BC1572" s="48"/>
      <c r="BD1572" s="48"/>
      <c r="BE1572" s="48"/>
      <c r="BF1572" s="48"/>
      <c r="BG1572" s="48"/>
      <c r="BH1572" s="48"/>
      <c r="BI1572" s="48"/>
      <c r="BJ1572" s="48"/>
      <c r="BK1572" s="48"/>
      <c r="BL1572" s="48"/>
      <c r="BM1572" s="48"/>
      <c r="BN1572" s="48"/>
      <c r="BO1572" s="48"/>
      <c r="BP1572" s="48"/>
      <c r="BQ1572" s="48"/>
      <c r="BR1572" s="48"/>
      <c r="BS1572" s="48"/>
      <c r="BT1572" s="48"/>
      <c r="BU1572" s="48"/>
    </row>
    <row r="1573" spans="1:73" hidden="1">
      <c r="A1573" s="48"/>
      <c r="B1573" s="48"/>
      <c r="C1573" s="48"/>
      <c r="D1573" s="48"/>
      <c r="E1573" s="48"/>
      <c r="F1573" s="48"/>
      <c r="G1573" s="48"/>
      <c r="H1573" s="48"/>
      <c r="I1573" s="48"/>
      <c r="J1573" s="48"/>
      <c r="K1573" s="48"/>
      <c r="L1573" s="464">
        <f t="shared" si="95"/>
        <v>1186</v>
      </c>
      <c r="M1573" s="464"/>
      <c r="N1573" s="152" t="s">
        <v>3976</v>
      </c>
      <c r="O1573" s="48"/>
      <c r="P1573" s="48"/>
      <c r="Q1573" s="48"/>
      <c r="R1573" s="48"/>
      <c r="S1573" s="48"/>
      <c r="T1573" s="48"/>
      <c r="U1573" s="436" t="str">
        <f t="shared" si="96"/>
        <v/>
      </c>
      <c r="V1573" s="436"/>
      <c r="W1573" s="436" t="str">
        <f t="shared" si="97"/>
        <v/>
      </c>
      <c r="X1573" s="436"/>
      <c r="Y1573" s="48"/>
      <c r="Z1573" s="48"/>
      <c r="AA1573" s="48"/>
      <c r="AB1573" s="48"/>
      <c r="AC1573" s="48"/>
      <c r="AD1573" s="48"/>
      <c r="AE1573" s="48"/>
      <c r="AF1573" s="48"/>
      <c r="AG1573" s="48"/>
      <c r="AH1573" s="48"/>
      <c r="AI1573" s="48"/>
      <c r="AJ1573" s="48"/>
      <c r="AK1573" s="48"/>
      <c r="AL1573" s="48"/>
      <c r="AM1573" s="48"/>
      <c r="AN1573" s="48"/>
      <c r="AO1573" s="48"/>
      <c r="AP1573" s="48"/>
      <c r="AQ1573" s="48"/>
      <c r="AR1573" s="48"/>
      <c r="AS1573" s="48"/>
      <c r="AT1573" s="48"/>
      <c r="AU1573" s="48"/>
      <c r="AV1573" s="48"/>
      <c r="AW1573" s="48"/>
      <c r="AX1573" s="48"/>
      <c r="AY1573" s="48"/>
      <c r="AZ1573" s="48"/>
      <c r="BA1573" s="48"/>
      <c r="BB1573" s="48"/>
      <c r="BC1573" s="48"/>
      <c r="BD1573" s="48"/>
      <c r="BE1573" s="48"/>
      <c r="BF1573" s="48"/>
      <c r="BG1573" s="48"/>
      <c r="BH1573" s="48"/>
      <c r="BI1573" s="48"/>
      <c r="BJ1573" s="48"/>
      <c r="BK1573" s="48"/>
      <c r="BL1573" s="48"/>
      <c r="BM1573" s="48"/>
      <c r="BN1573" s="48"/>
      <c r="BO1573" s="48"/>
      <c r="BP1573" s="48"/>
      <c r="BQ1573" s="48"/>
      <c r="BR1573" s="48"/>
      <c r="BS1573" s="48"/>
      <c r="BT1573" s="48"/>
      <c r="BU1573" s="48"/>
    </row>
    <row r="1574" spans="1:73" hidden="1">
      <c r="A1574" s="48"/>
      <c r="B1574" s="48"/>
      <c r="C1574" s="48"/>
      <c r="D1574" s="48"/>
      <c r="E1574" s="48"/>
      <c r="F1574" s="48"/>
      <c r="G1574" s="48"/>
      <c r="H1574" s="48"/>
      <c r="I1574" s="48"/>
      <c r="J1574" s="48"/>
      <c r="K1574" s="48"/>
      <c r="L1574" s="464">
        <f t="shared" si="95"/>
        <v>1187</v>
      </c>
      <c r="M1574" s="464"/>
      <c r="N1574" s="152" t="s">
        <v>3977</v>
      </c>
      <c r="O1574" s="48"/>
      <c r="P1574" s="48"/>
      <c r="Q1574" s="48"/>
      <c r="R1574" s="48"/>
      <c r="S1574" s="48"/>
      <c r="T1574" s="48"/>
      <c r="U1574" s="436" t="str">
        <f t="shared" si="96"/>
        <v/>
      </c>
      <c r="V1574" s="436"/>
      <c r="W1574" s="436" t="str">
        <f t="shared" si="97"/>
        <v/>
      </c>
      <c r="X1574" s="436"/>
      <c r="Y1574" s="48"/>
      <c r="Z1574" s="48"/>
      <c r="AA1574" s="48"/>
      <c r="AB1574" s="48"/>
      <c r="AC1574" s="48"/>
      <c r="AD1574" s="48"/>
      <c r="AE1574" s="48"/>
      <c r="AF1574" s="48"/>
      <c r="AG1574" s="48"/>
      <c r="AH1574" s="48"/>
      <c r="AI1574" s="48"/>
      <c r="AJ1574" s="48"/>
      <c r="AK1574" s="48"/>
      <c r="AL1574" s="48"/>
      <c r="AM1574" s="48"/>
      <c r="AN1574" s="48"/>
      <c r="AO1574" s="48"/>
      <c r="AP1574" s="48"/>
      <c r="AQ1574" s="48"/>
      <c r="AR1574" s="48"/>
      <c r="AS1574" s="48"/>
      <c r="AT1574" s="48"/>
      <c r="AU1574" s="48"/>
      <c r="AV1574" s="48"/>
      <c r="AW1574" s="48"/>
      <c r="AX1574" s="48"/>
      <c r="AY1574" s="48"/>
      <c r="AZ1574" s="48"/>
      <c r="BA1574" s="48"/>
      <c r="BB1574" s="48"/>
      <c r="BC1574" s="48"/>
      <c r="BD1574" s="48"/>
      <c r="BE1574" s="48"/>
      <c r="BF1574" s="48"/>
      <c r="BG1574" s="48"/>
      <c r="BH1574" s="48"/>
      <c r="BI1574" s="48"/>
      <c r="BJ1574" s="48"/>
      <c r="BK1574" s="48"/>
      <c r="BL1574" s="48"/>
      <c r="BM1574" s="48"/>
      <c r="BN1574" s="48"/>
      <c r="BO1574" s="48"/>
      <c r="BP1574" s="48"/>
      <c r="BQ1574" s="48"/>
      <c r="BR1574" s="48"/>
      <c r="BS1574" s="48"/>
      <c r="BT1574" s="48"/>
      <c r="BU1574" s="48"/>
    </row>
    <row r="1575" spans="1:73" hidden="1">
      <c r="A1575" s="48"/>
      <c r="B1575" s="48"/>
      <c r="C1575" s="48"/>
      <c r="D1575" s="48"/>
      <c r="E1575" s="48"/>
      <c r="F1575" s="48"/>
      <c r="G1575" s="48"/>
      <c r="H1575" s="48"/>
      <c r="I1575" s="48"/>
      <c r="J1575" s="48"/>
      <c r="K1575" s="48"/>
      <c r="L1575" s="464">
        <f t="shared" si="95"/>
        <v>1188</v>
      </c>
      <c r="M1575" s="464"/>
      <c r="N1575" s="152" t="s">
        <v>3978</v>
      </c>
      <c r="O1575" s="48"/>
      <c r="P1575" s="48"/>
      <c r="Q1575" s="48"/>
      <c r="R1575" s="48"/>
      <c r="S1575" s="48"/>
      <c r="T1575" s="48"/>
      <c r="U1575" s="436" t="str">
        <f t="shared" si="96"/>
        <v/>
      </c>
      <c r="V1575" s="436"/>
      <c r="W1575" s="436" t="str">
        <f t="shared" si="97"/>
        <v/>
      </c>
      <c r="X1575" s="436"/>
      <c r="Y1575" s="48"/>
      <c r="Z1575" s="48"/>
      <c r="AA1575" s="48"/>
      <c r="AB1575" s="48"/>
      <c r="AC1575" s="48"/>
      <c r="AD1575" s="48"/>
      <c r="AE1575" s="48"/>
      <c r="AF1575" s="48"/>
      <c r="AG1575" s="48"/>
      <c r="AH1575" s="48"/>
      <c r="AI1575" s="48"/>
      <c r="AJ1575" s="48"/>
      <c r="AK1575" s="48"/>
      <c r="AL1575" s="48"/>
      <c r="AM1575" s="48"/>
      <c r="AN1575" s="48"/>
      <c r="AO1575" s="48"/>
      <c r="AP1575" s="48"/>
      <c r="AQ1575" s="48"/>
      <c r="AR1575" s="48"/>
      <c r="AS1575" s="48"/>
      <c r="AT1575" s="48"/>
      <c r="AU1575" s="48"/>
      <c r="AV1575" s="48"/>
      <c r="AW1575" s="48"/>
      <c r="AX1575" s="48"/>
      <c r="AY1575" s="48"/>
      <c r="AZ1575" s="48"/>
      <c r="BA1575" s="48"/>
      <c r="BB1575" s="48"/>
      <c r="BC1575" s="48"/>
      <c r="BD1575" s="48"/>
      <c r="BE1575" s="48"/>
      <c r="BF1575" s="48"/>
      <c r="BG1575" s="48"/>
      <c r="BH1575" s="48"/>
      <c r="BI1575" s="48"/>
      <c r="BJ1575" s="48"/>
      <c r="BK1575" s="48"/>
      <c r="BL1575" s="48"/>
      <c r="BM1575" s="48"/>
      <c r="BN1575" s="48"/>
      <c r="BO1575" s="48"/>
      <c r="BP1575" s="48"/>
      <c r="BQ1575" s="48"/>
      <c r="BR1575" s="48"/>
      <c r="BS1575" s="48"/>
      <c r="BT1575" s="48"/>
      <c r="BU1575" s="48"/>
    </row>
    <row r="1576" spans="1:73" hidden="1">
      <c r="A1576" s="48"/>
      <c r="B1576" s="48"/>
      <c r="C1576" s="48"/>
      <c r="D1576" s="48"/>
      <c r="E1576" s="48"/>
      <c r="F1576" s="48"/>
      <c r="G1576" s="48"/>
      <c r="H1576" s="48"/>
      <c r="I1576" s="48"/>
      <c r="J1576" s="48"/>
      <c r="K1576" s="48"/>
      <c r="L1576" s="464">
        <f t="shared" si="95"/>
        <v>1189</v>
      </c>
      <c r="M1576" s="464"/>
      <c r="N1576" s="152" t="s">
        <v>3979</v>
      </c>
      <c r="O1576" s="48"/>
      <c r="P1576" s="48"/>
      <c r="Q1576" s="48"/>
      <c r="R1576" s="48"/>
      <c r="S1576" s="48"/>
      <c r="T1576" s="48"/>
      <c r="U1576" s="436" t="str">
        <f t="shared" si="96"/>
        <v/>
      </c>
      <c r="V1576" s="436"/>
      <c r="W1576" s="436" t="str">
        <f t="shared" si="97"/>
        <v/>
      </c>
      <c r="X1576" s="436"/>
      <c r="Y1576" s="48"/>
      <c r="Z1576" s="48"/>
      <c r="AA1576" s="48"/>
      <c r="AB1576" s="48"/>
      <c r="AC1576" s="48"/>
      <c r="AD1576" s="48"/>
      <c r="AE1576" s="48"/>
      <c r="AF1576" s="48"/>
      <c r="AG1576" s="48"/>
      <c r="AH1576" s="48"/>
      <c r="AI1576" s="48"/>
      <c r="AJ1576" s="48"/>
      <c r="AK1576" s="48"/>
      <c r="AL1576" s="48"/>
      <c r="AM1576" s="48"/>
      <c r="AN1576" s="48"/>
      <c r="AO1576" s="48"/>
      <c r="AP1576" s="48"/>
      <c r="AQ1576" s="48"/>
      <c r="AR1576" s="48"/>
      <c r="AS1576" s="48"/>
      <c r="AT1576" s="48"/>
      <c r="AU1576" s="48"/>
      <c r="AV1576" s="48"/>
      <c r="AW1576" s="48"/>
      <c r="AX1576" s="48"/>
      <c r="AY1576" s="48"/>
      <c r="AZ1576" s="48"/>
      <c r="BA1576" s="48"/>
      <c r="BB1576" s="48"/>
      <c r="BC1576" s="48"/>
      <c r="BD1576" s="48"/>
      <c r="BE1576" s="48"/>
      <c r="BF1576" s="48"/>
      <c r="BG1576" s="48"/>
      <c r="BH1576" s="48"/>
      <c r="BI1576" s="48"/>
      <c r="BJ1576" s="48"/>
      <c r="BK1576" s="48"/>
      <c r="BL1576" s="48"/>
      <c r="BM1576" s="48"/>
      <c r="BN1576" s="48"/>
      <c r="BO1576" s="48"/>
      <c r="BP1576" s="48"/>
      <c r="BQ1576" s="48"/>
      <c r="BR1576" s="48"/>
      <c r="BS1576" s="48"/>
      <c r="BT1576" s="48"/>
      <c r="BU1576" s="48"/>
    </row>
    <row r="1577" spans="1:73" hidden="1">
      <c r="A1577" s="48"/>
      <c r="B1577" s="48"/>
      <c r="C1577" s="48"/>
      <c r="D1577" s="48"/>
      <c r="E1577" s="48"/>
      <c r="F1577" s="48"/>
      <c r="G1577" s="48"/>
      <c r="H1577" s="48"/>
      <c r="I1577" s="48"/>
      <c r="J1577" s="48"/>
      <c r="K1577" s="48"/>
      <c r="L1577" s="464">
        <f t="shared" si="95"/>
        <v>1190</v>
      </c>
      <c r="M1577" s="464"/>
      <c r="N1577" s="152" t="s">
        <v>3980</v>
      </c>
      <c r="O1577" s="48"/>
      <c r="P1577" s="48"/>
      <c r="Q1577" s="48"/>
      <c r="R1577" s="48"/>
      <c r="S1577" s="48"/>
      <c r="T1577" s="48"/>
      <c r="U1577" s="436" t="str">
        <f t="shared" si="96"/>
        <v/>
      </c>
      <c r="V1577" s="436"/>
      <c r="W1577" s="436" t="str">
        <f t="shared" si="97"/>
        <v/>
      </c>
      <c r="X1577" s="436"/>
      <c r="Y1577" s="48"/>
      <c r="Z1577" s="48"/>
      <c r="AA1577" s="48"/>
      <c r="AB1577" s="48"/>
      <c r="AC1577" s="48"/>
      <c r="AD1577" s="48"/>
      <c r="AE1577" s="48"/>
      <c r="AF1577" s="48"/>
      <c r="AG1577" s="48"/>
      <c r="AH1577" s="48"/>
      <c r="AI1577" s="48"/>
      <c r="AJ1577" s="48"/>
      <c r="AK1577" s="48"/>
      <c r="AL1577" s="48"/>
      <c r="AM1577" s="48"/>
      <c r="AN1577" s="48"/>
      <c r="AO1577" s="48"/>
      <c r="AP1577" s="48"/>
      <c r="AQ1577" s="48"/>
      <c r="AR1577" s="48"/>
      <c r="AS1577" s="48"/>
      <c r="AT1577" s="48"/>
      <c r="AU1577" s="48"/>
      <c r="AV1577" s="48"/>
      <c r="AW1577" s="48"/>
      <c r="AX1577" s="48"/>
      <c r="AY1577" s="48"/>
      <c r="AZ1577" s="48"/>
      <c r="BA1577" s="48"/>
      <c r="BB1577" s="48"/>
      <c r="BC1577" s="48"/>
      <c r="BD1577" s="48"/>
      <c r="BE1577" s="48"/>
      <c r="BF1577" s="48"/>
      <c r="BG1577" s="48"/>
      <c r="BH1577" s="48"/>
      <c r="BI1577" s="48"/>
      <c r="BJ1577" s="48"/>
      <c r="BK1577" s="48"/>
      <c r="BL1577" s="48"/>
      <c r="BM1577" s="48"/>
      <c r="BN1577" s="48"/>
      <c r="BO1577" s="48"/>
      <c r="BP1577" s="48"/>
      <c r="BQ1577" s="48"/>
      <c r="BR1577" s="48"/>
      <c r="BS1577" s="48"/>
      <c r="BT1577" s="48"/>
      <c r="BU1577" s="48"/>
    </row>
    <row r="1578" spans="1:73" hidden="1">
      <c r="A1578" s="48"/>
      <c r="B1578" s="48"/>
      <c r="C1578" s="48"/>
      <c r="D1578" s="48"/>
      <c r="E1578" s="48"/>
      <c r="F1578" s="48"/>
      <c r="G1578" s="48"/>
      <c r="H1578" s="48"/>
      <c r="I1578" s="48"/>
      <c r="J1578" s="48"/>
      <c r="K1578" s="48"/>
      <c r="L1578" s="464">
        <f t="shared" si="95"/>
        <v>1191</v>
      </c>
      <c r="M1578" s="464"/>
      <c r="N1578" s="152" t="s">
        <v>3981</v>
      </c>
      <c r="O1578" s="48"/>
      <c r="P1578" s="48"/>
      <c r="Q1578" s="48"/>
      <c r="R1578" s="48"/>
      <c r="S1578" s="48"/>
      <c r="T1578" s="48"/>
      <c r="U1578" s="436" t="str">
        <f t="shared" si="96"/>
        <v/>
      </c>
      <c r="V1578" s="436"/>
      <c r="W1578" s="436" t="str">
        <f t="shared" si="97"/>
        <v/>
      </c>
      <c r="X1578" s="436"/>
      <c r="Y1578" s="48"/>
      <c r="Z1578" s="48"/>
      <c r="AA1578" s="48"/>
      <c r="AB1578" s="48"/>
      <c r="AC1578" s="48"/>
      <c r="AD1578" s="48"/>
      <c r="AE1578" s="48"/>
      <c r="AF1578" s="48"/>
      <c r="AG1578" s="48"/>
      <c r="AH1578" s="48"/>
      <c r="AI1578" s="48"/>
      <c r="AJ1578" s="48"/>
      <c r="AK1578" s="48"/>
      <c r="AL1578" s="48"/>
      <c r="AM1578" s="48"/>
      <c r="AN1578" s="48"/>
      <c r="AO1578" s="48"/>
      <c r="AP1578" s="48"/>
      <c r="AQ1578" s="48"/>
      <c r="AR1578" s="48"/>
      <c r="AS1578" s="48"/>
      <c r="AT1578" s="48"/>
      <c r="AU1578" s="48"/>
      <c r="AV1578" s="48"/>
      <c r="AW1578" s="48"/>
      <c r="AX1578" s="48"/>
      <c r="AY1578" s="48"/>
      <c r="AZ1578" s="48"/>
      <c r="BA1578" s="48"/>
      <c r="BB1578" s="48"/>
      <c r="BC1578" s="48"/>
      <c r="BD1578" s="48"/>
      <c r="BE1578" s="48"/>
      <c r="BF1578" s="48"/>
      <c r="BG1578" s="48"/>
      <c r="BH1578" s="48"/>
      <c r="BI1578" s="48"/>
      <c r="BJ1578" s="48"/>
      <c r="BK1578" s="48"/>
      <c r="BL1578" s="48"/>
      <c r="BM1578" s="48"/>
      <c r="BN1578" s="48"/>
      <c r="BO1578" s="48"/>
      <c r="BP1578" s="48"/>
      <c r="BQ1578" s="48"/>
      <c r="BR1578" s="48"/>
      <c r="BS1578" s="48"/>
      <c r="BT1578" s="48"/>
      <c r="BU1578" s="48"/>
    </row>
    <row r="1579" spans="1:73" hidden="1">
      <c r="A1579" s="48"/>
      <c r="B1579" s="48"/>
      <c r="C1579" s="48"/>
      <c r="D1579" s="48"/>
      <c r="E1579" s="48"/>
      <c r="F1579" s="48"/>
      <c r="G1579" s="48"/>
      <c r="H1579" s="48"/>
      <c r="I1579" s="48"/>
      <c r="J1579" s="48"/>
      <c r="K1579" s="48"/>
      <c r="L1579" s="464">
        <f t="shared" si="95"/>
        <v>1192</v>
      </c>
      <c r="M1579" s="464"/>
      <c r="N1579" s="152" t="s">
        <v>3982</v>
      </c>
      <c r="O1579" s="48"/>
      <c r="P1579" s="48"/>
      <c r="Q1579" s="48"/>
      <c r="R1579" s="48"/>
      <c r="S1579" s="48"/>
      <c r="T1579" s="48"/>
      <c r="U1579" s="436" t="str">
        <f t="shared" si="96"/>
        <v/>
      </c>
      <c r="V1579" s="436"/>
      <c r="W1579" s="436" t="str">
        <f t="shared" si="97"/>
        <v/>
      </c>
      <c r="X1579" s="436"/>
      <c r="Y1579" s="48"/>
      <c r="Z1579" s="48"/>
      <c r="AA1579" s="48"/>
      <c r="AB1579" s="48"/>
      <c r="AC1579" s="48"/>
      <c r="AD1579" s="48"/>
      <c r="AE1579" s="48"/>
      <c r="AF1579" s="48"/>
      <c r="AG1579" s="48"/>
      <c r="AH1579" s="48"/>
      <c r="AI1579" s="48"/>
      <c r="AJ1579" s="48"/>
      <c r="AK1579" s="48"/>
      <c r="AL1579" s="48"/>
      <c r="AM1579" s="48"/>
      <c r="AN1579" s="48"/>
      <c r="AO1579" s="48"/>
      <c r="AP1579" s="48"/>
      <c r="AQ1579" s="48"/>
      <c r="AR1579" s="48"/>
      <c r="AS1579" s="48"/>
      <c r="AT1579" s="48"/>
      <c r="AU1579" s="48"/>
      <c r="AV1579" s="48"/>
      <c r="AW1579" s="48"/>
      <c r="AX1579" s="48"/>
      <c r="AY1579" s="48"/>
      <c r="AZ1579" s="48"/>
      <c r="BA1579" s="48"/>
      <c r="BB1579" s="48"/>
      <c r="BC1579" s="48"/>
      <c r="BD1579" s="48"/>
      <c r="BE1579" s="48"/>
      <c r="BF1579" s="48"/>
      <c r="BG1579" s="48"/>
      <c r="BH1579" s="48"/>
      <c r="BI1579" s="48"/>
      <c r="BJ1579" s="48"/>
      <c r="BK1579" s="48"/>
      <c r="BL1579" s="48"/>
      <c r="BM1579" s="48"/>
      <c r="BN1579" s="48"/>
      <c r="BO1579" s="48"/>
      <c r="BP1579" s="48"/>
      <c r="BQ1579" s="48"/>
      <c r="BR1579" s="48"/>
      <c r="BS1579" s="48"/>
      <c r="BT1579" s="48"/>
      <c r="BU1579" s="48"/>
    </row>
    <row r="1580" spans="1:73" hidden="1">
      <c r="A1580" s="48"/>
      <c r="B1580" s="48"/>
      <c r="C1580" s="48"/>
      <c r="D1580" s="48"/>
      <c r="E1580" s="48"/>
      <c r="F1580" s="48"/>
      <c r="G1580" s="48"/>
      <c r="H1580" s="48"/>
      <c r="I1580" s="48"/>
      <c r="J1580" s="48"/>
      <c r="K1580" s="48"/>
      <c r="L1580" s="464">
        <f t="shared" si="95"/>
        <v>1193</v>
      </c>
      <c r="M1580" s="464"/>
      <c r="N1580" s="152" t="s">
        <v>3983</v>
      </c>
      <c r="O1580" s="48"/>
      <c r="P1580" s="48"/>
      <c r="Q1580" s="48"/>
      <c r="R1580" s="48"/>
      <c r="S1580" s="48"/>
      <c r="T1580" s="48"/>
      <c r="U1580" s="436" t="str">
        <f t="shared" si="96"/>
        <v/>
      </c>
      <c r="V1580" s="436"/>
      <c r="W1580" s="436" t="str">
        <f t="shared" si="97"/>
        <v/>
      </c>
      <c r="X1580" s="436"/>
      <c r="Y1580" s="48"/>
      <c r="Z1580" s="48"/>
      <c r="AA1580" s="48"/>
      <c r="AB1580" s="48"/>
      <c r="AC1580" s="48"/>
      <c r="AD1580" s="48"/>
      <c r="AE1580" s="48"/>
      <c r="AF1580" s="48"/>
      <c r="AG1580" s="48"/>
      <c r="AH1580" s="48"/>
      <c r="AI1580" s="48"/>
      <c r="AJ1580" s="48"/>
      <c r="AK1580" s="48"/>
      <c r="AL1580" s="48"/>
      <c r="AM1580" s="48"/>
      <c r="AN1580" s="48"/>
      <c r="AO1580" s="48"/>
      <c r="AP1580" s="48"/>
      <c r="AQ1580" s="48"/>
      <c r="AR1580" s="48"/>
      <c r="AS1580" s="48"/>
      <c r="AT1580" s="48"/>
      <c r="AU1580" s="48"/>
      <c r="AV1580" s="48"/>
      <c r="AW1580" s="48"/>
      <c r="AX1580" s="48"/>
      <c r="AY1580" s="48"/>
      <c r="AZ1580" s="48"/>
      <c r="BA1580" s="48"/>
      <c r="BB1580" s="48"/>
      <c r="BC1580" s="48"/>
      <c r="BD1580" s="48"/>
      <c r="BE1580" s="48"/>
      <c r="BF1580" s="48"/>
      <c r="BG1580" s="48"/>
      <c r="BH1580" s="48"/>
      <c r="BI1580" s="48"/>
      <c r="BJ1580" s="48"/>
      <c r="BK1580" s="48"/>
      <c r="BL1580" s="48"/>
      <c r="BM1580" s="48"/>
      <c r="BN1580" s="48"/>
      <c r="BO1580" s="48"/>
      <c r="BP1580" s="48"/>
      <c r="BQ1580" s="48"/>
      <c r="BR1580" s="48"/>
      <c r="BS1580" s="48"/>
      <c r="BT1580" s="48"/>
      <c r="BU1580" s="48"/>
    </row>
    <row r="1581" spans="1:73" hidden="1">
      <c r="A1581" s="48"/>
      <c r="B1581" s="48"/>
      <c r="C1581" s="48"/>
      <c r="D1581" s="48"/>
      <c r="E1581" s="48"/>
      <c r="F1581" s="48"/>
      <c r="G1581" s="48"/>
      <c r="H1581" s="48"/>
      <c r="I1581" s="48"/>
      <c r="J1581" s="48"/>
      <c r="K1581" s="48"/>
      <c r="L1581" s="464">
        <f t="shared" si="95"/>
        <v>1194</v>
      </c>
      <c r="M1581" s="464"/>
      <c r="N1581" s="152" t="s">
        <v>3984</v>
      </c>
      <c r="O1581" s="48"/>
      <c r="P1581" s="48"/>
      <c r="Q1581" s="48"/>
      <c r="R1581" s="48"/>
      <c r="S1581" s="48"/>
      <c r="T1581" s="48"/>
      <c r="U1581" s="436" t="str">
        <f t="shared" si="96"/>
        <v/>
      </c>
      <c r="V1581" s="436"/>
      <c r="W1581" s="436" t="str">
        <f t="shared" si="97"/>
        <v/>
      </c>
      <c r="X1581" s="436"/>
      <c r="Y1581" s="48"/>
      <c r="Z1581" s="48"/>
      <c r="AA1581" s="48"/>
      <c r="AB1581" s="48"/>
      <c r="AC1581" s="48"/>
      <c r="AD1581" s="48"/>
      <c r="AE1581" s="48"/>
      <c r="AF1581" s="48"/>
      <c r="AG1581" s="48"/>
      <c r="AH1581" s="48"/>
      <c r="AI1581" s="48"/>
      <c r="AJ1581" s="48"/>
      <c r="AK1581" s="48"/>
      <c r="AL1581" s="48"/>
      <c r="AM1581" s="48"/>
      <c r="AN1581" s="48"/>
      <c r="AO1581" s="48"/>
      <c r="AP1581" s="48"/>
      <c r="AQ1581" s="48"/>
      <c r="AR1581" s="48"/>
      <c r="AS1581" s="48"/>
      <c r="AT1581" s="48"/>
      <c r="AU1581" s="48"/>
      <c r="AV1581" s="48"/>
      <c r="AW1581" s="48"/>
      <c r="AX1581" s="48"/>
      <c r="AY1581" s="48"/>
      <c r="AZ1581" s="48"/>
      <c r="BA1581" s="48"/>
      <c r="BB1581" s="48"/>
      <c r="BC1581" s="48"/>
      <c r="BD1581" s="48"/>
      <c r="BE1581" s="48"/>
      <c r="BF1581" s="48"/>
      <c r="BG1581" s="48"/>
      <c r="BH1581" s="48"/>
      <c r="BI1581" s="48"/>
      <c r="BJ1581" s="48"/>
      <c r="BK1581" s="48"/>
      <c r="BL1581" s="48"/>
      <c r="BM1581" s="48"/>
      <c r="BN1581" s="48"/>
      <c r="BO1581" s="48"/>
      <c r="BP1581" s="48"/>
      <c r="BQ1581" s="48"/>
      <c r="BR1581" s="48"/>
      <c r="BS1581" s="48"/>
      <c r="BT1581" s="48"/>
      <c r="BU1581" s="48"/>
    </row>
    <row r="1582" spans="1:73" hidden="1">
      <c r="A1582" s="48"/>
      <c r="B1582" s="48"/>
      <c r="C1582" s="48"/>
      <c r="D1582" s="48"/>
      <c r="E1582" s="48"/>
      <c r="F1582" s="48"/>
      <c r="G1582" s="48"/>
      <c r="H1582" s="48"/>
      <c r="I1582" s="48"/>
      <c r="J1582" s="48"/>
      <c r="K1582" s="48"/>
      <c r="L1582" s="464">
        <f t="shared" si="95"/>
        <v>1195</v>
      </c>
      <c r="M1582" s="464"/>
      <c r="N1582" s="152" t="s">
        <v>3985</v>
      </c>
      <c r="O1582" s="48"/>
      <c r="P1582" s="48"/>
      <c r="Q1582" s="48"/>
      <c r="R1582" s="48"/>
      <c r="S1582" s="48"/>
      <c r="T1582" s="48"/>
      <c r="U1582" s="436" t="str">
        <f t="shared" si="96"/>
        <v/>
      </c>
      <c r="V1582" s="436"/>
      <c r="W1582" s="436" t="str">
        <f t="shared" si="97"/>
        <v/>
      </c>
      <c r="X1582" s="436"/>
      <c r="Y1582" s="48"/>
      <c r="Z1582" s="48"/>
      <c r="AA1582" s="48"/>
      <c r="AB1582" s="48"/>
      <c r="AC1582" s="48"/>
      <c r="AD1582" s="48"/>
      <c r="AE1582" s="48"/>
      <c r="AF1582" s="48"/>
      <c r="AG1582" s="48"/>
      <c r="AH1582" s="48"/>
      <c r="AI1582" s="48"/>
      <c r="AJ1582" s="48"/>
      <c r="AK1582" s="48"/>
      <c r="AL1582" s="48"/>
      <c r="AM1582" s="48"/>
      <c r="AN1582" s="48"/>
      <c r="AO1582" s="48"/>
      <c r="AP1582" s="48"/>
      <c r="AQ1582" s="48"/>
      <c r="AR1582" s="48"/>
      <c r="AS1582" s="48"/>
      <c r="AT1582" s="48"/>
      <c r="AU1582" s="48"/>
      <c r="AV1582" s="48"/>
      <c r="AW1582" s="48"/>
      <c r="AX1582" s="48"/>
      <c r="AY1582" s="48"/>
      <c r="AZ1582" s="48"/>
      <c r="BA1582" s="48"/>
      <c r="BB1582" s="48"/>
      <c r="BC1582" s="48"/>
      <c r="BD1582" s="48"/>
      <c r="BE1582" s="48"/>
      <c r="BF1582" s="48"/>
      <c r="BG1582" s="48"/>
      <c r="BH1582" s="48"/>
      <c r="BI1582" s="48"/>
      <c r="BJ1582" s="48"/>
      <c r="BK1582" s="48"/>
      <c r="BL1582" s="48"/>
      <c r="BM1582" s="48"/>
      <c r="BN1582" s="48"/>
      <c r="BO1582" s="48"/>
      <c r="BP1582" s="48"/>
      <c r="BQ1582" s="48"/>
      <c r="BR1582" s="48"/>
      <c r="BS1582" s="48"/>
      <c r="BT1582" s="48"/>
      <c r="BU1582" s="48"/>
    </row>
    <row r="1583" spans="1:73" hidden="1">
      <c r="A1583" s="48"/>
      <c r="B1583" s="48"/>
      <c r="C1583" s="48"/>
      <c r="D1583" s="48"/>
      <c r="E1583" s="48"/>
      <c r="F1583" s="48"/>
      <c r="G1583" s="48"/>
      <c r="H1583" s="48"/>
      <c r="I1583" s="48"/>
      <c r="J1583" s="48"/>
      <c r="K1583" s="48"/>
      <c r="L1583" s="464">
        <f t="shared" si="95"/>
        <v>1196</v>
      </c>
      <c r="M1583" s="464"/>
      <c r="N1583" s="152" t="s">
        <v>3986</v>
      </c>
      <c r="O1583" s="48"/>
      <c r="P1583" s="48"/>
      <c r="Q1583" s="48"/>
      <c r="R1583" s="48"/>
      <c r="S1583" s="48"/>
      <c r="T1583" s="48"/>
      <c r="U1583" s="436" t="str">
        <f t="shared" si="96"/>
        <v/>
      </c>
      <c r="V1583" s="436"/>
      <c r="W1583" s="436" t="str">
        <f t="shared" si="97"/>
        <v/>
      </c>
      <c r="X1583" s="436"/>
      <c r="Y1583" s="48"/>
      <c r="Z1583" s="48"/>
      <c r="AA1583" s="48"/>
      <c r="AB1583" s="48"/>
      <c r="AC1583" s="48"/>
      <c r="AD1583" s="48"/>
      <c r="AE1583" s="48"/>
      <c r="AF1583" s="48"/>
      <c r="AG1583" s="48"/>
      <c r="AH1583" s="48"/>
      <c r="AI1583" s="48"/>
      <c r="AJ1583" s="48"/>
      <c r="AK1583" s="48"/>
      <c r="AL1583" s="48"/>
      <c r="AM1583" s="48"/>
      <c r="AN1583" s="48"/>
      <c r="AO1583" s="48"/>
      <c r="AP1583" s="48"/>
      <c r="AQ1583" s="48"/>
      <c r="AR1583" s="48"/>
      <c r="AS1583" s="48"/>
      <c r="AT1583" s="48"/>
      <c r="AU1583" s="48"/>
      <c r="AV1583" s="48"/>
      <c r="AW1583" s="48"/>
      <c r="AX1583" s="48"/>
      <c r="AY1583" s="48"/>
      <c r="AZ1583" s="48"/>
      <c r="BA1583" s="48"/>
      <c r="BB1583" s="48"/>
      <c r="BC1583" s="48"/>
      <c r="BD1583" s="48"/>
      <c r="BE1583" s="48"/>
      <c r="BF1583" s="48"/>
      <c r="BG1583" s="48"/>
      <c r="BH1583" s="48"/>
      <c r="BI1583" s="48"/>
      <c r="BJ1583" s="48"/>
      <c r="BK1583" s="48"/>
      <c r="BL1583" s="48"/>
      <c r="BM1583" s="48"/>
      <c r="BN1583" s="48"/>
      <c r="BO1583" s="48"/>
      <c r="BP1583" s="48"/>
      <c r="BQ1583" s="48"/>
      <c r="BR1583" s="48"/>
      <c r="BS1583" s="48"/>
      <c r="BT1583" s="48"/>
      <c r="BU1583" s="48"/>
    </row>
    <row r="1584" spans="1:73" hidden="1">
      <c r="A1584" s="48"/>
      <c r="B1584" s="48"/>
      <c r="C1584" s="48"/>
      <c r="D1584" s="48"/>
      <c r="E1584" s="48"/>
      <c r="F1584" s="48"/>
      <c r="G1584" s="48"/>
      <c r="H1584" s="48"/>
      <c r="I1584" s="48"/>
      <c r="J1584" s="48"/>
      <c r="K1584" s="48"/>
      <c r="L1584" s="464">
        <f t="shared" si="95"/>
        <v>1197</v>
      </c>
      <c r="M1584" s="464"/>
      <c r="N1584" s="152" t="s">
        <v>3987</v>
      </c>
      <c r="O1584" s="48"/>
      <c r="P1584" s="48"/>
      <c r="Q1584" s="48"/>
      <c r="R1584" s="48"/>
      <c r="S1584" s="48"/>
      <c r="T1584" s="48"/>
      <c r="U1584" s="436" t="str">
        <f t="shared" si="96"/>
        <v/>
      </c>
      <c r="V1584" s="436"/>
      <c r="W1584" s="436" t="str">
        <f t="shared" si="97"/>
        <v/>
      </c>
      <c r="X1584" s="436"/>
      <c r="Y1584" s="48"/>
      <c r="Z1584" s="48"/>
      <c r="AA1584" s="48"/>
      <c r="AB1584" s="48"/>
      <c r="AC1584" s="48"/>
      <c r="AD1584" s="48"/>
      <c r="AE1584" s="48"/>
      <c r="AF1584" s="48"/>
      <c r="AG1584" s="48"/>
      <c r="AH1584" s="48"/>
      <c r="AI1584" s="48"/>
      <c r="AJ1584" s="48"/>
      <c r="AK1584" s="48"/>
      <c r="AL1584" s="48"/>
      <c r="AM1584" s="48"/>
      <c r="AN1584" s="48"/>
      <c r="AO1584" s="48"/>
      <c r="AP1584" s="48"/>
      <c r="AQ1584" s="48"/>
      <c r="AR1584" s="48"/>
      <c r="AS1584" s="48"/>
      <c r="AT1584" s="48"/>
      <c r="AU1584" s="48"/>
      <c r="AV1584" s="48"/>
      <c r="AW1584" s="48"/>
      <c r="AX1584" s="48"/>
      <c r="AY1584" s="48"/>
      <c r="AZ1584" s="48"/>
      <c r="BA1584" s="48"/>
      <c r="BB1584" s="48"/>
      <c r="BC1584" s="48"/>
      <c r="BD1584" s="48"/>
      <c r="BE1584" s="48"/>
      <c r="BF1584" s="48"/>
      <c r="BG1584" s="48"/>
      <c r="BH1584" s="48"/>
      <c r="BI1584" s="48"/>
      <c r="BJ1584" s="48"/>
      <c r="BK1584" s="48"/>
      <c r="BL1584" s="48"/>
      <c r="BM1584" s="48"/>
      <c r="BN1584" s="48"/>
      <c r="BO1584" s="48"/>
      <c r="BP1584" s="48"/>
      <c r="BQ1584" s="48"/>
      <c r="BR1584" s="48"/>
      <c r="BS1584" s="48"/>
      <c r="BT1584" s="48"/>
      <c r="BU1584" s="48"/>
    </row>
    <row r="1585" spans="1:73" hidden="1">
      <c r="A1585" s="48"/>
      <c r="B1585" s="48"/>
      <c r="C1585" s="48"/>
      <c r="D1585" s="48"/>
      <c r="E1585" s="48"/>
      <c r="F1585" s="48"/>
      <c r="G1585" s="48"/>
      <c r="H1585" s="48"/>
      <c r="I1585" s="48"/>
      <c r="J1585" s="48"/>
      <c r="K1585" s="48"/>
      <c r="L1585" s="464">
        <f t="shared" si="95"/>
        <v>1198</v>
      </c>
      <c r="M1585" s="464"/>
      <c r="N1585" s="152" t="s">
        <v>3988</v>
      </c>
      <c r="O1585" s="48"/>
      <c r="P1585" s="48"/>
      <c r="Q1585" s="48"/>
      <c r="R1585" s="48"/>
      <c r="S1585" s="48"/>
      <c r="T1585" s="48"/>
      <c r="U1585" s="436" t="str">
        <f t="shared" si="96"/>
        <v/>
      </c>
      <c r="V1585" s="436"/>
      <c r="W1585" s="436" t="str">
        <f t="shared" si="97"/>
        <v/>
      </c>
      <c r="X1585" s="436"/>
      <c r="Y1585" s="48"/>
      <c r="Z1585" s="48"/>
      <c r="AA1585" s="48"/>
      <c r="AB1585" s="48"/>
      <c r="AC1585" s="48"/>
      <c r="AD1585" s="48"/>
      <c r="AE1585" s="48"/>
      <c r="AF1585" s="48"/>
      <c r="AG1585" s="48"/>
      <c r="AH1585" s="48"/>
      <c r="AI1585" s="48"/>
      <c r="AJ1585" s="48"/>
      <c r="AK1585" s="48"/>
      <c r="AL1585" s="48"/>
      <c r="AM1585" s="48"/>
      <c r="AN1585" s="48"/>
      <c r="AO1585" s="48"/>
      <c r="AP1585" s="48"/>
      <c r="AQ1585" s="48"/>
      <c r="AR1585" s="48"/>
      <c r="AS1585" s="48"/>
      <c r="AT1585" s="48"/>
      <c r="AU1585" s="48"/>
      <c r="AV1585" s="48"/>
      <c r="AW1585" s="48"/>
      <c r="AX1585" s="48"/>
      <c r="AY1585" s="48"/>
      <c r="AZ1585" s="48"/>
      <c r="BA1585" s="48"/>
      <c r="BB1585" s="48"/>
      <c r="BC1585" s="48"/>
      <c r="BD1585" s="48"/>
      <c r="BE1585" s="48"/>
      <c r="BF1585" s="48"/>
      <c r="BG1585" s="48"/>
      <c r="BH1585" s="48"/>
      <c r="BI1585" s="48"/>
      <c r="BJ1585" s="48"/>
      <c r="BK1585" s="48"/>
      <c r="BL1585" s="48"/>
      <c r="BM1585" s="48"/>
      <c r="BN1585" s="48"/>
      <c r="BO1585" s="48"/>
      <c r="BP1585" s="48"/>
      <c r="BQ1585" s="48"/>
      <c r="BR1585" s="48"/>
      <c r="BS1585" s="48"/>
      <c r="BT1585" s="48"/>
      <c r="BU1585" s="48"/>
    </row>
    <row r="1586" spans="1:73" hidden="1">
      <c r="A1586" s="48"/>
      <c r="B1586" s="48"/>
      <c r="C1586" s="48"/>
      <c r="D1586" s="48"/>
      <c r="E1586" s="48"/>
      <c r="F1586" s="48"/>
      <c r="G1586" s="48"/>
      <c r="H1586" s="48"/>
      <c r="I1586" s="48"/>
      <c r="J1586" s="48"/>
      <c r="K1586" s="48"/>
      <c r="L1586" s="464">
        <f t="shared" si="95"/>
        <v>1199</v>
      </c>
      <c r="M1586" s="464"/>
      <c r="N1586" s="152" t="s">
        <v>3989</v>
      </c>
      <c r="O1586" s="48"/>
      <c r="P1586" s="48"/>
      <c r="Q1586" s="48"/>
      <c r="R1586" s="48"/>
      <c r="S1586" s="48"/>
      <c r="T1586" s="48"/>
      <c r="U1586" s="436" t="str">
        <f t="shared" si="96"/>
        <v/>
      </c>
      <c r="V1586" s="436"/>
      <c r="W1586" s="436" t="str">
        <f t="shared" si="97"/>
        <v/>
      </c>
      <c r="X1586" s="436"/>
      <c r="Y1586" s="48"/>
      <c r="Z1586" s="48"/>
      <c r="AA1586" s="48"/>
      <c r="AB1586" s="48"/>
      <c r="AC1586" s="48"/>
      <c r="AD1586" s="48"/>
      <c r="AE1586" s="48"/>
      <c r="AF1586" s="48"/>
      <c r="AG1586" s="48"/>
      <c r="AH1586" s="48"/>
      <c r="AI1586" s="48"/>
      <c r="AJ1586" s="48"/>
      <c r="AK1586" s="48"/>
      <c r="AL1586" s="48"/>
      <c r="AM1586" s="48"/>
      <c r="AN1586" s="48"/>
      <c r="AO1586" s="48"/>
      <c r="AP1586" s="48"/>
      <c r="AQ1586" s="48"/>
      <c r="AR1586" s="48"/>
      <c r="AS1586" s="48"/>
      <c r="AT1586" s="48"/>
      <c r="AU1586" s="48"/>
      <c r="AV1586" s="48"/>
      <c r="AW1586" s="48"/>
      <c r="AX1586" s="48"/>
      <c r="AY1586" s="48"/>
      <c r="AZ1586" s="48"/>
      <c r="BA1586" s="48"/>
      <c r="BB1586" s="48"/>
      <c r="BC1586" s="48"/>
      <c r="BD1586" s="48"/>
      <c r="BE1586" s="48"/>
      <c r="BF1586" s="48"/>
      <c r="BG1586" s="48"/>
      <c r="BH1586" s="48"/>
      <c r="BI1586" s="48"/>
      <c r="BJ1586" s="48"/>
      <c r="BK1586" s="48"/>
      <c r="BL1586" s="48"/>
      <c r="BM1586" s="48"/>
      <c r="BN1586" s="48"/>
      <c r="BO1586" s="48"/>
      <c r="BP1586" s="48"/>
      <c r="BQ1586" s="48"/>
      <c r="BR1586" s="48"/>
      <c r="BS1586" s="48"/>
      <c r="BT1586" s="48"/>
      <c r="BU1586" s="48"/>
    </row>
    <row r="1587" spans="1:73" hidden="1">
      <c r="A1587" s="48"/>
      <c r="B1587" s="48"/>
      <c r="C1587" s="48"/>
      <c r="D1587" s="48"/>
      <c r="E1587" s="48"/>
      <c r="F1587" s="48"/>
      <c r="G1587" s="48"/>
      <c r="H1587" s="48"/>
      <c r="I1587" s="48"/>
      <c r="J1587" s="48"/>
      <c r="K1587" s="48"/>
      <c r="L1587" s="464">
        <f t="shared" si="95"/>
        <v>1200</v>
      </c>
      <c r="M1587" s="464"/>
      <c r="N1587" s="152" t="s">
        <v>3990</v>
      </c>
      <c r="O1587" s="48"/>
      <c r="P1587" s="48"/>
      <c r="Q1587" s="48"/>
      <c r="R1587" s="48"/>
      <c r="S1587" s="48"/>
      <c r="T1587" s="48"/>
      <c r="U1587" s="436" t="str">
        <f t="shared" si="96"/>
        <v/>
      </c>
      <c r="V1587" s="436"/>
      <c r="W1587" s="436" t="str">
        <f t="shared" si="97"/>
        <v/>
      </c>
      <c r="X1587" s="436"/>
      <c r="Y1587" s="48"/>
      <c r="Z1587" s="48"/>
      <c r="AA1587" s="48"/>
      <c r="AB1587" s="48"/>
      <c r="AC1587" s="48"/>
      <c r="AD1587" s="48"/>
      <c r="AE1587" s="48"/>
      <c r="AF1587" s="48"/>
      <c r="AG1587" s="48"/>
      <c r="AH1587" s="48"/>
      <c r="AI1587" s="48"/>
      <c r="AJ1587" s="48"/>
      <c r="AK1587" s="48"/>
      <c r="AL1587" s="48"/>
      <c r="AM1587" s="48"/>
      <c r="AN1587" s="48"/>
      <c r="AO1587" s="48"/>
      <c r="AP1587" s="48"/>
      <c r="AQ1587" s="48"/>
      <c r="AR1587" s="48"/>
      <c r="AS1587" s="48"/>
      <c r="AT1587" s="48"/>
      <c r="AU1587" s="48"/>
      <c r="AV1587" s="48"/>
      <c r="AW1587" s="48"/>
      <c r="AX1587" s="48"/>
      <c r="AY1587" s="48"/>
      <c r="AZ1587" s="48"/>
      <c r="BA1587" s="48"/>
      <c r="BB1587" s="48"/>
      <c r="BC1587" s="48"/>
      <c r="BD1587" s="48"/>
      <c r="BE1587" s="48"/>
      <c r="BF1587" s="48"/>
      <c r="BG1587" s="48"/>
      <c r="BH1587" s="48"/>
      <c r="BI1587" s="48"/>
      <c r="BJ1587" s="48"/>
      <c r="BK1587" s="48"/>
      <c r="BL1587" s="48"/>
      <c r="BM1587" s="48"/>
      <c r="BN1587" s="48"/>
      <c r="BO1587" s="48"/>
      <c r="BP1587" s="48"/>
      <c r="BQ1587" s="48"/>
      <c r="BR1587" s="48"/>
      <c r="BS1587" s="48"/>
      <c r="BT1587" s="48"/>
      <c r="BU1587" s="48"/>
    </row>
    <row r="1588" spans="1:73" hidden="1">
      <c r="A1588" s="48"/>
      <c r="B1588" s="48"/>
      <c r="C1588" s="48"/>
      <c r="D1588" s="48"/>
      <c r="E1588" s="48"/>
      <c r="F1588" s="48"/>
      <c r="G1588" s="48"/>
      <c r="H1588" s="48"/>
      <c r="I1588" s="48"/>
      <c r="J1588" s="48"/>
      <c r="K1588" s="48"/>
      <c r="L1588" s="464">
        <f t="shared" si="95"/>
        <v>1201</v>
      </c>
      <c r="M1588" s="464"/>
      <c r="N1588" s="152" t="s">
        <v>3991</v>
      </c>
      <c r="O1588" s="48"/>
      <c r="P1588" s="48"/>
      <c r="Q1588" s="48"/>
      <c r="R1588" s="48"/>
      <c r="S1588" s="48"/>
      <c r="T1588" s="48"/>
      <c r="U1588" s="436" t="str">
        <f t="shared" si="96"/>
        <v/>
      </c>
      <c r="V1588" s="436"/>
      <c r="W1588" s="436" t="str">
        <f t="shared" si="97"/>
        <v/>
      </c>
      <c r="X1588" s="436"/>
      <c r="Y1588" s="48"/>
      <c r="Z1588" s="48"/>
      <c r="AA1588" s="48"/>
      <c r="AB1588" s="48"/>
      <c r="AC1588" s="48"/>
      <c r="AD1588" s="48"/>
      <c r="AE1588" s="48"/>
      <c r="AF1588" s="48"/>
      <c r="AG1588" s="48"/>
      <c r="AH1588" s="48"/>
      <c r="AI1588" s="48"/>
      <c r="AJ1588" s="48"/>
      <c r="AK1588" s="48"/>
      <c r="AL1588" s="48"/>
      <c r="AM1588" s="48"/>
      <c r="AN1588" s="48"/>
      <c r="AO1588" s="48"/>
      <c r="AP1588" s="48"/>
      <c r="AQ1588" s="48"/>
      <c r="AR1588" s="48"/>
      <c r="AS1588" s="48"/>
      <c r="AT1588" s="48"/>
      <c r="AU1588" s="48"/>
      <c r="AV1588" s="48"/>
      <c r="AW1588" s="48"/>
      <c r="AX1588" s="48"/>
      <c r="AY1588" s="48"/>
      <c r="AZ1588" s="48"/>
      <c r="BA1588" s="48"/>
      <c r="BB1588" s="48"/>
      <c r="BC1588" s="48"/>
      <c r="BD1588" s="48"/>
      <c r="BE1588" s="48"/>
      <c r="BF1588" s="48"/>
      <c r="BG1588" s="48"/>
      <c r="BH1588" s="48"/>
      <c r="BI1588" s="48"/>
      <c r="BJ1588" s="48"/>
      <c r="BK1588" s="48"/>
      <c r="BL1588" s="48"/>
      <c r="BM1588" s="48"/>
      <c r="BN1588" s="48"/>
      <c r="BO1588" s="48"/>
      <c r="BP1588" s="48"/>
      <c r="BQ1588" s="48"/>
      <c r="BR1588" s="48"/>
      <c r="BS1588" s="48"/>
      <c r="BT1588" s="48"/>
      <c r="BU1588" s="48"/>
    </row>
    <row r="1589" spans="1:73" hidden="1">
      <c r="A1589" s="48"/>
      <c r="B1589" s="48"/>
      <c r="C1589" s="48"/>
      <c r="D1589" s="48"/>
      <c r="E1589" s="48"/>
      <c r="F1589" s="48"/>
      <c r="G1589" s="48"/>
      <c r="H1589" s="48"/>
      <c r="I1589" s="48"/>
      <c r="J1589" s="48"/>
      <c r="K1589" s="48"/>
      <c r="L1589" s="464">
        <f t="shared" si="95"/>
        <v>1202</v>
      </c>
      <c r="M1589" s="464"/>
      <c r="N1589" s="152" t="s">
        <v>3992</v>
      </c>
      <c r="O1589" s="48"/>
      <c r="P1589" s="48"/>
      <c r="Q1589" s="48"/>
      <c r="R1589" s="48"/>
      <c r="S1589" s="48"/>
      <c r="T1589" s="48"/>
      <c r="U1589" s="436" t="str">
        <f t="shared" si="96"/>
        <v/>
      </c>
      <c r="V1589" s="436"/>
      <c r="W1589" s="436" t="str">
        <f t="shared" si="97"/>
        <v/>
      </c>
      <c r="X1589" s="436"/>
      <c r="Y1589" s="48"/>
      <c r="Z1589" s="48"/>
      <c r="AA1589" s="48"/>
      <c r="AB1589" s="48"/>
      <c r="AC1589" s="48"/>
      <c r="AD1589" s="48"/>
      <c r="AE1589" s="48"/>
      <c r="AF1589" s="48"/>
      <c r="AG1589" s="48"/>
      <c r="AH1589" s="48"/>
      <c r="AI1589" s="48"/>
      <c r="AJ1589" s="48"/>
      <c r="AK1589" s="48"/>
      <c r="AL1589" s="48"/>
      <c r="AM1589" s="48"/>
      <c r="AN1589" s="48"/>
      <c r="AO1589" s="48"/>
      <c r="AP1589" s="48"/>
      <c r="AQ1589" s="48"/>
      <c r="AR1589" s="48"/>
      <c r="AS1589" s="48"/>
      <c r="AT1589" s="48"/>
      <c r="AU1589" s="48"/>
      <c r="AV1589" s="48"/>
      <c r="AW1589" s="48"/>
      <c r="AX1589" s="48"/>
      <c r="AY1589" s="48"/>
      <c r="AZ1589" s="48"/>
      <c r="BA1589" s="48"/>
      <c r="BB1589" s="48"/>
      <c r="BC1589" s="48"/>
      <c r="BD1589" s="48"/>
      <c r="BE1589" s="48"/>
      <c r="BF1589" s="48"/>
      <c r="BG1589" s="48"/>
      <c r="BH1589" s="48"/>
      <c r="BI1589" s="48"/>
      <c r="BJ1589" s="48"/>
      <c r="BK1589" s="48"/>
      <c r="BL1589" s="48"/>
      <c r="BM1589" s="48"/>
      <c r="BN1589" s="48"/>
      <c r="BO1589" s="48"/>
      <c r="BP1589" s="48"/>
      <c r="BQ1589" s="48"/>
      <c r="BR1589" s="48"/>
      <c r="BS1589" s="48"/>
      <c r="BT1589" s="48"/>
      <c r="BU1589" s="48"/>
    </row>
    <row r="1590" spans="1:73" hidden="1">
      <c r="A1590" s="48"/>
      <c r="B1590" s="48"/>
      <c r="C1590" s="48"/>
      <c r="D1590" s="48"/>
      <c r="E1590" s="48"/>
      <c r="F1590" s="48"/>
      <c r="G1590" s="48"/>
      <c r="H1590" s="48"/>
      <c r="I1590" s="48"/>
      <c r="J1590" s="48"/>
      <c r="K1590" s="48"/>
      <c r="L1590" s="464">
        <f t="shared" si="95"/>
        <v>1203</v>
      </c>
      <c r="M1590" s="464"/>
      <c r="N1590" s="152" t="s">
        <v>3993</v>
      </c>
      <c r="O1590" s="48"/>
      <c r="P1590" s="48"/>
      <c r="Q1590" s="48"/>
      <c r="R1590" s="48"/>
      <c r="S1590" s="48"/>
      <c r="T1590" s="48"/>
      <c r="U1590" s="436" t="str">
        <f t="shared" si="96"/>
        <v/>
      </c>
      <c r="V1590" s="436"/>
      <c r="W1590" s="436" t="str">
        <f t="shared" si="97"/>
        <v/>
      </c>
      <c r="X1590" s="436"/>
      <c r="Y1590" s="48"/>
      <c r="Z1590" s="48"/>
      <c r="AA1590" s="48"/>
      <c r="AB1590" s="48"/>
      <c r="AC1590" s="48"/>
      <c r="AD1590" s="48"/>
      <c r="AE1590" s="48"/>
      <c r="AF1590" s="48"/>
      <c r="AG1590" s="48"/>
      <c r="AH1590" s="48"/>
      <c r="AI1590" s="48"/>
      <c r="AJ1590" s="48"/>
      <c r="AK1590" s="48"/>
      <c r="AL1590" s="48"/>
      <c r="AM1590" s="48"/>
      <c r="AN1590" s="48"/>
      <c r="AO1590" s="48"/>
      <c r="AP1590" s="48"/>
      <c r="AQ1590" s="48"/>
      <c r="AR1590" s="48"/>
      <c r="AS1590" s="48"/>
      <c r="AT1590" s="48"/>
      <c r="AU1590" s="48"/>
      <c r="AV1590" s="48"/>
      <c r="AW1590" s="48"/>
      <c r="AX1590" s="48"/>
      <c r="AY1590" s="48"/>
      <c r="AZ1590" s="48"/>
      <c r="BA1590" s="48"/>
      <c r="BB1590" s="48"/>
      <c r="BC1590" s="48"/>
      <c r="BD1590" s="48"/>
      <c r="BE1590" s="48"/>
      <c r="BF1590" s="48"/>
      <c r="BG1590" s="48"/>
      <c r="BH1590" s="48"/>
      <c r="BI1590" s="48"/>
      <c r="BJ1590" s="48"/>
      <c r="BK1590" s="48"/>
      <c r="BL1590" s="48"/>
      <c r="BM1590" s="48"/>
      <c r="BN1590" s="48"/>
      <c r="BO1590" s="48"/>
      <c r="BP1590" s="48"/>
      <c r="BQ1590" s="48"/>
      <c r="BR1590" s="48"/>
      <c r="BS1590" s="48"/>
      <c r="BT1590" s="48"/>
      <c r="BU1590" s="48"/>
    </row>
    <row r="1591" spans="1:73" hidden="1">
      <c r="A1591" s="48"/>
      <c r="B1591" s="48"/>
      <c r="C1591" s="48"/>
      <c r="D1591" s="48"/>
      <c r="E1591" s="48"/>
      <c r="F1591" s="48"/>
      <c r="G1591" s="48"/>
      <c r="H1591" s="48"/>
      <c r="I1591" s="48"/>
      <c r="J1591" s="48"/>
      <c r="K1591" s="48"/>
      <c r="L1591" s="464">
        <f t="shared" si="95"/>
        <v>1204</v>
      </c>
      <c r="M1591" s="464"/>
      <c r="N1591" s="152" t="s">
        <v>3994</v>
      </c>
      <c r="O1591" s="48"/>
      <c r="P1591" s="48"/>
      <c r="Q1591" s="48"/>
      <c r="R1591" s="48"/>
      <c r="S1591" s="48"/>
      <c r="T1591" s="48"/>
      <c r="U1591" s="436" t="str">
        <f t="shared" si="96"/>
        <v/>
      </c>
      <c r="V1591" s="436"/>
      <c r="W1591" s="436" t="str">
        <f t="shared" si="97"/>
        <v/>
      </c>
      <c r="X1591" s="436"/>
      <c r="Y1591" s="48"/>
      <c r="Z1591" s="48"/>
      <c r="AA1591" s="48"/>
      <c r="AB1591" s="48"/>
      <c r="AC1591" s="48"/>
      <c r="AD1591" s="48"/>
      <c r="AE1591" s="48"/>
      <c r="AF1591" s="48"/>
      <c r="AG1591" s="48"/>
      <c r="AH1591" s="48"/>
      <c r="AI1591" s="48"/>
      <c r="AJ1591" s="48"/>
      <c r="AK1591" s="48"/>
      <c r="AL1591" s="48"/>
      <c r="AM1591" s="48"/>
      <c r="AN1591" s="48"/>
      <c r="AO1591" s="48"/>
      <c r="AP1591" s="48"/>
      <c r="AQ1591" s="48"/>
      <c r="AR1591" s="48"/>
      <c r="AS1591" s="48"/>
      <c r="AT1591" s="48"/>
      <c r="AU1591" s="48"/>
      <c r="AV1591" s="48"/>
      <c r="AW1591" s="48"/>
      <c r="AX1591" s="48"/>
      <c r="AY1591" s="48"/>
      <c r="AZ1591" s="48"/>
      <c r="BA1591" s="48"/>
      <c r="BB1591" s="48"/>
      <c r="BC1591" s="48"/>
      <c r="BD1591" s="48"/>
      <c r="BE1591" s="48"/>
      <c r="BF1591" s="48"/>
      <c r="BG1591" s="48"/>
      <c r="BH1591" s="48"/>
      <c r="BI1591" s="48"/>
      <c r="BJ1591" s="48"/>
      <c r="BK1591" s="48"/>
      <c r="BL1591" s="48"/>
      <c r="BM1591" s="48"/>
      <c r="BN1591" s="48"/>
      <c r="BO1591" s="48"/>
      <c r="BP1591" s="48"/>
      <c r="BQ1591" s="48"/>
      <c r="BR1591" s="48"/>
      <c r="BS1591" s="48"/>
      <c r="BT1591" s="48"/>
      <c r="BU1591" s="48"/>
    </row>
    <row r="1592" spans="1:73" hidden="1">
      <c r="A1592" s="48"/>
      <c r="B1592" s="48"/>
      <c r="C1592" s="48"/>
      <c r="D1592" s="48"/>
      <c r="E1592" s="48"/>
      <c r="F1592" s="48"/>
      <c r="G1592" s="48"/>
      <c r="H1592" s="48"/>
      <c r="I1592" s="48"/>
      <c r="J1592" s="48"/>
      <c r="K1592" s="48"/>
      <c r="L1592" s="464">
        <f t="shared" si="95"/>
        <v>1205</v>
      </c>
      <c r="M1592" s="464"/>
      <c r="N1592" s="152" t="s">
        <v>3995</v>
      </c>
      <c r="O1592" s="48"/>
      <c r="P1592" s="48"/>
      <c r="Q1592" s="48"/>
      <c r="R1592" s="48"/>
      <c r="S1592" s="48"/>
      <c r="T1592" s="48"/>
      <c r="U1592" s="436" t="str">
        <f t="shared" si="96"/>
        <v/>
      </c>
      <c r="V1592" s="436"/>
      <c r="W1592" s="436" t="str">
        <f t="shared" si="97"/>
        <v/>
      </c>
      <c r="X1592" s="436"/>
      <c r="Y1592" s="48"/>
      <c r="Z1592" s="48"/>
      <c r="AA1592" s="48"/>
      <c r="AB1592" s="48"/>
      <c r="AC1592" s="48"/>
      <c r="AD1592" s="48"/>
      <c r="AE1592" s="48"/>
      <c r="AF1592" s="48"/>
      <c r="AG1592" s="48"/>
      <c r="AH1592" s="48"/>
      <c r="AI1592" s="48"/>
      <c r="AJ1592" s="48"/>
      <c r="AK1592" s="48"/>
      <c r="AL1592" s="48"/>
      <c r="AM1592" s="48"/>
      <c r="AN1592" s="48"/>
      <c r="AO1592" s="48"/>
      <c r="AP1592" s="48"/>
      <c r="AQ1592" s="48"/>
      <c r="AR1592" s="48"/>
      <c r="AS1592" s="48"/>
      <c r="AT1592" s="48"/>
      <c r="AU1592" s="48"/>
      <c r="AV1592" s="48"/>
      <c r="AW1592" s="48"/>
      <c r="AX1592" s="48"/>
      <c r="AY1592" s="48"/>
      <c r="AZ1592" s="48"/>
      <c r="BA1592" s="48"/>
      <c r="BB1592" s="48"/>
      <c r="BC1592" s="48"/>
      <c r="BD1592" s="48"/>
      <c r="BE1592" s="48"/>
      <c r="BF1592" s="48"/>
      <c r="BG1592" s="48"/>
      <c r="BH1592" s="48"/>
      <c r="BI1592" s="48"/>
      <c r="BJ1592" s="48"/>
      <c r="BK1592" s="48"/>
      <c r="BL1592" s="48"/>
      <c r="BM1592" s="48"/>
      <c r="BN1592" s="48"/>
      <c r="BO1592" s="48"/>
      <c r="BP1592" s="48"/>
      <c r="BQ1592" s="48"/>
      <c r="BR1592" s="48"/>
      <c r="BS1592" s="48"/>
      <c r="BT1592" s="48"/>
      <c r="BU1592" s="48"/>
    </row>
    <row r="1593" spans="1:73" hidden="1">
      <c r="A1593" s="48"/>
      <c r="B1593" s="48"/>
      <c r="C1593" s="48"/>
      <c r="D1593" s="48"/>
      <c r="E1593" s="48"/>
      <c r="F1593" s="48"/>
      <c r="G1593" s="48"/>
      <c r="H1593" s="48"/>
      <c r="I1593" s="48"/>
      <c r="J1593" s="48"/>
      <c r="K1593" s="48"/>
      <c r="L1593" s="464">
        <f t="shared" si="95"/>
        <v>1206</v>
      </c>
      <c r="M1593" s="464"/>
      <c r="N1593" s="152" t="s">
        <v>3996</v>
      </c>
      <c r="O1593" s="48"/>
      <c r="P1593" s="48"/>
      <c r="Q1593" s="48"/>
      <c r="R1593" s="48"/>
      <c r="S1593" s="48"/>
      <c r="T1593" s="48"/>
      <c r="U1593" s="436" t="str">
        <f t="shared" si="96"/>
        <v/>
      </c>
      <c r="V1593" s="436"/>
      <c r="W1593" s="436" t="str">
        <f t="shared" si="97"/>
        <v/>
      </c>
      <c r="X1593" s="436"/>
      <c r="Y1593" s="48"/>
      <c r="Z1593" s="48"/>
      <c r="AA1593" s="48"/>
      <c r="AB1593" s="48"/>
      <c r="AC1593" s="48"/>
      <c r="AD1593" s="48"/>
      <c r="AE1593" s="48"/>
      <c r="AF1593" s="48"/>
      <c r="AG1593" s="48"/>
      <c r="AH1593" s="48"/>
      <c r="AI1593" s="48"/>
      <c r="AJ1593" s="48"/>
      <c r="AK1593" s="48"/>
      <c r="AL1593" s="48"/>
      <c r="AM1593" s="48"/>
      <c r="AN1593" s="48"/>
      <c r="AO1593" s="48"/>
      <c r="AP1593" s="48"/>
      <c r="AQ1593" s="48"/>
      <c r="AR1593" s="48"/>
      <c r="AS1593" s="48"/>
      <c r="AT1593" s="48"/>
      <c r="AU1593" s="48"/>
      <c r="AV1593" s="48"/>
      <c r="AW1593" s="48"/>
      <c r="AX1593" s="48"/>
      <c r="AY1593" s="48"/>
      <c r="AZ1593" s="48"/>
      <c r="BA1593" s="48"/>
      <c r="BB1593" s="48"/>
      <c r="BC1593" s="48"/>
      <c r="BD1593" s="48"/>
      <c r="BE1593" s="48"/>
      <c r="BF1593" s="48"/>
      <c r="BG1593" s="48"/>
      <c r="BH1593" s="48"/>
      <c r="BI1593" s="48"/>
      <c r="BJ1593" s="48"/>
      <c r="BK1593" s="48"/>
      <c r="BL1593" s="48"/>
      <c r="BM1593" s="48"/>
      <c r="BN1593" s="48"/>
      <c r="BO1593" s="48"/>
      <c r="BP1593" s="48"/>
      <c r="BQ1593" s="48"/>
      <c r="BR1593" s="48"/>
      <c r="BS1593" s="48"/>
      <c r="BT1593" s="48"/>
      <c r="BU1593" s="48"/>
    </row>
    <row r="1594" spans="1:73" hidden="1">
      <c r="A1594" s="48"/>
      <c r="B1594" s="48"/>
      <c r="C1594" s="48"/>
      <c r="D1594" s="48"/>
      <c r="E1594" s="48"/>
      <c r="F1594" s="48"/>
      <c r="G1594" s="48"/>
      <c r="H1594" s="48"/>
      <c r="I1594" s="48"/>
      <c r="J1594" s="48"/>
      <c r="K1594" s="48"/>
      <c r="L1594" s="464">
        <f t="shared" si="95"/>
        <v>1207</v>
      </c>
      <c r="M1594" s="464"/>
      <c r="N1594" s="152" t="s">
        <v>3997</v>
      </c>
      <c r="O1594" s="48"/>
      <c r="P1594" s="48"/>
      <c r="Q1594" s="48"/>
      <c r="R1594" s="48"/>
      <c r="S1594" s="48"/>
      <c r="T1594" s="48"/>
      <c r="U1594" s="436" t="str">
        <f t="shared" si="96"/>
        <v/>
      </c>
      <c r="V1594" s="436"/>
      <c r="W1594" s="436" t="str">
        <f t="shared" si="97"/>
        <v/>
      </c>
      <c r="X1594" s="436"/>
      <c r="Y1594" s="48"/>
      <c r="Z1594" s="48"/>
      <c r="AA1594" s="48"/>
      <c r="AB1594" s="48"/>
      <c r="AC1594" s="48"/>
      <c r="AD1594" s="48"/>
      <c r="AE1594" s="48"/>
      <c r="AF1594" s="48"/>
      <c r="AG1594" s="48"/>
      <c r="AH1594" s="48"/>
      <c r="AI1594" s="48"/>
      <c r="AJ1594" s="48"/>
      <c r="AK1594" s="48"/>
      <c r="AL1594" s="48"/>
      <c r="AM1594" s="48"/>
      <c r="AN1594" s="48"/>
      <c r="AO1594" s="48"/>
      <c r="AP1594" s="48"/>
      <c r="AQ1594" s="48"/>
      <c r="AR1594" s="48"/>
      <c r="AS1594" s="48"/>
      <c r="AT1594" s="48"/>
      <c r="AU1594" s="48"/>
      <c r="AV1594" s="48"/>
      <c r="AW1594" s="48"/>
      <c r="AX1594" s="48"/>
      <c r="AY1594" s="48"/>
      <c r="AZ1594" s="48"/>
      <c r="BA1594" s="48"/>
      <c r="BB1594" s="48"/>
      <c r="BC1594" s="48"/>
      <c r="BD1594" s="48"/>
      <c r="BE1594" s="48"/>
      <c r="BF1594" s="48"/>
      <c r="BG1594" s="48"/>
      <c r="BH1594" s="48"/>
      <c r="BI1594" s="48"/>
      <c r="BJ1594" s="48"/>
      <c r="BK1594" s="48"/>
      <c r="BL1594" s="48"/>
      <c r="BM1594" s="48"/>
      <c r="BN1594" s="48"/>
      <c r="BO1594" s="48"/>
      <c r="BP1594" s="48"/>
      <c r="BQ1594" s="48"/>
      <c r="BR1594" s="48"/>
      <c r="BS1594" s="48"/>
      <c r="BT1594" s="48"/>
      <c r="BU1594" s="48"/>
    </row>
    <row r="1595" spans="1:73" hidden="1">
      <c r="A1595" s="48"/>
      <c r="B1595" s="48"/>
      <c r="C1595" s="48"/>
      <c r="D1595" s="48"/>
      <c r="E1595" s="48"/>
      <c r="F1595" s="48"/>
      <c r="G1595" s="48"/>
      <c r="H1595" s="48"/>
      <c r="I1595" s="48"/>
      <c r="J1595" s="48"/>
      <c r="K1595" s="48"/>
      <c r="L1595" s="464">
        <f t="shared" si="95"/>
        <v>1208</v>
      </c>
      <c r="M1595" s="464"/>
      <c r="N1595" s="152" t="s">
        <v>3998</v>
      </c>
      <c r="O1595" s="48"/>
      <c r="P1595" s="48"/>
      <c r="Q1595" s="48"/>
      <c r="R1595" s="48"/>
      <c r="S1595" s="48"/>
      <c r="T1595" s="48"/>
      <c r="U1595" s="436" t="str">
        <f t="shared" si="96"/>
        <v/>
      </c>
      <c r="V1595" s="436"/>
      <c r="W1595" s="436" t="str">
        <f t="shared" si="97"/>
        <v/>
      </c>
      <c r="X1595" s="436"/>
      <c r="Y1595" s="48"/>
      <c r="Z1595" s="48"/>
      <c r="AA1595" s="48"/>
      <c r="AB1595" s="48"/>
      <c r="AC1595" s="48"/>
      <c r="AD1595" s="48"/>
      <c r="AE1595" s="48"/>
      <c r="AF1595" s="48"/>
      <c r="AG1595" s="48"/>
      <c r="AH1595" s="48"/>
      <c r="AI1595" s="48"/>
      <c r="AJ1595" s="48"/>
      <c r="AK1595" s="48"/>
      <c r="AL1595" s="48"/>
      <c r="AM1595" s="48"/>
      <c r="AN1595" s="48"/>
      <c r="AO1595" s="48"/>
      <c r="AP1595" s="48"/>
      <c r="AQ1595" s="48"/>
      <c r="AR1595" s="48"/>
      <c r="AS1595" s="48"/>
      <c r="AT1595" s="48"/>
      <c r="AU1595" s="48"/>
      <c r="AV1595" s="48"/>
      <c r="AW1595" s="48"/>
      <c r="AX1595" s="48"/>
      <c r="AY1595" s="48"/>
      <c r="AZ1595" s="48"/>
      <c r="BA1595" s="48"/>
      <c r="BB1595" s="48"/>
      <c r="BC1595" s="48"/>
      <c r="BD1595" s="48"/>
      <c r="BE1595" s="48"/>
      <c r="BF1595" s="48"/>
      <c r="BG1595" s="48"/>
      <c r="BH1595" s="48"/>
      <c r="BI1595" s="48"/>
      <c r="BJ1595" s="48"/>
      <c r="BK1595" s="48"/>
      <c r="BL1595" s="48"/>
      <c r="BM1595" s="48"/>
      <c r="BN1595" s="48"/>
      <c r="BO1595" s="48"/>
      <c r="BP1595" s="48"/>
      <c r="BQ1595" s="48"/>
      <c r="BR1595" s="48"/>
      <c r="BS1595" s="48"/>
      <c r="BT1595" s="48"/>
      <c r="BU1595" s="48"/>
    </row>
    <row r="1596" spans="1:73" hidden="1">
      <c r="A1596" s="48"/>
      <c r="B1596" s="48"/>
      <c r="C1596" s="48"/>
      <c r="D1596" s="48"/>
      <c r="E1596" s="48"/>
      <c r="F1596" s="48"/>
      <c r="G1596" s="48"/>
      <c r="H1596" s="48"/>
      <c r="I1596" s="48"/>
      <c r="J1596" s="48"/>
      <c r="K1596" s="48"/>
      <c r="L1596" s="464">
        <f t="shared" si="95"/>
        <v>1209</v>
      </c>
      <c r="M1596" s="464"/>
      <c r="N1596" s="152" t="s">
        <v>2658</v>
      </c>
      <c r="O1596" s="48"/>
      <c r="P1596" s="48"/>
      <c r="Q1596" s="48"/>
      <c r="R1596" s="48"/>
      <c r="S1596" s="48"/>
      <c r="T1596" s="48"/>
      <c r="U1596" s="436" t="str">
        <f t="shared" si="96"/>
        <v/>
      </c>
      <c r="V1596" s="436"/>
      <c r="W1596" s="436" t="str">
        <f t="shared" si="97"/>
        <v/>
      </c>
      <c r="X1596" s="436"/>
      <c r="Y1596" s="48"/>
      <c r="Z1596" s="48"/>
      <c r="AA1596" s="48"/>
      <c r="AB1596" s="48"/>
      <c r="AC1596" s="48"/>
      <c r="AD1596" s="48"/>
      <c r="AE1596" s="48"/>
      <c r="AF1596" s="48"/>
      <c r="AG1596" s="48"/>
      <c r="AH1596" s="48"/>
      <c r="AI1596" s="48"/>
      <c r="AJ1596" s="48"/>
      <c r="AK1596" s="48"/>
      <c r="AL1596" s="48"/>
      <c r="AM1596" s="48"/>
      <c r="AN1596" s="48"/>
      <c r="AO1596" s="48"/>
      <c r="AP1596" s="48"/>
      <c r="AQ1596" s="48"/>
      <c r="AR1596" s="48"/>
      <c r="AS1596" s="48"/>
      <c r="AT1596" s="48"/>
      <c r="AU1596" s="48"/>
      <c r="AV1596" s="48"/>
      <c r="AW1596" s="48"/>
      <c r="AX1596" s="48"/>
      <c r="AY1596" s="48"/>
      <c r="AZ1596" s="48"/>
      <c r="BA1596" s="48"/>
      <c r="BB1596" s="48"/>
      <c r="BC1596" s="48"/>
      <c r="BD1596" s="48"/>
      <c r="BE1596" s="48"/>
      <c r="BF1596" s="48"/>
      <c r="BG1596" s="48"/>
      <c r="BH1596" s="48"/>
      <c r="BI1596" s="48"/>
      <c r="BJ1596" s="48"/>
      <c r="BK1596" s="48"/>
      <c r="BL1596" s="48"/>
      <c r="BM1596" s="48"/>
      <c r="BN1596" s="48"/>
      <c r="BO1596" s="48"/>
      <c r="BP1596" s="48"/>
      <c r="BQ1596" s="48"/>
      <c r="BR1596" s="48"/>
      <c r="BS1596" s="48"/>
      <c r="BT1596" s="48"/>
      <c r="BU1596" s="48"/>
    </row>
    <row r="1597" spans="1:73" hidden="1">
      <c r="A1597" s="48"/>
      <c r="B1597" s="48"/>
      <c r="C1597" s="48"/>
      <c r="D1597" s="48"/>
      <c r="E1597" s="48"/>
      <c r="F1597" s="48"/>
      <c r="G1597" s="48"/>
      <c r="H1597" s="48"/>
      <c r="I1597" s="48"/>
      <c r="J1597" s="48"/>
      <c r="K1597" s="48"/>
      <c r="L1597" s="464">
        <f t="shared" si="95"/>
        <v>1210</v>
      </c>
      <c r="M1597" s="464"/>
      <c r="N1597" s="152" t="s">
        <v>3999</v>
      </c>
      <c r="O1597" s="48"/>
      <c r="P1597" s="48"/>
      <c r="Q1597" s="48"/>
      <c r="R1597" s="48"/>
      <c r="S1597" s="48"/>
      <c r="T1597" s="48"/>
      <c r="U1597" s="436" t="str">
        <f t="shared" si="96"/>
        <v/>
      </c>
      <c r="V1597" s="436"/>
      <c r="W1597" s="436" t="str">
        <f t="shared" si="97"/>
        <v/>
      </c>
      <c r="X1597" s="436"/>
      <c r="Y1597" s="48"/>
      <c r="Z1597" s="48"/>
      <c r="AA1597" s="48"/>
      <c r="AB1597" s="48"/>
      <c r="AC1597" s="48"/>
      <c r="AD1597" s="48"/>
      <c r="AE1597" s="48"/>
      <c r="AF1597" s="48"/>
      <c r="AG1597" s="48"/>
      <c r="AH1597" s="48"/>
      <c r="AI1597" s="48"/>
      <c r="AJ1597" s="48"/>
      <c r="AK1597" s="48"/>
      <c r="AL1597" s="48"/>
      <c r="AM1597" s="48"/>
      <c r="AN1597" s="48"/>
      <c r="AO1597" s="48"/>
      <c r="AP1597" s="48"/>
      <c r="AQ1597" s="48"/>
      <c r="AR1597" s="48"/>
      <c r="AS1597" s="48"/>
      <c r="AT1597" s="48"/>
      <c r="AU1597" s="48"/>
      <c r="AV1597" s="48"/>
      <c r="AW1597" s="48"/>
      <c r="AX1597" s="48"/>
      <c r="AY1597" s="48"/>
      <c r="AZ1597" s="48"/>
      <c r="BA1597" s="48"/>
      <c r="BB1597" s="48"/>
      <c r="BC1597" s="48"/>
      <c r="BD1597" s="48"/>
      <c r="BE1597" s="48"/>
      <c r="BF1597" s="48"/>
      <c r="BG1597" s="48"/>
      <c r="BH1597" s="48"/>
      <c r="BI1597" s="48"/>
      <c r="BJ1597" s="48"/>
      <c r="BK1597" s="48"/>
      <c r="BL1597" s="48"/>
      <c r="BM1597" s="48"/>
      <c r="BN1597" s="48"/>
      <c r="BO1597" s="48"/>
      <c r="BP1597" s="48"/>
      <c r="BQ1597" s="48"/>
      <c r="BR1597" s="48"/>
      <c r="BS1597" s="48"/>
      <c r="BT1597" s="48"/>
      <c r="BU1597" s="48"/>
    </row>
    <row r="1598" spans="1:73" hidden="1">
      <c r="A1598" s="48"/>
      <c r="B1598" s="48"/>
      <c r="C1598" s="48"/>
      <c r="D1598" s="48"/>
      <c r="E1598" s="48"/>
      <c r="F1598" s="48"/>
      <c r="G1598" s="48"/>
      <c r="H1598" s="48"/>
      <c r="I1598" s="48"/>
      <c r="J1598" s="48"/>
      <c r="K1598" s="48"/>
      <c r="L1598" s="464">
        <f t="shared" si="95"/>
        <v>1211</v>
      </c>
      <c r="M1598" s="464"/>
      <c r="N1598" s="152" t="s">
        <v>4000</v>
      </c>
      <c r="O1598" s="48"/>
      <c r="P1598" s="48"/>
      <c r="Q1598" s="48"/>
      <c r="R1598" s="48"/>
      <c r="S1598" s="48"/>
      <c r="T1598" s="48"/>
      <c r="U1598" s="436" t="str">
        <f t="shared" si="96"/>
        <v/>
      </c>
      <c r="V1598" s="436"/>
      <c r="W1598" s="436" t="str">
        <f t="shared" si="97"/>
        <v/>
      </c>
      <c r="X1598" s="436"/>
      <c r="Y1598" s="48"/>
      <c r="Z1598" s="48"/>
      <c r="AA1598" s="48"/>
      <c r="AB1598" s="48"/>
      <c r="AC1598" s="48"/>
      <c r="AD1598" s="48"/>
      <c r="AE1598" s="48"/>
      <c r="AF1598" s="48"/>
      <c r="AG1598" s="48"/>
      <c r="AH1598" s="48"/>
      <c r="AI1598" s="48"/>
      <c r="AJ1598" s="48"/>
      <c r="AK1598" s="48"/>
      <c r="AL1598" s="48"/>
      <c r="AM1598" s="48"/>
      <c r="AN1598" s="48"/>
      <c r="AO1598" s="48"/>
      <c r="AP1598" s="48"/>
      <c r="AQ1598" s="48"/>
      <c r="AR1598" s="48"/>
      <c r="AS1598" s="48"/>
      <c r="AT1598" s="48"/>
      <c r="AU1598" s="48"/>
      <c r="AV1598" s="48"/>
      <c r="AW1598" s="48"/>
      <c r="AX1598" s="48"/>
      <c r="AY1598" s="48"/>
      <c r="AZ1598" s="48"/>
      <c r="BA1598" s="48"/>
      <c r="BB1598" s="48"/>
      <c r="BC1598" s="48"/>
      <c r="BD1598" s="48"/>
      <c r="BE1598" s="48"/>
      <c r="BF1598" s="48"/>
      <c r="BG1598" s="48"/>
      <c r="BH1598" s="48"/>
      <c r="BI1598" s="48"/>
      <c r="BJ1598" s="48"/>
      <c r="BK1598" s="48"/>
      <c r="BL1598" s="48"/>
      <c r="BM1598" s="48"/>
      <c r="BN1598" s="48"/>
      <c r="BO1598" s="48"/>
      <c r="BP1598" s="48"/>
      <c r="BQ1598" s="48"/>
      <c r="BR1598" s="48"/>
      <c r="BS1598" s="48"/>
      <c r="BT1598" s="48"/>
      <c r="BU1598" s="48"/>
    </row>
    <row r="1599" spans="1:73" hidden="1">
      <c r="A1599" s="48"/>
      <c r="B1599" s="48"/>
      <c r="C1599" s="48"/>
      <c r="D1599" s="48"/>
      <c r="E1599" s="48"/>
      <c r="F1599" s="48"/>
      <c r="G1599" s="48"/>
      <c r="H1599" s="48"/>
      <c r="I1599" s="48"/>
      <c r="J1599" s="48"/>
      <c r="K1599" s="48"/>
      <c r="L1599" s="464">
        <f t="shared" si="95"/>
        <v>1212</v>
      </c>
      <c r="M1599" s="464"/>
      <c r="N1599" s="152" t="s">
        <v>4001</v>
      </c>
      <c r="O1599" s="48"/>
      <c r="P1599" s="48"/>
      <c r="Q1599" s="48"/>
      <c r="R1599" s="48"/>
      <c r="S1599" s="48"/>
      <c r="T1599" s="48"/>
      <c r="U1599" s="436" t="str">
        <f t="shared" si="96"/>
        <v/>
      </c>
      <c r="V1599" s="436"/>
      <c r="W1599" s="436" t="str">
        <f t="shared" si="97"/>
        <v/>
      </c>
      <c r="X1599" s="436"/>
      <c r="Y1599" s="48"/>
      <c r="Z1599" s="48"/>
      <c r="AA1599" s="48"/>
      <c r="AB1599" s="48"/>
      <c r="AC1599" s="48"/>
      <c r="AD1599" s="48"/>
      <c r="AE1599" s="48"/>
      <c r="AF1599" s="48"/>
      <c r="AG1599" s="48"/>
      <c r="AH1599" s="48"/>
      <c r="AI1599" s="48"/>
      <c r="AJ1599" s="48"/>
      <c r="AK1599" s="48"/>
      <c r="AL1599" s="48"/>
      <c r="AM1599" s="48"/>
      <c r="AN1599" s="48"/>
      <c r="AO1599" s="48"/>
      <c r="AP1599" s="48"/>
      <c r="AQ1599" s="48"/>
      <c r="AR1599" s="48"/>
      <c r="AS1599" s="48"/>
      <c r="AT1599" s="48"/>
      <c r="AU1599" s="48"/>
      <c r="AV1599" s="48"/>
      <c r="AW1599" s="48"/>
      <c r="AX1599" s="48"/>
      <c r="AY1599" s="48"/>
      <c r="AZ1599" s="48"/>
      <c r="BA1599" s="48"/>
      <c r="BB1599" s="48"/>
      <c r="BC1599" s="48"/>
      <c r="BD1599" s="48"/>
      <c r="BE1599" s="48"/>
      <c r="BF1599" s="48"/>
      <c r="BG1599" s="48"/>
      <c r="BH1599" s="48"/>
      <c r="BI1599" s="48"/>
      <c r="BJ1599" s="48"/>
      <c r="BK1599" s="48"/>
      <c r="BL1599" s="48"/>
      <c r="BM1599" s="48"/>
      <c r="BN1599" s="48"/>
      <c r="BO1599" s="48"/>
      <c r="BP1599" s="48"/>
      <c r="BQ1599" s="48"/>
      <c r="BR1599" s="48"/>
      <c r="BS1599" s="48"/>
      <c r="BT1599" s="48"/>
      <c r="BU1599" s="48"/>
    </row>
    <row r="1600" spans="1:73" hidden="1">
      <c r="A1600" s="48"/>
      <c r="B1600" s="48"/>
      <c r="C1600" s="48"/>
      <c r="D1600" s="48"/>
      <c r="E1600" s="48"/>
      <c r="F1600" s="48"/>
      <c r="G1600" s="48"/>
      <c r="H1600" s="48"/>
      <c r="I1600" s="48"/>
      <c r="J1600" s="48"/>
      <c r="K1600" s="48"/>
      <c r="L1600" s="464">
        <f t="shared" si="95"/>
        <v>1213</v>
      </c>
      <c r="M1600" s="464"/>
      <c r="N1600" s="152" t="s">
        <v>4002</v>
      </c>
      <c r="O1600" s="48"/>
      <c r="P1600" s="48"/>
      <c r="Q1600" s="48"/>
      <c r="R1600" s="48"/>
      <c r="S1600" s="48"/>
      <c r="T1600" s="48"/>
      <c r="U1600" s="436" t="str">
        <f t="shared" si="96"/>
        <v/>
      </c>
      <c r="V1600" s="436"/>
      <c r="W1600" s="436" t="str">
        <f t="shared" si="97"/>
        <v/>
      </c>
      <c r="X1600" s="436"/>
      <c r="Y1600" s="48"/>
      <c r="Z1600" s="48"/>
      <c r="AA1600" s="48"/>
      <c r="AB1600" s="48"/>
      <c r="AC1600" s="48"/>
      <c r="AD1600" s="48"/>
      <c r="AE1600" s="48"/>
      <c r="AF1600" s="48"/>
      <c r="AG1600" s="48"/>
      <c r="AH1600" s="48"/>
      <c r="AI1600" s="48"/>
      <c r="AJ1600" s="48"/>
      <c r="AK1600" s="48"/>
      <c r="AL1600" s="48"/>
      <c r="AM1600" s="48"/>
      <c r="AN1600" s="48"/>
      <c r="AO1600" s="48"/>
      <c r="AP1600" s="48"/>
      <c r="AQ1600" s="48"/>
      <c r="AR1600" s="48"/>
      <c r="AS1600" s="48"/>
      <c r="AT1600" s="48"/>
      <c r="AU1600" s="48"/>
      <c r="AV1600" s="48"/>
      <c r="AW1600" s="48"/>
      <c r="AX1600" s="48"/>
      <c r="AY1600" s="48"/>
      <c r="AZ1600" s="48"/>
      <c r="BA1600" s="48"/>
      <c r="BB1600" s="48"/>
      <c r="BC1600" s="48"/>
      <c r="BD1600" s="48"/>
      <c r="BE1600" s="48"/>
      <c r="BF1600" s="48"/>
      <c r="BG1600" s="48"/>
      <c r="BH1600" s="48"/>
      <c r="BI1600" s="48"/>
      <c r="BJ1600" s="48"/>
      <c r="BK1600" s="48"/>
      <c r="BL1600" s="48"/>
      <c r="BM1600" s="48"/>
      <c r="BN1600" s="48"/>
      <c r="BO1600" s="48"/>
      <c r="BP1600" s="48"/>
      <c r="BQ1600" s="48"/>
      <c r="BR1600" s="48"/>
      <c r="BS1600" s="48"/>
      <c r="BT1600" s="48"/>
      <c r="BU1600" s="48"/>
    </row>
    <row r="1601" spans="1:73" hidden="1">
      <c r="A1601" s="48"/>
      <c r="B1601" s="48"/>
      <c r="C1601" s="48"/>
      <c r="D1601" s="48"/>
      <c r="E1601" s="48"/>
      <c r="F1601" s="48"/>
      <c r="G1601" s="48"/>
      <c r="H1601" s="48"/>
      <c r="I1601" s="48"/>
      <c r="J1601" s="48"/>
      <c r="K1601" s="48"/>
      <c r="L1601" s="464">
        <f t="shared" si="95"/>
        <v>1214</v>
      </c>
      <c r="M1601" s="464"/>
      <c r="N1601" s="152" t="s">
        <v>4003</v>
      </c>
      <c r="O1601" s="48"/>
      <c r="P1601" s="48"/>
      <c r="Q1601" s="48"/>
      <c r="R1601" s="48"/>
      <c r="S1601" s="48"/>
      <c r="T1601" s="48"/>
      <c r="U1601" s="436" t="str">
        <f t="shared" si="96"/>
        <v/>
      </c>
      <c r="V1601" s="436"/>
      <c r="W1601" s="436" t="str">
        <f t="shared" si="97"/>
        <v/>
      </c>
      <c r="X1601" s="436"/>
      <c r="Y1601" s="48"/>
      <c r="Z1601" s="48"/>
      <c r="AA1601" s="48"/>
      <c r="AB1601" s="48"/>
      <c r="AC1601" s="48"/>
      <c r="AD1601" s="48"/>
      <c r="AE1601" s="48"/>
      <c r="AF1601" s="48"/>
      <c r="AG1601" s="48"/>
      <c r="AH1601" s="48"/>
      <c r="AI1601" s="48"/>
      <c r="AJ1601" s="48"/>
      <c r="AK1601" s="48"/>
      <c r="AL1601" s="48"/>
      <c r="AM1601" s="48"/>
      <c r="AN1601" s="48"/>
      <c r="AO1601" s="48"/>
      <c r="AP1601" s="48"/>
      <c r="AQ1601" s="48"/>
      <c r="AR1601" s="48"/>
      <c r="AS1601" s="48"/>
      <c r="AT1601" s="48"/>
      <c r="AU1601" s="48"/>
      <c r="AV1601" s="48"/>
      <c r="AW1601" s="48"/>
      <c r="AX1601" s="48"/>
      <c r="AY1601" s="48"/>
      <c r="AZ1601" s="48"/>
      <c r="BA1601" s="48"/>
      <c r="BB1601" s="48"/>
      <c r="BC1601" s="48"/>
      <c r="BD1601" s="48"/>
      <c r="BE1601" s="48"/>
      <c r="BF1601" s="48"/>
      <c r="BG1601" s="48"/>
      <c r="BH1601" s="48"/>
      <c r="BI1601" s="48"/>
      <c r="BJ1601" s="48"/>
      <c r="BK1601" s="48"/>
      <c r="BL1601" s="48"/>
      <c r="BM1601" s="48"/>
      <c r="BN1601" s="48"/>
      <c r="BO1601" s="48"/>
      <c r="BP1601" s="48"/>
      <c r="BQ1601" s="48"/>
      <c r="BR1601" s="48"/>
      <c r="BS1601" s="48"/>
      <c r="BT1601" s="48"/>
      <c r="BU1601" s="48"/>
    </row>
    <row r="1602" spans="1:73" hidden="1">
      <c r="A1602" s="48"/>
      <c r="B1602" s="48"/>
      <c r="C1602" s="48"/>
      <c r="D1602" s="48"/>
      <c r="E1602" s="48"/>
      <c r="F1602" s="48"/>
      <c r="G1602" s="48"/>
      <c r="H1602" s="48"/>
      <c r="I1602" s="48"/>
      <c r="J1602" s="48"/>
      <c r="K1602" s="48"/>
      <c r="L1602" s="464">
        <f t="shared" si="95"/>
        <v>1215</v>
      </c>
      <c r="M1602" s="464"/>
      <c r="N1602" s="152" t="s">
        <v>4004</v>
      </c>
      <c r="O1602" s="48"/>
      <c r="P1602" s="48"/>
      <c r="Q1602" s="48"/>
      <c r="R1602" s="48"/>
      <c r="S1602" s="48"/>
      <c r="T1602" s="48"/>
      <c r="U1602" s="436" t="str">
        <f t="shared" si="96"/>
        <v/>
      </c>
      <c r="V1602" s="436"/>
      <c r="W1602" s="436" t="str">
        <f t="shared" si="97"/>
        <v/>
      </c>
      <c r="X1602" s="436"/>
      <c r="Y1602" s="48"/>
      <c r="Z1602" s="48"/>
      <c r="AA1602" s="48"/>
      <c r="AB1602" s="48"/>
      <c r="AC1602" s="48"/>
      <c r="AD1602" s="48"/>
      <c r="AE1602" s="48"/>
      <c r="AF1602" s="48"/>
      <c r="AG1602" s="48"/>
      <c r="AH1602" s="48"/>
      <c r="AI1602" s="48"/>
      <c r="AJ1602" s="48"/>
      <c r="AK1602" s="48"/>
      <c r="AL1602" s="48"/>
      <c r="AM1602" s="48"/>
      <c r="AN1602" s="48"/>
      <c r="AO1602" s="48"/>
      <c r="AP1602" s="48"/>
      <c r="AQ1602" s="48"/>
      <c r="AR1602" s="48"/>
      <c r="AS1602" s="48"/>
      <c r="AT1602" s="48"/>
      <c r="AU1602" s="48"/>
      <c r="AV1602" s="48"/>
      <c r="AW1602" s="48"/>
      <c r="AX1602" s="48"/>
      <c r="AY1602" s="48"/>
      <c r="AZ1602" s="48"/>
      <c r="BA1602" s="48"/>
      <c r="BB1602" s="48"/>
      <c r="BC1602" s="48"/>
      <c r="BD1602" s="48"/>
      <c r="BE1602" s="48"/>
      <c r="BF1602" s="48"/>
      <c r="BG1602" s="48"/>
      <c r="BH1602" s="48"/>
      <c r="BI1602" s="48"/>
      <c r="BJ1602" s="48"/>
      <c r="BK1602" s="48"/>
      <c r="BL1602" s="48"/>
      <c r="BM1602" s="48"/>
      <c r="BN1602" s="48"/>
      <c r="BO1602" s="48"/>
      <c r="BP1602" s="48"/>
      <c r="BQ1602" s="48"/>
      <c r="BR1602" s="48"/>
      <c r="BS1602" s="48"/>
      <c r="BT1602" s="48"/>
      <c r="BU1602" s="48"/>
    </row>
    <row r="1603" spans="1:73" hidden="1">
      <c r="A1603" s="48"/>
      <c r="B1603" s="48"/>
      <c r="C1603" s="48"/>
      <c r="D1603" s="48"/>
      <c r="E1603" s="48"/>
      <c r="F1603" s="48"/>
      <c r="G1603" s="48"/>
      <c r="H1603" s="48"/>
      <c r="I1603" s="48"/>
      <c r="J1603" s="48"/>
      <c r="K1603" s="48"/>
      <c r="L1603" s="464">
        <f t="shared" si="95"/>
        <v>1216</v>
      </c>
      <c r="M1603" s="464"/>
      <c r="N1603" s="152" t="s">
        <v>4005</v>
      </c>
      <c r="O1603" s="48"/>
      <c r="P1603" s="48"/>
      <c r="Q1603" s="48"/>
      <c r="R1603" s="48"/>
      <c r="S1603" s="48"/>
      <c r="T1603" s="48"/>
      <c r="U1603" s="436" t="str">
        <f t="shared" si="96"/>
        <v/>
      </c>
      <c r="V1603" s="436"/>
      <c r="W1603" s="436" t="str">
        <f t="shared" si="97"/>
        <v/>
      </c>
      <c r="X1603" s="436"/>
      <c r="Y1603" s="48"/>
      <c r="Z1603" s="48"/>
      <c r="AA1603" s="48"/>
      <c r="AB1603" s="48"/>
      <c r="AC1603" s="48"/>
      <c r="AD1603" s="48"/>
      <c r="AE1603" s="48"/>
      <c r="AF1603" s="48"/>
      <c r="AG1603" s="48"/>
      <c r="AH1603" s="48"/>
      <c r="AI1603" s="48"/>
      <c r="AJ1603" s="48"/>
      <c r="AK1603" s="48"/>
      <c r="AL1603" s="48"/>
      <c r="AM1603" s="48"/>
      <c r="AN1603" s="48"/>
      <c r="AO1603" s="48"/>
      <c r="AP1603" s="48"/>
      <c r="AQ1603" s="48"/>
      <c r="AR1603" s="48"/>
      <c r="AS1603" s="48"/>
      <c r="AT1603" s="48"/>
      <c r="AU1603" s="48"/>
      <c r="AV1603" s="48"/>
      <c r="AW1603" s="48"/>
      <c r="AX1603" s="48"/>
      <c r="AY1603" s="48"/>
      <c r="AZ1603" s="48"/>
      <c r="BA1603" s="48"/>
      <c r="BB1603" s="48"/>
      <c r="BC1603" s="48"/>
      <c r="BD1603" s="48"/>
      <c r="BE1603" s="48"/>
      <c r="BF1603" s="48"/>
      <c r="BG1603" s="48"/>
      <c r="BH1603" s="48"/>
      <c r="BI1603" s="48"/>
      <c r="BJ1603" s="48"/>
      <c r="BK1603" s="48"/>
      <c r="BL1603" s="48"/>
      <c r="BM1603" s="48"/>
      <c r="BN1603" s="48"/>
      <c r="BO1603" s="48"/>
      <c r="BP1603" s="48"/>
      <c r="BQ1603" s="48"/>
      <c r="BR1603" s="48"/>
      <c r="BS1603" s="48"/>
      <c r="BT1603" s="48"/>
      <c r="BU1603" s="48"/>
    </row>
    <row r="1604" spans="1:73" hidden="1">
      <c r="A1604" s="48"/>
      <c r="B1604" s="48"/>
      <c r="C1604" s="48"/>
      <c r="D1604" s="48"/>
      <c r="E1604" s="48"/>
      <c r="F1604" s="48"/>
      <c r="G1604" s="48"/>
      <c r="H1604" s="48"/>
      <c r="I1604" s="48"/>
      <c r="J1604" s="48"/>
      <c r="K1604" s="48"/>
      <c r="L1604" s="464">
        <f t="shared" si="95"/>
        <v>1217</v>
      </c>
      <c r="M1604" s="464"/>
      <c r="N1604" s="152" t="s">
        <v>4006</v>
      </c>
      <c r="O1604" s="48"/>
      <c r="P1604" s="48"/>
      <c r="Q1604" s="48"/>
      <c r="R1604" s="48"/>
      <c r="S1604" s="48"/>
      <c r="T1604" s="48"/>
      <c r="U1604" s="436" t="str">
        <f t="shared" si="96"/>
        <v/>
      </c>
      <c r="V1604" s="436"/>
      <c r="W1604" s="436" t="str">
        <f t="shared" si="97"/>
        <v/>
      </c>
      <c r="X1604" s="436"/>
      <c r="Y1604" s="48"/>
      <c r="Z1604" s="48"/>
      <c r="AA1604" s="48"/>
      <c r="AB1604" s="48"/>
      <c r="AC1604" s="48"/>
      <c r="AD1604" s="48"/>
      <c r="AE1604" s="48"/>
      <c r="AF1604" s="48"/>
      <c r="AG1604" s="48"/>
      <c r="AH1604" s="48"/>
      <c r="AI1604" s="48"/>
      <c r="AJ1604" s="48"/>
      <c r="AK1604" s="48"/>
      <c r="AL1604" s="48"/>
      <c r="AM1604" s="48"/>
      <c r="AN1604" s="48"/>
      <c r="AO1604" s="48"/>
      <c r="AP1604" s="48"/>
      <c r="AQ1604" s="48"/>
      <c r="AR1604" s="48"/>
      <c r="AS1604" s="48"/>
      <c r="AT1604" s="48"/>
      <c r="AU1604" s="48"/>
      <c r="AV1604" s="48"/>
      <c r="AW1604" s="48"/>
      <c r="AX1604" s="48"/>
      <c r="AY1604" s="48"/>
      <c r="AZ1604" s="48"/>
      <c r="BA1604" s="48"/>
      <c r="BB1604" s="48"/>
      <c r="BC1604" s="48"/>
      <c r="BD1604" s="48"/>
      <c r="BE1604" s="48"/>
      <c r="BF1604" s="48"/>
      <c r="BG1604" s="48"/>
      <c r="BH1604" s="48"/>
      <c r="BI1604" s="48"/>
      <c r="BJ1604" s="48"/>
      <c r="BK1604" s="48"/>
      <c r="BL1604" s="48"/>
      <c r="BM1604" s="48"/>
      <c r="BN1604" s="48"/>
      <c r="BO1604" s="48"/>
      <c r="BP1604" s="48"/>
      <c r="BQ1604" s="48"/>
      <c r="BR1604" s="48"/>
      <c r="BS1604" s="48"/>
      <c r="BT1604" s="48"/>
      <c r="BU1604" s="48"/>
    </row>
    <row r="1605" spans="1:73" hidden="1">
      <c r="A1605" s="48"/>
      <c r="B1605" s="48"/>
      <c r="C1605" s="48"/>
      <c r="D1605" s="48"/>
      <c r="E1605" s="48"/>
      <c r="F1605" s="48"/>
      <c r="G1605" s="48"/>
      <c r="H1605" s="48"/>
      <c r="I1605" s="48"/>
      <c r="J1605" s="48"/>
      <c r="K1605" s="48"/>
      <c r="L1605" s="464">
        <f t="shared" si="95"/>
        <v>1218</v>
      </c>
      <c r="M1605" s="464"/>
      <c r="N1605" s="152" t="s">
        <v>4007</v>
      </c>
      <c r="O1605" s="48"/>
      <c r="P1605" s="48"/>
      <c r="Q1605" s="48"/>
      <c r="R1605" s="48"/>
      <c r="S1605" s="48"/>
      <c r="T1605" s="48"/>
      <c r="U1605" s="436" t="str">
        <f t="shared" si="96"/>
        <v/>
      </c>
      <c r="V1605" s="436"/>
      <c r="W1605" s="436" t="str">
        <f t="shared" si="97"/>
        <v/>
      </c>
      <c r="X1605" s="436"/>
      <c r="Y1605" s="48"/>
      <c r="Z1605" s="48"/>
      <c r="AA1605" s="48"/>
      <c r="AB1605" s="48"/>
      <c r="AC1605" s="48"/>
      <c r="AD1605" s="48"/>
      <c r="AE1605" s="48"/>
      <c r="AF1605" s="48"/>
      <c r="AG1605" s="48"/>
      <c r="AH1605" s="48"/>
      <c r="AI1605" s="48"/>
      <c r="AJ1605" s="48"/>
      <c r="AK1605" s="48"/>
      <c r="AL1605" s="48"/>
      <c r="AM1605" s="48"/>
      <c r="AN1605" s="48"/>
      <c r="AO1605" s="48"/>
      <c r="AP1605" s="48"/>
      <c r="AQ1605" s="48"/>
      <c r="AR1605" s="48"/>
      <c r="AS1605" s="48"/>
      <c r="AT1605" s="48"/>
      <c r="AU1605" s="48"/>
      <c r="AV1605" s="48"/>
      <c r="AW1605" s="48"/>
      <c r="AX1605" s="48"/>
      <c r="AY1605" s="48"/>
      <c r="AZ1605" s="48"/>
      <c r="BA1605" s="48"/>
      <c r="BB1605" s="48"/>
      <c r="BC1605" s="48"/>
      <c r="BD1605" s="48"/>
      <c r="BE1605" s="48"/>
      <c r="BF1605" s="48"/>
      <c r="BG1605" s="48"/>
      <c r="BH1605" s="48"/>
      <c r="BI1605" s="48"/>
      <c r="BJ1605" s="48"/>
      <c r="BK1605" s="48"/>
      <c r="BL1605" s="48"/>
      <c r="BM1605" s="48"/>
      <c r="BN1605" s="48"/>
      <c r="BO1605" s="48"/>
      <c r="BP1605" s="48"/>
      <c r="BQ1605" s="48"/>
      <c r="BR1605" s="48"/>
      <c r="BS1605" s="48"/>
      <c r="BT1605" s="48"/>
      <c r="BU1605" s="48"/>
    </row>
    <row r="1606" spans="1:73" hidden="1">
      <c r="A1606" s="48"/>
      <c r="B1606" s="48"/>
      <c r="C1606" s="48"/>
      <c r="D1606" s="48"/>
      <c r="E1606" s="48"/>
      <c r="F1606" s="48"/>
      <c r="G1606" s="48"/>
      <c r="H1606" s="48"/>
      <c r="I1606" s="48"/>
      <c r="J1606" s="48"/>
      <c r="K1606" s="48"/>
      <c r="L1606" s="464">
        <f t="shared" ref="L1606:L1669" si="98">L1605+1</f>
        <v>1219</v>
      </c>
      <c r="M1606" s="464"/>
      <c r="N1606" s="152" t="s">
        <v>4008</v>
      </c>
      <c r="O1606" s="48"/>
      <c r="P1606" s="48"/>
      <c r="Q1606" s="48"/>
      <c r="R1606" s="48"/>
      <c r="S1606" s="48"/>
      <c r="T1606" s="48"/>
      <c r="U1606" s="436" t="str">
        <f t="shared" si="96"/>
        <v/>
      </c>
      <c r="V1606" s="436"/>
      <c r="W1606" s="436" t="str">
        <f t="shared" si="97"/>
        <v/>
      </c>
      <c r="X1606" s="436"/>
      <c r="Y1606" s="48"/>
      <c r="Z1606" s="48"/>
      <c r="AA1606" s="48"/>
      <c r="AB1606" s="48"/>
      <c r="AC1606" s="48"/>
      <c r="AD1606" s="48"/>
      <c r="AE1606" s="48"/>
      <c r="AF1606" s="48"/>
      <c r="AG1606" s="48"/>
      <c r="AH1606" s="48"/>
      <c r="AI1606" s="48"/>
      <c r="AJ1606" s="48"/>
      <c r="AK1606" s="48"/>
      <c r="AL1606" s="48"/>
      <c r="AM1606" s="48"/>
      <c r="AN1606" s="48"/>
      <c r="AO1606" s="48"/>
      <c r="AP1606" s="48"/>
      <c r="AQ1606" s="48"/>
      <c r="AR1606" s="48"/>
      <c r="AS1606" s="48"/>
      <c r="AT1606" s="48"/>
      <c r="AU1606" s="48"/>
      <c r="AV1606" s="48"/>
      <c r="AW1606" s="48"/>
      <c r="AX1606" s="48"/>
      <c r="AY1606" s="48"/>
      <c r="AZ1606" s="48"/>
      <c r="BA1606" s="48"/>
      <c r="BB1606" s="48"/>
      <c r="BC1606" s="48"/>
      <c r="BD1606" s="48"/>
      <c r="BE1606" s="48"/>
      <c r="BF1606" s="48"/>
      <c r="BG1606" s="48"/>
      <c r="BH1606" s="48"/>
      <c r="BI1606" s="48"/>
      <c r="BJ1606" s="48"/>
      <c r="BK1606" s="48"/>
      <c r="BL1606" s="48"/>
      <c r="BM1606" s="48"/>
      <c r="BN1606" s="48"/>
      <c r="BO1606" s="48"/>
      <c r="BP1606" s="48"/>
      <c r="BQ1606" s="48"/>
      <c r="BR1606" s="48"/>
      <c r="BS1606" s="48"/>
      <c r="BT1606" s="48"/>
      <c r="BU1606" s="48"/>
    </row>
    <row r="1607" spans="1:73" hidden="1">
      <c r="A1607" s="48"/>
      <c r="B1607" s="48"/>
      <c r="C1607" s="48"/>
      <c r="D1607" s="48"/>
      <c r="E1607" s="48"/>
      <c r="F1607" s="48"/>
      <c r="G1607" s="48"/>
      <c r="H1607" s="48"/>
      <c r="I1607" s="48"/>
      <c r="J1607" s="48"/>
      <c r="K1607" s="48"/>
      <c r="L1607" s="464">
        <f t="shared" si="98"/>
        <v>1220</v>
      </c>
      <c r="M1607" s="464"/>
      <c r="N1607" s="152" t="s">
        <v>4009</v>
      </c>
      <c r="O1607" s="48"/>
      <c r="P1607" s="48"/>
      <c r="Q1607" s="48"/>
      <c r="R1607" s="48"/>
      <c r="S1607" s="48"/>
      <c r="T1607" s="48"/>
      <c r="U1607" s="436" t="str">
        <f t="shared" si="96"/>
        <v/>
      </c>
      <c r="V1607" s="436"/>
      <c r="W1607" s="436" t="str">
        <f t="shared" si="97"/>
        <v/>
      </c>
      <c r="X1607" s="436"/>
      <c r="Y1607" s="48"/>
      <c r="Z1607" s="48"/>
      <c r="AA1607" s="48"/>
      <c r="AB1607" s="48"/>
      <c r="AC1607" s="48"/>
      <c r="AD1607" s="48"/>
      <c r="AE1607" s="48"/>
      <c r="AF1607" s="48"/>
      <c r="AG1607" s="48"/>
      <c r="AH1607" s="48"/>
      <c r="AI1607" s="48"/>
      <c r="AJ1607" s="48"/>
      <c r="AK1607" s="48"/>
      <c r="AL1607" s="48"/>
      <c r="AM1607" s="48"/>
      <c r="AN1607" s="48"/>
      <c r="AO1607" s="48"/>
      <c r="AP1607" s="48"/>
      <c r="AQ1607" s="48"/>
      <c r="AR1607" s="48"/>
      <c r="AS1607" s="48"/>
      <c r="AT1607" s="48"/>
      <c r="AU1607" s="48"/>
      <c r="AV1607" s="48"/>
      <c r="AW1607" s="48"/>
      <c r="AX1607" s="48"/>
      <c r="AY1607" s="48"/>
      <c r="AZ1607" s="48"/>
      <c r="BA1607" s="48"/>
      <c r="BB1607" s="48"/>
      <c r="BC1607" s="48"/>
      <c r="BD1607" s="48"/>
      <c r="BE1607" s="48"/>
      <c r="BF1607" s="48"/>
      <c r="BG1607" s="48"/>
      <c r="BH1607" s="48"/>
      <c r="BI1607" s="48"/>
      <c r="BJ1607" s="48"/>
      <c r="BK1607" s="48"/>
      <c r="BL1607" s="48"/>
      <c r="BM1607" s="48"/>
      <c r="BN1607" s="48"/>
      <c r="BO1607" s="48"/>
      <c r="BP1607" s="48"/>
      <c r="BQ1607" s="48"/>
      <c r="BR1607" s="48"/>
      <c r="BS1607" s="48"/>
      <c r="BT1607" s="48"/>
      <c r="BU1607" s="48"/>
    </row>
    <row r="1608" spans="1:73" hidden="1">
      <c r="A1608" s="48"/>
      <c r="B1608" s="48"/>
      <c r="C1608" s="48"/>
      <c r="D1608" s="48"/>
      <c r="E1608" s="48"/>
      <c r="F1608" s="48"/>
      <c r="G1608" s="48"/>
      <c r="H1608" s="48"/>
      <c r="I1608" s="48"/>
      <c r="J1608" s="48"/>
      <c r="K1608" s="48"/>
      <c r="L1608" s="464">
        <f t="shared" si="98"/>
        <v>1221</v>
      </c>
      <c r="M1608" s="464"/>
      <c r="N1608" s="152" t="s">
        <v>4010</v>
      </c>
      <c r="O1608" s="48"/>
      <c r="P1608" s="48"/>
      <c r="Q1608" s="48"/>
      <c r="R1608" s="48"/>
      <c r="S1608" s="48"/>
      <c r="T1608" s="48"/>
      <c r="U1608" s="436" t="str">
        <f t="shared" si="96"/>
        <v/>
      </c>
      <c r="V1608" s="436"/>
      <c r="W1608" s="436" t="str">
        <f t="shared" si="97"/>
        <v/>
      </c>
      <c r="X1608" s="436"/>
      <c r="Y1608" s="48"/>
      <c r="Z1608" s="48"/>
      <c r="AA1608" s="48"/>
      <c r="AB1608" s="48"/>
      <c r="AC1608" s="48"/>
      <c r="AD1608" s="48"/>
      <c r="AE1608" s="48"/>
      <c r="AF1608" s="48"/>
      <c r="AG1608" s="48"/>
      <c r="AH1608" s="48"/>
      <c r="AI1608" s="48"/>
      <c r="AJ1608" s="48"/>
      <c r="AK1608" s="48"/>
      <c r="AL1608" s="48"/>
      <c r="AM1608" s="48"/>
      <c r="AN1608" s="48"/>
      <c r="AO1608" s="48"/>
      <c r="AP1608" s="48"/>
      <c r="AQ1608" s="48"/>
      <c r="AR1608" s="48"/>
      <c r="AS1608" s="48"/>
      <c r="AT1608" s="48"/>
      <c r="AU1608" s="48"/>
      <c r="AV1608" s="48"/>
      <c r="AW1608" s="48"/>
      <c r="AX1608" s="48"/>
      <c r="AY1608" s="48"/>
      <c r="AZ1608" s="48"/>
      <c r="BA1608" s="48"/>
      <c r="BB1608" s="48"/>
      <c r="BC1608" s="48"/>
      <c r="BD1608" s="48"/>
      <c r="BE1608" s="48"/>
      <c r="BF1608" s="48"/>
      <c r="BG1608" s="48"/>
      <c r="BH1608" s="48"/>
      <c r="BI1608" s="48"/>
      <c r="BJ1608" s="48"/>
      <c r="BK1608" s="48"/>
      <c r="BL1608" s="48"/>
      <c r="BM1608" s="48"/>
      <c r="BN1608" s="48"/>
      <c r="BO1608" s="48"/>
      <c r="BP1608" s="48"/>
      <c r="BQ1608" s="48"/>
      <c r="BR1608" s="48"/>
      <c r="BS1608" s="48"/>
      <c r="BT1608" s="48"/>
      <c r="BU1608" s="48"/>
    </row>
    <row r="1609" spans="1:73" hidden="1">
      <c r="A1609" s="48"/>
      <c r="B1609" s="48"/>
      <c r="C1609" s="48"/>
      <c r="D1609" s="48"/>
      <c r="E1609" s="48"/>
      <c r="F1609" s="48"/>
      <c r="G1609" s="48"/>
      <c r="H1609" s="48"/>
      <c r="I1609" s="48"/>
      <c r="J1609" s="48"/>
      <c r="K1609" s="48"/>
      <c r="L1609" s="464">
        <f t="shared" si="98"/>
        <v>1222</v>
      </c>
      <c r="M1609" s="464"/>
      <c r="N1609" s="152" t="s">
        <v>4011</v>
      </c>
      <c r="O1609" s="48"/>
      <c r="P1609" s="48"/>
      <c r="Q1609" s="48"/>
      <c r="R1609" s="48"/>
      <c r="S1609" s="48"/>
      <c r="T1609" s="48"/>
      <c r="U1609" s="436" t="str">
        <f t="shared" si="96"/>
        <v/>
      </c>
      <c r="V1609" s="436"/>
      <c r="W1609" s="436" t="str">
        <f t="shared" si="97"/>
        <v/>
      </c>
      <c r="X1609" s="436"/>
      <c r="Y1609" s="48"/>
      <c r="Z1609" s="48"/>
      <c r="AA1609" s="48"/>
      <c r="AB1609" s="48"/>
      <c r="AC1609" s="48"/>
      <c r="AD1609" s="48"/>
      <c r="AE1609" s="48"/>
      <c r="AF1609" s="48"/>
      <c r="AG1609" s="48"/>
      <c r="AH1609" s="48"/>
      <c r="AI1609" s="48"/>
      <c r="AJ1609" s="48"/>
      <c r="AK1609" s="48"/>
      <c r="AL1609" s="48"/>
      <c r="AM1609" s="48"/>
      <c r="AN1609" s="48"/>
      <c r="AO1609" s="48"/>
      <c r="AP1609" s="48"/>
      <c r="AQ1609" s="48"/>
      <c r="AR1609" s="48"/>
      <c r="AS1609" s="48"/>
      <c r="AT1609" s="48"/>
      <c r="AU1609" s="48"/>
      <c r="AV1609" s="48"/>
      <c r="AW1609" s="48"/>
      <c r="AX1609" s="48"/>
      <c r="AY1609" s="48"/>
      <c r="AZ1609" s="48"/>
      <c r="BA1609" s="48"/>
      <c r="BB1609" s="48"/>
      <c r="BC1609" s="48"/>
      <c r="BD1609" s="48"/>
      <c r="BE1609" s="48"/>
      <c r="BF1609" s="48"/>
      <c r="BG1609" s="48"/>
      <c r="BH1609" s="48"/>
      <c r="BI1609" s="48"/>
      <c r="BJ1609" s="48"/>
      <c r="BK1609" s="48"/>
      <c r="BL1609" s="48"/>
      <c r="BM1609" s="48"/>
      <c r="BN1609" s="48"/>
      <c r="BO1609" s="48"/>
      <c r="BP1609" s="48"/>
      <c r="BQ1609" s="48"/>
      <c r="BR1609" s="48"/>
      <c r="BS1609" s="48"/>
      <c r="BT1609" s="48"/>
      <c r="BU1609" s="48"/>
    </row>
    <row r="1610" spans="1:73" hidden="1">
      <c r="A1610" s="48"/>
      <c r="B1610" s="48"/>
      <c r="C1610" s="48"/>
      <c r="D1610" s="48"/>
      <c r="E1610" s="48"/>
      <c r="F1610" s="48"/>
      <c r="G1610" s="48"/>
      <c r="H1610" s="48"/>
      <c r="I1610" s="48"/>
      <c r="J1610" s="48"/>
      <c r="K1610" s="48"/>
      <c r="L1610" s="464">
        <f t="shared" si="98"/>
        <v>1223</v>
      </c>
      <c r="M1610" s="464"/>
      <c r="N1610" s="152" t="s">
        <v>4012</v>
      </c>
      <c r="O1610" s="48"/>
      <c r="P1610" s="48"/>
      <c r="Q1610" s="48"/>
      <c r="R1610" s="48"/>
      <c r="S1610" s="48"/>
      <c r="T1610" s="48"/>
      <c r="U1610" s="436" t="str">
        <f t="shared" si="96"/>
        <v/>
      </c>
      <c r="V1610" s="436"/>
      <c r="W1610" s="436" t="str">
        <f t="shared" si="97"/>
        <v/>
      </c>
      <c r="X1610" s="436"/>
      <c r="Y1610" s="48"/>
      <c r="Z1610" s="48"/>
      <c r="AA1610" s="48"/>
      <c r="AB1610" s="48"/>
      <c r="AC1610" s="48"/>
      <c r="AD1610" s="48"/>
      <c r="AE1610" s="48"/>
      <c r="AF1610" s="48"/>
      <c r="AG1610" s="48"/>
      <c r="AH1610" s="48"/>
      <c r="AI1610" s="48"/>
      <c r="AJ1610" s="48"/>
      <c r="AK1610" s="48"/>
      <c r="AL1610" s="48"/>
      <c r="AM1610" s="48"/>
      <c r="AN1610" s="48"/>
      <c r="AO1610" s="48"/>
      <c r="AP1610" s="48"/>
      <c r="AQ1610" s="48"/>
      <c r="AR1610" s="48"/>
      <c r="AS1610" s="48"/>
      <c r="AT1610" s="48"/>
      <c r="AU1610" s="48"/>
      <c r="AV1610" s="48"/>
      <c r="AW1610" s="48"/>
      <c r="AX1610" s="48"/>
      <c r="AY1610" s="48"/>
      <c r="AZ1610" s="48"/>
      <c r="BA1610" s="48"/>
      <c r="BB1610" s="48"/>
      <c r="BC1610" s="48"/>
      <c r="BD1610" s="48"/>
      <c r="BE1610" s="48"/>
      <c r="BF1610" s="48"/>
      <c r="BG1610" s="48"/>
      <c r="BH1610" s="48"/>
      <c r="BI1610" s="48"/>
      <c r="BJ1610" s="48"/>
      <c r="BK1610" s="48"/>
      <c r="BL1610" s="48"/>
      <c r="BM1610" s="48"/>
      <c r="BN1610" s="48"/>
      <c r="BO1610" s="48"/>
      <c r="BP1610" s="48"/>
      <c r="BQ1610" s="48"/>
      <c r="BR1610" s="48"/>
      <c r="BS1610" s="48"/>
      <c r="BT1610" s="48"/>
      <c r="BU1610" s="48"/>
    </row>
    <row r="1611" spans="1:73" hidden="1">
      <c r="A1611" s="48"/>
      <c r="B1611" s="48"/>
      <c r="C1611" s="48"/>
      <c r="D1611" s="48"/>
      <c r="E1611" s="48"/>
      <c r="F1611" s="48"/>
      <c r="G1611" s="48"/>
      <c r="H1611" s="48"/>
      <c r="I1611" s="48"/>
      <c r="J1611" s="48"/>
      <c r="K1611" s="48"/>
      <c r="L1611" s="464">
        <f t="shared" si="98"/>
        <v>1224</v>
      </c>
      <c r="M1611" s="464"/>
      <c r="N1611" s="152" t="s">
        <v>4013</v>
      </c>
      <c r="O1611" s="48"/>
      <c r="P1611" s="48"/>
      <c r="Q1611" s="48"/>
      <c r="R1611" s="48"/>
      <c r="S1611" s="48"/>
      <c r="T1611" s="48"/>
      <c r="U1611" s="436" t="str">
        <f t="shared" si="96"/>
        <v/>
      </c>
      <c r="V1611" s="436"/>
      <c r="W1611" s="436" t="str">
        <f t="shared" si="97"/>
        <v/>
      </c>
      <c r="X1611" s="436"/>
      <c r="Y1611" s="48"/>
      <c r="Z1611" s="48"/>
      <c r="AA1611" s="48"/>
      <c r="AB1611" s="48"/>
      <c r="AC1611" s="48"/>
      <c r="AD1611" s="48"/>
      <c r="AE1611" s="48"/>
      <c r="AF1611" s="48"/>
      <c r="AG1611" s="48"/>
      <c r="AH1611" s="48"/>
      <c r="AI1611" s="48"/>
      <c r="AJ1611" s="48"/>
      <c r="AK1611" s="48"/>
      <c r="AL1611" s="48"/>
      <c r="AM1611" s="48"/>
      <c r="AN1611" s="48"/>
      <c r="AO1611" s="48"/>
      <c r="AP1611" s="48"/>
      <c r="AQ1611" s="48"/>
      <c r="AR1611" s="48"/>
      <c r="AS1611" s="48"/>
      <c r="AT1611" s="48"/>
      <c r="AU1611" s="48"/>
      <c r="AV1611" s="48"/>
      <c r="AW1611" s="48"/>
      <c r="AX1611" s="48"/>
      <c r="AY1611" s="48"/>
      <c r="AZ1611" s="48"/>
      <c r="BA1611" s="48"/>
      <c r="BB1611" s="48"/>
      <c r="BC1611" s="48"/>
      <c r="BD1611" s="48"/>
      <c r="BE1611" s="48"/>
      <c r="BF1611" s="48"/>
      <c r="BG1611" s="48"/>
      <c r="BH1611" s="48"/>
      <c r="BI1611" s="48"/>
      <c r="BJ1611" s="48"/>
      <c r="BK1611" s="48"/>
      <c r="BL1611" s="48"/>
      <c r="BM1611" s="48"/>
      <c r="BN1611" s="48"/>
      <c r="BO1611" s="48"/>
      <c r="BP1611" s="48"/>
      <c r="BQ1611" s="48"/>
      <c r="BR1611" s="48"/>
      <c r="BS1611" s="48"/>
      <c r="BT1611" s="48"/>
      <c r="BU1611" s="48"/>
    </row>
    <row r="1612" spans="1:73" hidden="1">
      <c r="A1612" s="48"/>
      <c r="B1612" s="48"/>
      <c r="C1612" s="48"/>
      <c r="D1612" s="48"/>
      <c r="E1612" s="48"/>
      <c r="F1612" s="48"/>
      <c r="G1612" s="48"/>
      <c r="H1612" s="48"/>
      <c r="I1612" s="48"/>
      <c r="J1612" s="48"/>
      <c r="K1612" s="48"/>
      <c r="L1612" s="464">
        <f t="shared" si="98"/>
        <v>1225</v>
      </c>
      <c r="M1612" s="464"/>
      <c r="N1612" s="152" t="s">
        <v>4014</v>
      </c>
      <c r="O1612" s="48"/>
      <c r="P1612" s="48"/>
      <c r="Q1612" s="48"/>
      <c r="R1612" s="48"/>
      <c r="S1612" s="48"/>
      <c r="T1612" s="48"/>
      <c r="U1612" s="436" t="str">
        <f t="shared" ref="U1612:U1675" si="99">IF(N1612=Q$380,"Yes","")</f>
        <v/>
      </c>
      <c r="V1612" s="436"/>
      <c r="W1612" s="436" t="str">
        <f t="shared" ref="W1612:W1675" si="100">IF(N1612=Q$382,"Yes","")</f>
        <v/>
      </c>
      <c r="X1612" s="436"/>
      <c r="Y1612" s="48"/>
      <c r="Z1612" s="48"/>
      <c r="AA1612" s="48"/>
      <c r="AB1612" s="48"/>
      <c r="AC1612" s="48"/>
      <c r="AD1612" s="48"/>
      <c r="AE1612" s="48"/>
      <c r="AF1612" s="48"/>
      <c r="AG1612" s="48"/>
      <c r="AH1612" s="48"/>
      <c r="AI1612" s="48"/>
      <c r="AJ1612" s="48"/>
      <c r="AK1612" s="48"/>
      <c r="AL1612" s="48"/>
      <c r="AM1612" s="48"/>
      <c r="AN1612" s="48"/>
      <c r="AO1612" s="48"/>
      <c r="AP1612" s="48"/>
      <c r="AQ1612" s="48"/>
      <c r="AR1612" s="48"/>
      <c r="AS1612" s="48"/>
      <c r="AT1612" s="48"/>
      <c r="AU1612" s="48"/>
      <c r="AV1612" s="48"/>
      <c r="AW1612" s="48"/>
      <c r="AX1612" s="48"/>
      <c r="AY1612" s="48"/>
      <c r="AZ1612" s="48"/>
      <c r="BA1612" s="48"/>
      <c r="BB1612" s="48"/>
      <c r="BC1612" s="48"/>
      <c r="BD1612" s="48"/>
      <c r="BE1612" s="48"/>
      <c r="BF1612" s="48"/>
      <c r="BG1612" s="48"/>
      <c r="BH1612" s="48"/>
      <c r="BI1612" s="48"/>
      <c r="BJ1612" s="48"/>
      <c r="BK1612" s="48"/>
      <c r="BL1612" s="48"/>
      <c r="BM1612" s="48"/>
      <c r="BN1612" s="48"/>
      <c r="BO1612" s="48"/>
      <c r="BP1612" s="48"/>
      <c r="BQ1612" s="48"/>
      <c r="BR1612" s="48"/>
      <c r="BS1612" s="48"/>
      <c r="BT1612" s="48"/>
      <c r="BU1612" s="48"/>
    </row>
    <row r="1613" spans="1:73" hidden="1">
      <c r="A1613" s="48"/>
      <c r="B1613" s="48"/>
      <c r="C1613" s="48"/>
      <c r="D1613" s="48"/>
      <c r="E1613" s="48"/>
      <c r="F1613" s="48"/>
      <c r="G1613" s="48"/>
      <c r="H1613" s="48"/>
      <c r="I1613" s="48"/>
      <c r="J1613" s="48"/>
      <c r="K1613" s="48"/>
      <c r="L1613" s="464">
        <f t="shared" si="98"/>
        <v>1226</v>
      </c>
      <c r="M1613" s="464"/>
      <c r="N1613" s="152" t="s">
        <v>4015</v>
      </c>
      <c r="O1613" s="48"/>
      <c r="P1613" s="48"/>
      <c r="Q1613" s="48"/>
      <c r="R1613" s="48"/>
      <c r="S1613" s="48"/>
      <c r="T1613" s="48"/>
      <c r="U1613" s="436" t="str">
        <f t="shared" si="99"/>
        <v/>
      </c>
      <c r="V1613" s="436"/>
      <c r="W1613" s="436" t="str">
        <f t="shared" si="100"/>
        <v/>
      </c>
      <c r="X1613" s="436"/>
      <c r="Y1613" s="48"/>
      <c r="Z1613" s="48"/>
      <c r="AA1613" s="48"/>
      <c r="AB1613" s="48"/>
      <c r="AC1613" s="48"/>
      <c r="AD1613" s="48"/>
      <c r="AE1613" s="48"/>
      <c r="AF1613" s="48"/>
      <c r="AG1613" s="48"/>
      <c r="AH1613" s="48"/>
      <c r="AI1613" s="48"/>
      <c r="AJ1613" s="48"/>
      <c r="AK1613" s="48"/>
      <c r="AL1613" s="48"/>
      <c r="AM1613" s="48"/>
      <c r="AN1613" s="48"/>
      <c r="AO1613" s="48"/>
      <c r="AP1613" s="48"/>
      <c r="AQ1613" s="48"/>
      <c r="AR1613" s="48"/>
      <c r="AS1613" s="48"/>
      <c r="AT1613" s="48"/>
      <c r="AU1613" s="48"/>
      <c r="AV1613" s="48"/>
      <c r="AW1613" s="48"/>
      <c r="AX1613" s="48"/>
      <c r="AY1613" s="48"/>
      <c r="AZ1613" s="48"/>
      <c r="BA1613" s="48"/>
      <c r="BB1613" s="48"/>
      <c r="BC1613" s="48"/>
      <c r="BD1613" s="48"/>
      <c r="BE1613" s="48"/>
      <c r="BF1613" s="48"/>
      <c r="BG1613" s="48"/>
      <c r="BH1613" s="48"/>
      <c r="BI1613" s="48"/>
      <c r="BJ1613" s="48"/>
      <c r="BK1613" s="48"/>
      <c r="BL1613" s="48"/>
      <c r="BM1613" s="48"/>
      <c r="BN1613" s="48"/>
      <c r="BO1613" s="48"/>
      <c r="BP1613" s="48"/>
      <c r="BQ1613" s="48"/>
      <c r="BR1613" s="48"/>
      <c r="BS1613" s="48"/>
      <c r="BT1613" s="48"/>
      <c r="BU1613" s="48"/>
    </row>
    <row r="1614" spans="1:73" hidden="1">
      <c r="A1614" s="48"/>
      <c r="B1614" s="48"/>
      <c r="C1614" s="48"/>
      <c r="D1614" s="48"/>
      <c r="E1614" s="48"/>
      <c r="F1614" s="48"/>
      <c r="G1614" s="48"/>
      <c r="H1614" s="48"/>
      <c r="I1614" s="48"/>
      <c r="J1614" s="48"/>
      <c r="K1614" s="48"/>
      <c r="L1614" s="464">
        <f t="shared" si="98"/>
        <v>1227</v>
      </c>
      <c r="M1614" s="464"/>
      <c r="N1614" s="152" t="s">
        <v>4016</v>
      </c>
      <c r="O1614" s="48"/>
      <c r="P1614" s="48"/>
      <c r="Q1614" s="48"/>
      <c r="R1614" s="48"/>
      <c r="S1614" s="48"/>
      <c r="T1614" s="48"/>
      <c r="U1614" s="436" t="str">
        <f t="shared" si="99"/>
        <v/>
      </c>
      <c r="V1614" s="436"/>
      <c r="W1614" s="436" t="str">
        <f t="shared" si="100"/>
        <v/>
      </c>
      <c r="X1614" s="436"/>
      <c r="Y1614" s="48"/>
      <c r="Z1614" s="48"/>
      <c r="AA1614" s="48"/>
      <c r="AB1614" s="48"/>
      <c r="AC1614" s="48"/>
      <c r="AD1614" s="48"/>
      <c r="AE1614" s="48"/>
      <c r="AF1614" s="48"/>
      <c r="AG1614" s="48"/>
      <c r="AH1614" s="48"/>
      <c r="AI1614" s="48"/>
      <c r="AJ1614" s="48"/>
      <c r="AK1614" s="48"/>
      <c r="AL1614" s="48"/>
      <c r="AM1614" s="48"/>
      <c r="AN1614" s="48"/>
      <c r="AO1614" s="48"/>
      <c r="AP1614" s="48"/>
      <c r="AQ1614" s="48"/>
      <c r="AR1614" s="48"/>
      <c r="AS1614" s="48"/>
      <c r="AT1614" s="48"/>
      <c r="AU1614" s="48"/>
      <c r="AV1614" s="48"/>
      <c r="AW1614" s="48"/>
      <c r="AX1614" s="48"/>
      <c r="AY1614" s="48"/>
      <c r="AZ1614" s="48"/>
      <c r="BA1614" s="48"/>
      <c r="BB1614" s="48"/>
      <c r="BC1614" s="48"/>
      <c r="BD1614" s="48"/>
      <c r="BE1614" s="48"/>
      <c r="BF1614" s="48"/>
      <c r="BG1614" s="48"/>
      <c r="BH1614" s="48"/>
      <c r="BI1614" s="48"/>
      <c r="BJ1614" s="48"/>
      <c r="BK1614" s="48"/>
      <c r="BL1614" s="48"/>
      <c r="BM1614" s="48"/>
      <c r="BN1614" s="48"/>
      <c r="BO1614" s="48"/>
      <c r="BP1614" s="48"/>
      <c r="BQ1614" s="48"/>
      <c r="BR1614" s="48"/>
      <c r="BS1614" s="48"/>
      <c r="BT1614" s="48"/>
      <c r="BU1614" s="48"/>
    </row>
    <row r="1615" spans="1:73" hidden="1">
      <c r="A1615" s="48"/>
      <c r="B1615" s="48"/>
      <c r="C1615" s="48"/>
      <c r="D1615" s="48"/>
      <c r="E1615" s="48"/>
      <c r="F1615" s="48"/>
      <c r="G1615" s="48"/>
      <c r="H1615" s="48"/>
      <c r="I1615" s="48"/>
      <c r="J1615" s="48"/>
      <c r="K1615" s="48"/>
      <c r="L1615" s="464">
        <f t="shared" si="98"/>
        <v>1228</v>
      </c>
      <c r="M1615" s="464"/>
      <c r="N1615" s="152" t="s">
        <v>4017</v>
      </c>
      <c r="O1615" s="48"/>
      <c r="P1615" s="48"/>
      <c r="Q1615" s="48"/>
      <c r="R1615" s="48"/>
      <c r="S1615" s="48"/>
      <c r="T1615" s="48"/>
      <c r="U1615" s="436" t="str">
        <f t="shared" si="99"/>
        <v/>
      </c>
      <c r="V1615" s="436"/>
      <c r="W1615" s="436" t="str">
        <f t="shared" si="100"/>
        <v/>
      </c>
      <c r="X1615" s="436"/>
      <c r="Y1615" s="48"/>
      <c r="Z1615" s="48"/>
      <c r="AA1615" s="48"/>
      <c r="AB1615" s="48"/>
      <c r="AC1615" s="48"/>
      <c r="AD1615" s="48"/>
      <c r="AE1615" s="48"/>
      <c r="AF1615" s="48"/>
      <c r="AG1615" s="48"/>
      <c r="AH1615" s="48"/>
      <c r="AI1615" s="48"/>
      <c r="AJ1615" s="48"/>
      <c r="AK1615" s="48"/>
      <c r="AL1615" s="48"/>
      <c r="AM1615" s="48"/>
      <c r="AN1615" s="48"/>
      <c r="AO1615" s="48"/>
      <c r="AP1615" s="48"/>
      <c r="AQ1615" s="48"/>
      <c r="AR1615" s="48"/>
      <c r="AS1615" s="48"/>
      <c r="AT1615" s="48"/>
      <c r="AU1615" s="48"/>
      <c r="AV1615" s="48"/>
      <c r="AW1615" s="48"/>
      <c r="AX1615" s="48"/>
      <c r="AY1615" s="48"/>
      <c r="AZ1615" s="48"/>
      <c r="BA1615" s="48"/>
      <c r="BB1615" s="48"/>
      <c r="BC1615" s="48"/>
      <c r="BD1615" s="48"/>
      <c r="BE1615" s="48"/>
      <c r="BF1615" s="48"/>
      <c r="BG1615" s="48"/>
      <c r="BH1615" s="48"/>
      <c r="BI1615" s="48"/>
      <c r="BJ1615" s="48"/>
      <c r="BK1615" s="48"/>
      <c r="BL1615" s="48"/>
      <c r="BM1615" s="48"/>
      <c r="BN1615" s="48"/>
      <c r="BO1615" s="48"/>
      <c r="BP1615" s="48"/>
      <c r="BQ1615" s="48"/>
      <c r="BR1615" s="48"/>
      <c r="BS1615" s="48"/>
      <c r="BT1615" s="48"/>
      <c r="BU1615" s="48"/>
    </row>
    <row r="1616" spans="1:73" hidden="1">
      <c r="A1616" s="48"/>
      <c r="B1616" s="48"/>
      <c r="C1616" s="48"/>
      <c r="D1616" s="48"/>
      <c r="E1616" s="48"/>
      <c r="F1616" s="48"/>
      <c r="G1616" s="48"/>
      <c r="H1616" s="48"/>
      <c r="I1616" s="48"/>
      <c r="J1616" s="48"/>
      <c r="K1616" s="48"/>
      <c r="L1616" s="464">
        <f t="shared" si="98"/>
        <v>1229</v>
      </c>
      <c r="M1616" s="464"/>
      <c r="N1616" s="152" t="s">
        <v>4018</v>
      </c>
      <c r="O1616" s="48"/>
      <c r="P1616" s="48"/>
      <c r="Q1616" s="48"/>
      <c r="R1616" s="48"/>
      <c r="S1616" s="48"/>
      <c r="T1616" s="48"/>
      <c r="U1616" s="436" t="str">
        <f t="shared" si="99"/>
        <v/>
      </c>
      <c r="V1616" s="436"/>
      <c r="W1616" s="436" t="str">
        <f t="shared" si="100"/>
        <v/>
      </c>
      <c r="X1616" s="436"/>
      <c r="Y1616" s="48"/>
      <c r="Z1616" s="48"/>
      <c r="AA1616" s="48"/>
      <c r="AB1616" s="48"/>
      <c r="AC1616" s="48"/>
      <c r="AD1616" s="48"/>
      <c r="AE1616" s="48"/>
      <c r="AF1616" s="48"/>
      <c r="AG1616" s="48"/>
      <c r="AH1616" s="48"/>
      <c r="AI1616" s="48"/>
      <c r="AJ1616" s="48"/>
      <c r="AK1616" s="48"/>
      <c r="AL1616" s="48"/>
      <c r="AM1616" s="48"/>
      <c r="AN1616" s="48"/>
      <c r="AO1616" s="48"/>
      <c r="AP1616" s="48"/>
      <c r="AQ1616" s="48"/>
      <c r="AR1616" s="48"/>
      <c r="AS1616" s="48"/>
      <c r="AT1616" s="48"/>
      <c r="AU1616" s="48"/>
      <c r="AV1616" s="48"/>
      <c r="AW1616" s="48"/>
      <c r="AX1616" s="48"/>
      <c r="AY1616" s="48"/>
      <c r="AZ1616" s="48"/>
      <c r="BA1616" s="48"/>
      <c r="BB1616" s="48"/>
      <c r="BC1616" s="48"/>
      <c r="BD1616" s="48"/>
      <c r="BE1616" s="48"/>
      <c r="BF1616" s="48"/>
      <c r="BG1616" s="48"/>
      <c r="BH1616" s="48"/>
      <c r="BI1616" s="48"/>
      <c r="BJ1616" s="48"/>
      <c r="BK1616" s="48"/>
      <c r="BL1616" s="48"/>
      <c r="BM1616" s="48"/>
      <c r="BN1616" s="48"/>
      <c r="BO1616" s="48"/>
      <c r="BP1616" s="48"/>
      <c r="BQ1616" s="48"/>
      <c r="BR1616" s="48"/>
      <c r="BS1616" s="48"/>
      <c r="BT1616" s="48"/>
      <c r="BU1616" s="48"/>
    </row>
    <row r="1617" spans="1:73" hidden="1">
      <c r="A1617" s="48"/>
      <c r="B1617" s="48"/>
      <c r="C1617" s="48"/>
      <c r="D1617" s="48"/>
      <c r="E1617" s="48"/>
      <c r="F1617" s="48"/>
      <c r="G1617" s="48"/>
      <c r="H1617" s="48"/>
      <c r="I1617" s="48"/>
      <c r="J1617" s="48"/>
      <c r="K1617" s="48"/>
      <c r="L1617" s="464">
        <f t="shared" si="98"/>
        <v>1230</v>
      </c>
      <c r="M1617" s="464"/>
      <c r="N1617" s="152" t="s">
        <v>4019</v>
      </c>
      <c r="O1617" s="48"/>
      <c r="P1617" s="48"/>
      <c r="Q1617" s="48"/>
      <c r="R1617" s="48"/>
      <c r="S1617" s="48"/>
      <c r="T1617" s="48"/>
      <c r="U1617" s="436" t="str">
        <f t="shared" si="99"/>
        <v/>
      </c>
      <c r="V1617" s="436"/>
      <c r="W1617" s="436" t="str">
        <f t="shared" si="100"/>
        <v/>
      </c>
      <c r="X1617" s="436"/>
      <c r="Y1617" s="48"/>
      <c r="Z1617" s="48"/>
      <c r="AA1617" s="48"/>
      <c r="AB1617" s="48"/>
      <c r="AC1617" s="48"/>
      <c r="AD1617" s="48"/>
      <c r="AE1617" s="48"/>
      <c r="AF1617" s="48"/>
      <c r="AG1617" s="48"/>
      <c r="AH1617" s="48"/>
      <c r="AI1617" s="48"/>
      <c r="AJ1617" s="48"/>
      <c r="AK1617" s="48"/>
      <c r="AL1617" s="48"/>
      <c r="AM1617" s="48"/>
      <c r="AN1617" s="48"/>
      <c r="AO1617" s="48"/>
      <c r="AP1617" s="48"/>
      <c r="AQ1617" s="48"/>
      <c r="AR1617" s="48"/>
      <c r="AS1617" s="48"/>
      <c r="AT1617" s="48"/>
      <c r="AU1617" s="48"/>
      <c r="AV1617" s="48"/>
      <c r="AW1617" s="48"/>
      <c r="AX1617" s="48"/>
      <c r="AY1617" s="48"/>
      <c r="AZ1617" s="48"/>
      <c r="BA1617" s="48"/>
      <c r="BB1617" s="48"/>
      <c r="BC1617" s="48"/>
      <c r="BD1617" s="48"/>
      <c r="BE1617" s="48"/>
      <c r="BF1617" s="48"/>
      <c r="BG1617" s="48"/>
      <c r="BH1617" s="48"/>
      <c r="BI1617" s="48"/>
      <c r="BJ1617" s="48"/>
      <c r="BK1617" s="48"/>
      <c r="BL1617" s="48"/>
      <c r="BM1617" s="48"/>
      <c r="BN1617" s="48"/>
      <c r="BO1617" s="48"/>
      <c r="BP1617" s="48"/>
      <c r="BQ1617" s="48"/>
      <c r="BR1617" s="48"/>
      <c r="BS1617" s="48"/>
      <c r="BT1617" s="48"/>
      <c r="BU1617" s="48"/>
    </row>
    <row r="1618" spans="1:73" hidden="1">
      <c r="A1618" s="48"/>
      <c r="B1618" s="48"/>
      <c r="C1618" s="48"/>
      <c r="D1618" s="48"/>
      <c r="E1618" s="48"/>
      <c r="F1618" s="48"/>
      <c r="G1618" s="48"/>
      <c r="H1618" s="48"/>
      <c r="I1618" s="48"/>
      <c r="J1618" s="48"/>
      <c r="K1618" s="48"/>
      <c r="L1618" s="464">
        <f t="shared" si="98"/>
        <v>1231</v>
      </c>
      <c r="M1618" s="464"/>
      <c r="N1618" s="152" t="s">
        <v>4020</v>
      </c>
      <c r="O1618" s="48"/>
      <c r="P1618" s="48"/>
      <c r="Q1618" s="48"/>
      <c r="R1618" s="48"/>
      <c r="S1618" s="48"/>
      <c r="T1618" s="48"/>
      <c r="U1618" s="436" t="str">
        <f t="shared" si="99"/>
        <v/>
      </c>
      <c r="V1618" s="436"/>
      <c r="W1618" s="436" t="str">
        <f t="shared" si="100"/>
        <v/>
      </c>
      <c r="X1618" s="436"/>
      <c r="Y1618" s="48"/>
      <c r="Z1618" s="48"/>
      <c r="AA1618" s="48"/>
      <c r="AB1618" s="48"/>
      <c r="AC1618" s="48"/>
      <c r="AD1618" s="48"/>
      <c r="AE1618" s="48"/>
      <c r="AF1618" s="48"/>
      <c r="AG1618" s="48"/>
      <c r="AH1618" s="48"/>
      <c r="AI1618" s="48"/>
      <c r="AJ1618" s="48"/>
      <c r="AK1618" s="48"/>
      <c r="AL1618" s="48"/>
      <c r="AM1618" s="48"/>
      <c r="AN1618" s="48"/>
      <c r="AO1618" s="48"/>
      <c r="AP1618" s="48"/>
      <c r="AQ1618" s="48"/>
      <c r="AR1618" s="48"/>
      <c r="AS1618" s="48"/>
      <c r="AT1618" s="48"/>
      <c r="AU1618" s="48"/>
      <c r="AV1618" s="48"/>
      <c r="AW1618" s="48"/>
      <c r="AX1618" s="48"/>
      <c r="AY1618" s="48"/>
      <c r="AZ1618" s="48"/>
      <c r="BA1618" s="48"/>
      <c r="BB1618" s="48"/>
      <c r="BC1618" s="48"/>
      <c r="BD1618" s="48"/>
      <c r="BE1618" s="48"/>
      <c r="BF1618" s="48"/>
      <c r="BG1618" s="48"/>
      <c r="BH1618" s="48"/>
      <c r="BI1618" s="48"/>
      <c r="BJ1618" s="48"/>
      <c r="BK1618" s="48"/>
      <c r="BL1618" s="48"/>
      <c r="BM1618" s="48"/>
      <c r="BN1618" s="48"/>
      <c r="BO1618" s="48"/>
      <c r="BP1618" s="48"/>
      <c r="BQ1618" s="48"/>
      <c r="BR1618" s="48"/>
      <c r="BS1618" s="48"/>
      <c r="BT1618" s="48"/>
      <c r="BU1618" s="48"/>
    </row>
    <row r="1619" spans="1:73" hidden="1">
      <c r="A1619" s="48"/>
      <c r="B1619" s="48"/>
      <c r="C1619" s="48"/>
      <c r="D1619" s="48"/>
      <c r="E1619" s="48"/>
      <c r="F1619" s="48"/>
      <c r="G1619" s="48"/>
      <c r="H1619" s="48"/>
      <c r="I1619" s="48"/>
      <c r="J1619" s="48"/>
      <c r="K1619" s="48"/>
      <c r="L1619" s="464">
        <f t="shared" si="98"/>
        <v>1232</v>
      </c>
      <c r="M1619" s="464"/>
      <c r="N1619" s="152" t="s">
        <v>4021</v>
      </c>
      <c r="O1619" s="48"/>
      <c r="P1619" s="48"/>
      <c r="Q1619" s="48"/>
      <c r="R1619" s="48"/>
      <c r="S1619" s="48"/>
      <c r="T1619" s="48"/>
      <c r="U1619" s="436" t="str">
        <f t="shared" si="99"/>
        <v/>
      </c>
      <c r="V1619" s="436"/>
      <c r="W1619" s="436" t="str">
        <f t="shared" si="100"/>
        <v/>
      </c>
      <c r="X1619" s="436"/>
      <c r="Y1619" s="48"/>
      <c r="Z1619" s="48"/>
      <c r="AA1619" s="48"/>
      <c r="AB1619" s="48"/>
      <c r="AC1619" s="48"/>
      <c r="AD1619" s="48"/>
      <c r="AE1619" s="48"/>
      <c r="AF1619" s="48"/>
      <c r="AG1619" s="48"/>
      <c r="AH1619" s="48"/>
      <c r="AI1619" s="48"/>
      <c r="AJ1619" s="48"/>
      <c r="AK1619" s="48"/>
      <c r="AL1619" s="48"/>
      <c r="AM1619" s="48"/>
      <c r="AN1619" s="48"/>
      <c r="AO1619" s="48"/>
      <c r="AP1619" s="48"/>
      <c r="AQ1619" s="48"/>
      <c r="AR1619" s="48"/>
      <c r="AS1619" s="48"/>
      <c r="AT1619" s="48"/>
      <c r="AU1619" s="48"/>
      <c r="AV1619" s="48"/>
      <c r="AW1619" s="48"/>
      <c r="AX1619" s="48"/>
      <c r="AY1619" s="48"/>
      <c r="AZ1619" s="48"/>
      <c r="BA1619" s="48"/>
      <c r="BB1619" s="48"/>
      <c r="BC1619" s="48"/>
      <c r="BD1619" s="48"/>
      <c r="BE1619" s="48"/>
      <c r="BF1619" s="48"/>
      <c r="BG1619" s="48"/>
      <c r="BH1619" s="48"/>
      <c r="BI1619" s="48"/>
      <c r="BJ1619" s="48"/>
      <c r="BK1619" s="48"/>
      <c r="BL1619" s="48"/>
      <c r="BM1619" s="48"/>
      <c r="BN1619" s="48"/>
      <c r="BO1619" s="48"/>
      <c r="BP1619" s="48"/>
      <c r="BQ1619" s="48"/>
      <c r="BR1619" s="48"/>
      <c r="BS1619" s="48"/>
      <c r="BT1619" s="48"/>
      <c r="BU1619" s="48"/>
    </row>
    <row r="1620" spans="1:73" hidden="1">
      <c r="A1620" s="48"/>
      <c r="B1620" s="48"/>
      <c r="C1620" s="48"/>
      <c r="D1620" s="48"/>
      <c r="E1620" s="48"/>
      <c r="F1620" s="48"/>
      <c r="G1620" s="48"/>
      <c r="H1620" s="48"/>
      <c r="I1620" s="48"/>
      <c r="J1620" s="48"/>
      <c r="K1620" s="48"/>
      <c r="L1620" s="464">
        <f t="shared" si="98"/>
        <v>1233</v>
      </c>
      <c r="M1620" s="464"/>
      <c r="N1620" s="152" t="s">
        <v>4022</v>
      </c>
      <c r="O1620" s="48"/>
      <c r="P1620" s="48"/>
      <c r="Q1620" s="48"/>
      <c r="R1620" s="48"/>
      <c r="S1620" s="48"/>
      <c r="T1620" s="48"/>
      <c r="U1620" s="436" t="str">
        <f t="shared" si="99"/>
        <v/>
      </c>
      <c r="V1620" s="436"/>
      <c r="W1620" s="436" t="str">
        <f t="shared" si="100"/>
        <v/>
      </c>
      <c r="X1620" s="436"/>
      <c r="Y1620" s="48"/>
      <c r="Z1620" s="48"/>
      <c r="AA1620" s="48"/>
      <c r="AB1620" s="48"/>
      <c r="AC1620" s="48"/>
      <c r="AD1620" s="48"/>
      <c r="AE1620" s="48"/>
      <c r="AF1620" s="48"/>
      <c r="AG1620" s="48"/>
      <c r="AH1620" s="48"/>
      <c r="AI1620" s="48"/>
      <c r="AJ1620" s="48"/>
      <c r="AK1620" s="48"/>
      <c r="AL1620" s="48"/>
      <c r="AM1620" s="48"/>
      <c r="AN1620" s="48"/>
      <c r="AO1620" s="48"/>
      <c r="AP1620" s="48"/>
      <c r="AQ1620" s="48"/>
      <c r="AR1620" s="48"/>
      <c r="AS1620" s="48"/>
      <c r="AT1620" s="48"/>
      <c r="AU1620" s="48"/>
      <c r="AV1620" s="48"/>
      <c r="AW1620" s="48"/>
      <c r="AX1620" s="48"/>
      <c r="AY1620" s="48"/>
      <c r="AZ1620" s="48"/>
      <c r="BA1620" s="48"/>
      <c r="BB1620" s="48"/>
      <c r="BC1620" s="48"/>
      <c r="BD1620" s="48"/>
      <c r="BE1620" s="48"/>
      <c r="BF1620" s="48"/>
      <c r="BG1620" s="48"/>
      <c r="BH1620" s="48"/>
      <c r="BI1620" s="48"/>
      <c r="BJ1620" s="48"/>
      <c r="BK1620" s="48"/>
      <c r="BL1620" s="48"/>
      <c r="BM1620" s="48"/>
      <c r="BN1620" s="48"/>
      <c r="BO1620" s="48"/>
      <c r="BP1620" s="48"/>
      <c r="BQ1620" s="48"/>
      <c r="BR1620" s="48"/>
      <c r="BS1620" s="48"/>
      <c r="BT1620" s="48"/>
      <c r="BU1620" s="48"/>
    </row>
    <row r="1621" spans="1:73" hidden="1">
      <c r="A1621" s="48"/>
      <c r="B1621" s="48"/>
      <c r="C1621" s="48"/>
      <c r="D1621" s="48"/>
      <c r="E1621" s="48"/>
      <c r="F1621" s="48"/>
      <c r="G1621" s="48"/>
      <c r="H1621" s="48"/>
      <c r="I1621" s="48"/>
      <c r="J1621" s="48"/>
      <c r="K1621" s="48"/>
      <c r="L1621" s="464">
        <f t="shared" si="98"/>
        <v>1234</v>
      </c>
      <c r="M1621" s="464"/>
      <c r="N1621" s="152" t="s">
        <v>4023</v>
      </c>
      <c r="O1621" s="48"/>
      <c r="P1621" s="48"/>
      <c r="Q1621" s="48"/>
      <c r="R1621" s="48"/>
      <c r="S1621" s="48"/>
      <c r="T1621" s="48"/>
      <c r="U1621" s="436" t="str">
        <f t="shared" si="99"/>
        <v/>
      </c>
      <c r="V1621" s="436"/>
      <c r="W1621" s="436" t="str">
        <f t="shared" si="100"/>
        <v/>
      </c>
      <c r="X1621" s="436"/>
      <c r="Y1621" s="48"/>
      <c r="Z1621" s="48"/>
      <c r="AA1621" s="48"/>
      <c r="AB1621" s="48"/>
      <c r="AC1621" s="48"/>
      <c r="AD1621" s="48"/>
      <c r="AE1621" s="48"/>
      <c r="AF1621" s="48"/>
      <c r="AG1621" s="48"/>
      <c r="AH1621" s="48"/>
      <c r="AI1621" s="48"/>
      <c r="AJ1621" s="48"/>
      <c r="AK1621" s="48"/>
      <c r="AL1621" s="48"/>
      <c r="AM1621" s="48"/>
      <c r="AN1621" s="48"/>
      <c r="AO1621" s="48"/>
      <c r="AP1621" s="48"/>
      <c r="AQ1621" s="48"/>
      <c r="AR1621" s="48"/>
      <c r="AS1621" s="48"/>
      <c r="AT1621" s="48"/>
      <c r="AU1621" s="48"/>
      <c r="AV1621" s="48"/>
      <c r="AW1621" s="48"/>
      <c r="AX1621" s="48"/>
      <c r="AY1621" s="48"/>
      <c r="AZ1621" s="48"/>
      <c r="BA1621" s="48"/>
      <c r="BB1621" s="48"/>
      <c r="BC1621" s="48"/>
      <c r="BD1621" s="48"/>
      <c r="BE1621" s="48"/>
      <c r="BF1621" s="48"/>
      <c r="BG1621" s="48"/>
      <c r="BH1621" s="48"/>
      <c r="BI1621" s="48"/>
      <c r="BJ1621" s="48"/>
      <c r="BK1621" s="48"/>
      <c r="BL1621" s="48"/>
      <c r="BM1621" s="48"/>
      <c r="BN1621" s="48"/>
      <c r="BO1621" s="48"/>
      <c r="BP1621" s="48"/>
      <c r="BQ1621" s="48"/>
      <c r="BR1621" s="48"/>
      <c r="BS1621" s="48"/>
      <c r="BT1621" s="48"/>
      <c r="BU1621" s="48"/>
    </row>
    <row r="1622" spans="1:73" hidden="1">
      <c r="A1622" s="48"/>
      <c r="B1622" s="48"/>
      <c r="C1622" s="48"/>
      <c r="D1622" s="48"/>
      <c r="E1622" s="48"/>
      <c r="F1622" s="48"/>
      <c r="G1622" s="48"/>
      <c r="H1622" s="48"/>
      <c r="I1622" s="48"/>
      <c r="J1622" s="48"/>
      <c r="K1622" s="48"/>
      <c r="L1622" s="464">
        <f t="shared" si="98"/>
        <v>1235</v>
      </c>
      <c r="M1622" s="464"/>
      <c r="N1622" s="152" t="s">
        <v>4024</v>
      </c>
      <c r="O1622" s="48"/>
      <c r="P1622" s="48"/>
      <c r="Q1622" s="48"/>
      <c r="R1622" s="48"/>
      <c r="S1622" s="48"/>
      <c r="T1622" s="48"/>
      <c r="U1622" s="436" t="str">
        <f t="shared" si="99"/>
        <v/>
      </c>
      <c r="V1622" s="436"/>
      <c r="W1622" s="436" t="str">
        <f t="shared" si="100"/>
        <v/>
      </c>
      <c r="X1622" s="436"/>
      <c r="Y1622" s="48"/>
      <c r="Z1622" s="48"/>
      <c r="AA1622" s="48"/>
      <c r="AB1622" s="48"/>
      <c r="AC1622" s="48"/>
      <c r="AD1622" s="48"/>
      <c r="AE1622" s="48"/>
      <c r="AF1622" s="48"/>
      <c r="AG1622" s="48"/>
      <c r="AH1622" s="48"/>
      <c r="AI1622" s="48"/>
      <c r="AJ1622" s="48"/>
      <c r="AK1622" s="48"/>
      <c r="AL1622" s="48"/>
      <c r="AM1622" s="48"/>
      <c r="AN1622" s="48"/>
      <c r="AO1622" s="48"/>
      <c r="AP1622" s="48"/>
      <c r="AQ1622" s="48"/>
      <c r="AR1622" s="48"/>
      <c r="AS1622" s="48"/>
      <c r="AT1622" s="48"/>
      <c r="AU1622" s="48"/>
      <c r="AV1622" s="48"/>
      <c r="AW1622" s="48"/>
      <c r="AX1622" s="48"/>
      <c r="AY1622" s="48"/>
      <c r="AZ1622" s="48"/>
      <c r="BA1622" s="48"/>
      <c r="BB1622" s="48"/>
      <c r="BC1622" s="48"/>
      <c r="BD1622" s="48"/>
      <c r="BE1622" s="48"/>
      <c r="BF1622" s="48"/>
      <c r="BG1622" s="48"/>
      <c r="BH1622" s="48"/>
      <c r="BI1622" s="48"/>
      <c r="BJ1622" s="48"/>
      <c r="BK1622" s="48"/>
      <c r="BL1622" s="48"/>
      <c r="BM1622" s="48"/>
      <c r="BN1622" s="48"/>
      <c r="BO1622" s="48"/>
      <c r="BP1622" s="48"/>
      <c r="BQ1622" s="48"/>
      <c r="BR1622" s="48"/>
      <c r="BS1622" s="48"/>
      <c r="BT1622" s="48"/>
      <c r="BU1622" s="48"/>
    </row>
    <row r="1623" spans="1:73" hidden="1">
      <c r="A1623" s="48"/>
      <c r="B1623" s="48"/>
      <c r="C1623" s="48"/>
      <c r="D1623" s="48"/>
      <c r="E1623" s="48"/>
      <c r="F1623" s="48"/>
      <c r="G1623" s="48"/>
      <c r="H1623" s="48"/>
      <c r="I1623" s="48"/>
      <c r="J1623" s="48"/>
      <c r="K1623" s="48"/>
      <c r="L1623" s="464">
        <f t="shared" si="98"/>
        <v>1236</v>
      </c>
      <c r="M1623" s="464"/>
      <c r="N1623" s="152" t="s">
        <v>4025</v>
      </c>
      <c r="O1623" s="48"/>
      <c r="P1623" s="48"/>
      <c r="Q1623" s="48"/>
      <c r="R1623" s="48"/>
      <c r="S1623" s="48"/>
      <c r="T1623" s="48"/>
      <c r="U1623" s="436" t="str">
        <f t="shared" si="99"/>
        <v/>
      </c>
      <c r="V1623" s="436"/>
      <c r="W1623" s="436" t="str">
        <f t="shared" si="100"/>
        <v/>
      </c>
      <c r="X1623" s="436"/>
      <c r="Y1623" s="48"/>
      <c r="Z1623" s="48"/>
      <c r="AA1623" s="48"/>
      <c r="AB1623" s="48"/>
      <c r="AC1623" s="48"/>
      <c r="AD1623" s="48"/>
      <c r="AE1623" s="48"/>
      <c r="AF1623" s="48"/>
      <c r="AG1623" s="48"/>
      <c r="AH1623" s="48"/>
      <c r="AI1623" s="48"/>
      <c r="AJ1623" s="48"/>
      <c r="AK1623" s="48"/>
      <c r="AL1623" s="48"/>
      <c r="AM1623" s="48"/>
      <c r="AN1623" s="48"/>
      <c r="AO1623" s="48"/>
      <c r="AP1623" s="48"/>
      <c r="AQ1623" s="48"/>
      <c r="AR1623" s="48"/>
      <c r="AS1623" s="48"/>
      <c r="AT1623" s="48"/>
      <c r="AU1623" s="48"/>
      <c r="AV1623" s="48"/>
      <c r="AW1623" s="48"/>
      <c r="AX1623" s="48"/>
      <c r="AY1623" s="48"/>
      <c r="AZ1623" s="48"/>
      <c r="BA1623" s="48"/>
      <c r="BB1623" s="48"/>
      <c r="BC1623" s="48"/>
      <c r="BD1623" s="48"/>
      <c r="BE1623" s="48"/>
      <c r="BF1623" s="48"/>
      <c r="BG1623" s="48"/>
      <c r="BH1623" s="48"/>
      <c r="BI1623" s="48"/>
      <c r="BJ1623" s="48"/>
      <c r="BK1623" s="48"/>
      <c r="BL1623" s="48"/>
      <c r="BM1623" s="48"/>
      <c r="BN1623" s="48"/>
      <c r="BO1623" s="48"/>
      <c r="BP1623" s="48"/>
      <c r="BQ1623" s="48"/>
      <c r="BR1623" s="48"/>
      <c r="BS1623" s="48"/>
      <c r="BT1623" s="48"/>
      <c r="BU1623" s="48"/>
    </row>
    <row r="1624" spans="1:73" hidden="1">
      <c r="A1624" s="48"/>
      <c r="B1624" s="48"/>
      <c r="C1624" s="48"/>
      <c r="D1624" s="48"/>
      <c r="E1624" s="48"/>
      <c r="F1624" s="48"/>
      <c r="G1624" s="48"/>
      <c r="H1624" s="48"/>
      <c r="I1624" s="48"/>
      <c r="J1624" s="48"/>
      <c r="K1624" s="48"/>
      <c r="L1624" s="464">
        <f t="shared" si="98"/>
        <v>1237</v>
      </c>
      <c r="M1624" s="464"/>
      <c r="N1624" s="152" t="s">
        <v>4026</v>
      </c>
      <c r="O1624" s="48"/>
      <c r="P1624" s="48"/>
      <c r="Q1624" s="48"/>
      <c r="R1624" s="48"/>
      <c r="S1624" s="48"/>
      <c r="T1624" s="48"/>
      <c r="U1624" s="436" t="str">
        <f t="shared" si="99"/>
        <v/>
      </c>
      <c r="V1624" s="436"/>
      <c r="W1624" s="436" t="str">
        <f t="shared" si="100"/>
        <v/>
      </c>
      <c r="X1624" s="436"/>
      <c r="Y1624" s="48"/>
      <c r="Z1624" s="48"/>
      <c r="AA1624" s="48"/>
      <c r="AB1624" s="48"/>
      <c r="AC1624" s="48"/>
      <c r="AD1624" s="48"/>
      <c r="AE1624" s="48"/>
      <c r="AF1624" s="48"/>
      <c r="AG1624" s="48"/>
      <c r="AH1624" s="48"/>
      <c r="AI1624" s="48"/>
      <c r="AJ1624" s="48"/>
      <c r="AK1624" s="48"/>
      <c r="AL1624" s="48"/>
      <c r="AM1624" s="48"/>
      <c r="AN1624" s="48"/>
      <c r="AO1624" s="48"/>
      <c r="AP1624" s="48"/>
      <c r="AQ1624" s="48"/>
      <c r="AR1624" s="48"/>
      <c r="AS1624" s="48"/>
      <c r="AT1624" s="48"/>
      <c r="AU1624" s="48"/>
      <c r="AV1624" s="48"/>
      <c r="AW1624" s="48"/>
      <c r="AX1624" s="48"/>
      <c r="AY1624" s="48"/>
      <c r="AZ1624" s="48"/>
      <c r="BA1624" s="48"/>
      <c r="BB1624" s="48"/>
      <c r="BC1624" s="48"/>
      <c r="BD1624" s="48"/>
      <c r="BE1624" s="48"/>
      <c r="BF1624" s="48"/>
      <c r="BG1624" s="48"/>
      <c r="BH1624" s="48"/>
      <c r="BI1624" s="48"/>
      <c r="BJ1624" s="48"/>
      <c r="BK1624" s="48"/>
      <c r="BL1624" s="48"/>
      <c r="BM1624" s="48"/>
      <c r="BN1624" s="48"/>
      <c r="BO1624" s="48"/>
      <c r="BP1624" s="48"/>
      <c r="BQ1624" s="48"/>
      <c r="BR1624" s="48"/>
      <c r="BS1624" s="48"/>
      <c r="BT1624" s="48"/>
      <c r="BU1624" s="48"/>
    </row>
    <row r="1625" spans="1:73" hidden="1">
      <c r="A1625" s="48"/>
      <c r="B1625" s="48"/>
      <c r="C1625" s="48"/>
      <c r="D1625" s="48"/>
      <c r="E1625" s="48"/>
      <c r="F1625" s="48"/>
      <c r="G1625" s="48"/>
      <c r="H1625" s="48"/>
      <c r="I1625" s="48"/>
      <c r="J1625" s="48"/>
      <c r="K1625" s="48"/>
      <c r="L1625" s="464">
        <f t="shared" si="98"/>
        <v>1238</v>
      </c>
      <c r="M1625" s="464"/>
      <c r="N1625" s="152" t="s">
        <v>4027</v>
      </c>
      <c r="O1625" s="48"/>
      <c r="P1625" s="48"/>
      <c r="Q1625" s="48"/>
      <c r="R1625" s="48"/>
      <c r="S1625" s="48"/>
      <c r="T1625" s="48"/>
      <c r="U1625" s="436" t="str">
        <f t="shared" si="99"/>
        <v/>
      </c>
      <c r="V1625" s="436"/>
      <c r="W1625" s="436" t="str">
        <f t="shared" si="100"/>
        <v/>
      </c>
      <c r="X1625" s="436"/>
      <c r="Y1625" s="48"/>
      <c r="Z1625" s="48"/>
      <c r="AA1625" s="48"/>
      <c r="AB1625" s="48"/>
      <c r="AC1625" s="48"/>
      <c r="AD1625" s="48"/>
      <c r="AE1625" s="48"/>
      <c r="AF1625" s="48"/>
      <c r="AG1625" s="48"/>
      <c r="AH1625" s="48"/>
      <c r="AI1625" s="48"/>
      <c r="AJ1625" s="48"/>
      <c r="AK1625" s="48"/>
      <c r="AL1625" s="48"/>
      <c r="AM1625" s="48"/>
      <c r="AN1625" s="48"/>
      <c r="AO1625" s="48"/>
      <c r="AP1625" s="48"/>
      <c r="AQ1625" s="48"/>
      <c r="AR1625" s="48"/>
      <c r="AS1625" s="48"/>
      <c r="AT1625" s="48"/>
      <c r="AU1625" s="48"/>
      <c r="AV1625" s="48"/>
      <c r="AW1625" s="48"/>
      <c r="AX1625" s="48"/>
      <c r="AY1625" s="48"/>
      <c r="AZ1625" s="48"/>
      <c r="BA1625" s="48"/>
      <c r="BB1625" s="48"/>
      <c r="BC1625" s="48"/>
      <c r="BD1625" s="48"/>
      <c r="BE1625" s="48"/>
      <c r="BF1625" s="48"/>
      <c r="BG1625" s="48"/>
      <c r="BH1625" s="48"/>
      <c r="BI1625" s="48"/>
      <c r="BJ1625" s="48"/>
      <c r="BK1625" s="48"/>
      <c r="BL1625" s="48"/>
      <c r="BM1625" s="48"/>
      <c r="BN1625" s="48"/>
      <c r="BO1625" s="48"/>
      <c r="BP1625" s="48"/>
      <c r="BQ1625" s="48"/>
      <c r="BR1625" s="48"/>
      <c r="BS1625" s="48"/>
      <c r="BT1625" s="48"/>
      <c r="BU1625" s="48"/>
    </row>
    <row r="1626" spans="1:73" hidden="1">
      <c r="A1626" s="48"/>
      <c r="B1626" s="48"/>
      <c r="C1626" s="48"/>
      <c r="D1626" s="48"/>
      <c r="E1626" s="48"/>
      <c r="F1626" s="48"/>
      <c r="G1626" s="48"/>
      <c r="H1626" s="48"/>
      <c r="I1626" s="48"/>
      <c r="J1626" s="48"/>
      <c r="K1626" s="48"/>
      <c r="L1626" s="464">
        <f t="shared" si="98"/>
        <v>1239</v>
      </c>
      <c r="M1626" s="464"/>
      <c r="N1626" s="152" t="s">
        <v>4028</v>
      </c>
      <c r="O1626" s="48"/>
      <c r="P1626" s="48"/>
      <c r="Q1626" s="48"/>
      <c r="R1626" s="48"/>
      <c r="S1626" s="48"/>
      <c r="T1626" s="48"/>
      <c r="U1626" s="436" t="str">
        <f t="shared" si="99"/>
        <v/>
      </c>
      <c r="V1626" s="436"/>
      <c r="W1626" s="436" t="str">
        <f t="shared" si="100"/>
        <v/>
      </c>
      <c r="X1626" s="436"/>
      <c r="Y1626" s="48"/>
      <c r="Z1626" s="48"/>
      <c r="AA1626" s="48"/>
      <c r="AB1626" s="48"/>
      <c r="AC1626" s="48"/>
      <c r="AD1626" s="48"/>
      <c r="AE1626" s="48"/>
      <c r="AF1626" s="48"/>
      <c r="AG1626" s="48"/>
      <c r="AH1626" s="48"/>
      <c r="AI1626" s="48"/>
      <c r="AJ1626" s="48"/>
      <c r="AK1626" s="48"/>
      <c r="AL1626" s="48"/>
      <c r="AM1626" s="48"/>
      <c r="AN1626" s="48"/>
      <c r="AO1626" s="48"/>
      <c r="AP1626" s="48"/>
      <c r="AQ1626" s="48"/>
      <c r="AR1626" s="48"/>
      <c r="AS1626" s="48"/>
      <c r="AT1626" s="48"/>
      <c r="AU1626" s="48"/>
      <c r="AV1626" s="48"/>
      <c r="AW1626" s="48"/>
      <c r="AX1626" s="48"/>
      <c r="AY1626" s="48"/>
      <c r="AZ1626" s="48"/>
      <c r="BA1626" s="48"/>
      <c r="BB1626" s="48"/>
      <c r="BC1626" s="48"/>
      <c r="BD1626" s="48"/>
      <c r="BE1626" s="48"/>
      <c r="BF1626" s="48"/>
      <c r="BG1626" s="48"/>
      <c r="BH1626" s="48"/>
      <c r="BI1626" s="48"/>
      <c r="BJ1626" s="48"/>
      <c r="BK1626" s="48"/>
      <c r="BL1626" s="48"/>
      <c r="BM1626" s="48"/>
      <c r="BN1626" s="48"/>
      <c r="BO1626" s="48"/>
      <c r="BP1626" s="48"/>
      <c r="BQ1626" s="48"/>
      <c r="BR1626" s="48"/>
      <c r="BS1626" s="48"/>
      <c r="BT1626" s="48"/>
      <c r="BU1626" s="48"/>
    </row>
    <row r="1627" spans="1:73" hidden="1">
      <c r="A1627" s="48"/>
      <c r="B1627" s="48"/>
      <c r="C1627" s="48"/>
      <c r="D1627" s="48"/>
      <c r="E1627" s="48"/>
      <c r="F1627" s="48"/>
      <c r="G1627" s="48"/>
      <c r="H1627" s="48"/>
      <c r="I1627" s="48"/>
      <c r="J1627" s="48"/>
      <c r="K1627" s="48"/>
      <c r="L1627" s="464">
        <f t="shared" si="98"/>
        <v>1240</v>
      </c>
      <c r="M1627" s="464"/>
      <c r="N1627" s="152" t="s">
        <v>4029</v>
      </c>
      <c r="O1627" s="48"/>
      <c r="P1627" s="48"/>
      <c r="Q1627" s="48"/>
      <c r="R1627" s="48"/>
      <c r="S1627" s="48"/>
      <c r="T1627" s="48"/>
      <c r="U1627" s="436" t="str">
        <f t="shared" si="99"/>
        <v/>
      </c>
      <c r="V1627" s="436"/>
      <c r="W1627" s="436" t="str">
        <f t="shared" si="100"/>
        <v/>
      </c>
      <c r="X1627" s="436"/>
      <c r="Y1627" s="48"/>
      <c r="Z1627" s="48"/>
      <c r="AA1627" s="48"/>
      <c r="AB1627" s="48"/>
      <c r="AC1627" s="48"/>
      <c r="AD1627" s="48"/>
      <c r="AE1627" s="48"/>
      <c r="AF1627" s="48"/>
      <c r="AG1627" s="48"/>
      <c r="AH1627" s="48"/>
      <c r="AI1627" s="48"/>
      <c r="AJ1627" s="48"/>
      <c r="AK1627" s="48"/>
      <c r="AL1627" s="48"/>
      <c r="AM1627" s="48"/>
      <c r="AN1627" s="48"/>
      <c r="AO1627" s="48"/>
      <c r="AP1627" s="48"/>
      <c r="AQ1627" s="48"/>
      <c r="AR1627" s="48"/>
      <c r="AS1627" s="48"/>
      <c r="AT1627" s="48"/>
      <c r="AU1627" s="48"/>
      <c r="AV1627" s="48"/>
      <c r="AW1627" s="48"/>
      <c r="AX1627" s="48"/>
      <c r="AY1627" s="48"/>
      <c r="AZ1627" s="48"/>
      <c r="BA1627" s="48"/>
      <c r="BB1627" s="48"/>
      <c r="BC1627" s="48"/>
      <c r="BD1627" s="48"/>
      <c r="BE1627" s="48"/>
      <c r="BF1627" s="48"/>
      <c r="BG1627" s="48"/>
      <c r="BH1627" s="48"/>
      <c r="BI1627" s="48"/>
      <c r="BJ1627" s="48"/>
      <c r="BK1627" s="48"/>
      <c r="BL1627" s="48"/>
      <c r="BM1627" s="48"/>
      <c r="BN1627" s="48"/>
      <c r="BO1627" s="48"/>
      <c r="BP1627" s="48"/>
      <c r="BQ1627" s="48"/>
      <c r="BR1627" s="48"/>
      <c r="BS1627" s="48"/>
      <c r="BT1627" s="48"/>
      <c r="BU1627" s="48"/>
    </row>
    <row r="1628" spans="1:73" hidden="1">
      <c r="A1628" s="48"/>
      <c r="B1628" s="48"/>
      <c r="C1628" s="48"/>
      <c r="D1628" s="48"/>
      <c r="E1628" s="48"/>
      <c r="F1628" s="48"/>
      <c r="G1628" s="48"/>
      <c r="H1628" s="48"/>
      <c r="I1628" s="48"/>
      <c r="J1628" s="48"/>
      <c r="K1628" s="48"/>
      <c r="L1628" s="464">
        <f t="shared" si="98"/>
        <v>1241</v>
      </c>
      <c r="M1628" s="464"/>
      <c r="N1628" s="152" t="s">
        <v>4030</v>
      </c>
      <c r="O1628" s="48"/>
      <c r="P1628" s="48"/>
      <c r="Q1628" s="48"/>
      <c r="R1628" s="48"/>
      <c r="S1628" s="48"/>
      <c r="T1628" s="48"/>
      <c r="U1628" s="436" t="str">
        <f t="shared" si="99"/>
        <v/>
      </c>
      <c r="V1628" s="436"/>
      <c r="W1628" s="436" t="str">
        <f t="shared" si="100"/>
        <v/>
      </c>
      <c r="X1628" s="436"/>
      <c r="Y1628" s="48"/>
      <c r="Z1628" s="48"/>
      <c r="AA1628" s="48"/>
      <c r="AB1628" s="48"/>
      <c r="AC1628" s="48"/>
      <c r="AD1628" s="48"/>
      <c r="AE1628" s="48"/>
      <c r="AF1628" s="48"/>
      <c r="AG1628" s="48"/>
      <c r="AH1628" s="48"/>
      <c r="AI1628" s="48"/>
      <c r="AJ1628" s="48"/>
      <c r="AK1628" s="48"/>
      <c r="AL1628" s="48"/>
      <c r="AM1628" s="48"/>
      <c r="AN1628" s="48"/>
      <c r="AO1628" s="48"/>
      <c r="AP1628" s="48"/>
      <c r="AQ1628" s="48"/>
      <c r="AR1628" s="48"/>
      <c r="AS1628" s="48"/>
      <c r="AT1628" s="48"/>
      <c r="AU1628" s="48"/>
      <c r="AV1628" s="48"/>
      <c r="AW1628" s="48"/>
      <c r="AX1628" s="48"/>
      <c r="AY1628" s="48"/>
      <c r="AZ1628" s="48"/>
      <c r="BA1628" s="48"/>
      <c r="BB1628" s="48"/>
      <c r="BC1628" s="48"/>
      <c r="BD1628" s="48"/>
      <c r="BE1628" s="48"/>
      <c r="BF1628" s="48"/>
      <c r="BG1628" s="48"/>
      <c r="BH1628" s="48"/>
      <c r="BI1628" s="48"/>
      <c r="BJ1628" s="48"/>
      <c r="BK1628" s="48"/>
      <c r="BL1628" s="48"/>
      <c r="BM1628" s="48"/>
      <c r="BN1628" s="48"/>
      <c r="BO1628" s="48"/>
      <c r="BP1628" s="48"/>
      <c r="BQ1628" s="48"/>
      <c r="BR1628" s="48"/>
      <c r="BS1628" s="48"/>
      <c r="BT1628" s="48"/>
      <c r="BU1628" s="48"/>
    </row>
    <row r="1629" spans="1:73" hidden="1">
      <c r="A1629" s="48"/>
      <c r="B1629" s="48"/>
      <c r="C1629" s="48"/>
      <c r="D1629" s="48"/>
      <c r="E1629" s="48"/>
      <c r="F1629" s="48"/>
      <c r="G1629" s="48"/>
      <c r="H1629" s="48"/>
      <c r="I1629" s="48"/>
      <c r="J1629" s="48"/>
      <c r="K1629" s="48"/>
      <c r="L1629" s="464">
        <f t="shared" si="98"/>
        <v>1242</v>
      </c>
      <c r="M1629" s="464"/>
      <c r="N1629" s="152" t="s">
        <v>4031</v>
      </c>
      <c r="O1629" s="48"/>
      <c r="P1629" s="48"/>
      <c r="Q1629" s="48"/>
      <c r="R1629" s="48"/>
      <c r="S1629" s="48"/>
      <c r="T1629" s="48"/>
      <c r="U1629" s="436" t="str">
        <f t="shared" si="99"/>
        <v/>
      </c>
      <c r="V1629" s="436"/>
      <c r="W1629" s="436" t="str">
        <f t="shared" si="100"/>
        <v/>
      </c>
      <c r="X1629" s="436"/>
      <c r="Y1629" s="48"/>
      <c r="Z1629" s="48"/>
      <c r="AA1629" s="48"/>
      <c r="AB1629" s="48"/>
      <c r="AC1629" s="48"/>
      <c r="AD1629" s="48"/>
      <c r="AE1629" s="48"/>
      <c r="AF1629" s="48"/>
      <c r="AG1629" s="48"/>
      <c r="AH1629" s="48"/>
      <c r="AI1629" s="48"/>
      <c r="AJ1629" s="48"/>
      <c r="AK1629" s="48"/>
      <c r="AL1629" s="48"/>
      <c r="AM1629" s="48"/>
      <c r="AN1629" s="48"/>
      <c r="AO1629" s="48"/>
      <c r="AP1629" s="48"/>
      <c r="AQ1629" s="48"/>
      <c r="AR1629" s="48"/>
      <c r="AS1629" s="48"/>
      <c r="AT1629" s="48"/>
      <c r="AU1629" s="48"/>
      <c r="AV1629" s="48"/>
      <c r="AW1629" s="48"/>
      <c r="AX1629" s="48"/>
      <c r="AY1629" s="48"/>
      <c r="AZ1629" s="48"/>
      <c r="BA1629" s="48"/>
      <c r="BB1629" s="48"/>
      <c r="BC1629" s="48"/>
      <c r="BD1629" s="48"/>
      <c r="BE1629" s="48"/>
      <c r="BF1629" s="48"/>
      <c r="BG1629" s="48"/>
      <c r="BH1629" s="48"/>
      <c r="BI1629" s="48"/>
      <c r="BJ1629" s="48"/>
      <c r="BK1629" s="48"/>
      <c r="BL1629" s="48"/>
      <c r="BM1629" s="48"/>
      <c r="BN1629" s="48"/>
      <c r="BO1629" s="48"/>
      <c r="BP1629" s="48"/>
      <c r="BQ1629" s="48"/>
      <c r="BR1629" s="48"/>
      <c r="BS1629" s="48"/>
      <c r="BT1629" s="48"/>
      <c r="BU1629" s="48"/>
    </row>
    <row r="1630" spans="1:73" hidden="1">
      <c r="A1630" s="48"/>
      <c r="B1630" s="48"/>
      <c r="C1630" s="48"/>
      <c r="D1630" s="48"/>
      <c r="E1630" s="48"/>
      <c r="F1630" s="48"/>
      <c r="G1630" s="48"/>
      <c r="H1630" s="48"/>
      <c r="I1630" s="48"/>
      <c r="J1630" s="48"/>
      <c r="K1630" s="48"/>
      <c r="L1630" s="464">
        <f t="shared" si="98"/>
        <v>1243</v>
      </c>
      <c r="M1630" s="464"/>
      <c r="N1630" s="152" t="s">
        <v>4032</v>
      </c>
      <c r="O1630" s="48"/>
      <c r="P1630" s="48"/>
      <c r="Q1630" s="48"/>
      <c r="R1630" s="48"/>
      <c r="S1630" s="48"/>
      <c r="T1630" s="48"/>
      <c r="U1630" s="436" t="str">
        <f t="shared" si="99"/>
        <v/>
      </c>
      <c r="V1630" s="436"/>
      <c r="W1630" s="436" t="str">
        <f t="shared" si="100"/>
        <v/>
      </c>
      <c r="X1630" s="436"/>
      <c r="Y1630" s="48"/>
      <c r="Z1630" s="48"/>
      <c r="AA1630" s="48"/>
      <c r="AB1630" s="48"/>
      <c r="AC1630" s="48"/>
      <c r="AD1630" s="48"/>
      <c r="AE1630" s="48"/>
      <c r="AF1630" s="48"/>
      <c r="AG1630" s="48"/>
      <c r="AH1630" s="48"/>
      <c r="AI1630" s="48"/>
      <c r="AJ1630" s="48"/>
      <c r="AK1630" s="48"/>
      <c r="AL1630" s="48"/>
      <c r="AM1630" s="48"/>
      <c r="AN1630" s="48"/>
      <c r="AO1630" s="48"/>
      <c r="AP1630" s="48"/>
      <c r="AQ1630" s="48"/>
      <c r="AR1630" s="48"/>
      <c r="AS1630" s="48"/>
      <c r="AT1630" s="48"/>
      <c r="AU1630" s="48"/>
      <c r="AV1630" s="48"/>
      <c r="AW1630" s="48"/>
      <c r="AX1630" s="48"/>
      <c r="AY1630" s="48"/>
      <c r="AZ1630" s="48"/>
      <c r="BA1630" s="48"/>
      <c r="BB1630" s="48"/>
      <c r="BC1630" s="48"/>
      <c r="BD1630" s="48"/>
      <c r="BE1630" s="48"/>
      <c r="BF1630" s="48"/>
      <c r="BG1630" s="48"/>
      <c r="BH1630" s="48"/>
      <c r="BI1630" s="48"/>
      <c r="BJ1630" s="48"/>
      <c r="BK1630" s="48"/>
      <c r="BL1630" s="48"/>
      <c r="BM1630" s="48"/>
      <c r="BN1630" s="48"/>
      <c r="BO1630" s="48"/>
      <c r="BP1630" s="48"/>
      <c r="BQ1630" s="48"/>
      <c r="BR1630" s="48"/>
      <c r="BS1630" s="48"/>
      <c r="BT1630" s="48"/>
      <c r="BU1630" s="48"/>
    </row>
    <row r="1631" spans="1:73" hidden="1">
      <c r="A1631" s="48"/>
      <c r="B1631" s="48"/>
      <c r="C1631" s="48"/>
      <c r="D1631" s="48"/>
      <c r="E1631" s="48"/>
      <c r="F1631" s="48"/>
      <c r="G1631" s="48"/>
      <c r="H1631" s="48"/>
      <c r="I1631" s="48"/>
      <c r="J1631" s="48"/>
      <c r="K1631" s="48"/>
      <c r="L1631" s="464">
        <f t="shared" si="98"/>
        <v>1244</v>
      </c>
      <c r="M1631" s="464"/>
      <c r="N1631" s="152" t="s">
        <v>4033</v>
      </c>
      <c r="O1631" s="48"/>
      <c r="P1631" s="48"/>
      <c r="Q1631" s="48"/>
      <c r="R1631" s="48"/>
      <c r="S1631" s="48"/>
      <c r="T1631" s="48"/>
      <c r="U1631" s="436" t="str">
        <f t="shared" si="99"/>
        <v/>
      </c>
      <c r="V1631" s="436"/>
      <c r="W1631" s="436" t="str">
        <f t="shared" si="100"/>
        <v/>
      </c>
      <c r="X1631" s="436"/>
      <c r="Y1631" s="48"/>
      <c r="Z1631" s="48"/>
      <c r="AA1631" s="48"/>
      <c r="AB1631" s="48"/>
      <c r="AC1631" s="48"/>
      <c r="AD1631" s="48"/>
      <c r="AE1631" s="48"/>
      <c r="AF1631" s="48"/>
      <c r="AG1631" s="48"/>
      <c r="AH1631" s="48"/>
      <c r="AI1631" s="48"/>
      <c r="AJ1631" s="48"/>
      <c r="AK1631" s="48"/>
      <c r="AL1631" s="48"/>
      <c r="AM1631" s="48"/>
      <c r="AN1631" s="48"/>
      <c r="AO1631" s="48"/>
      <c r="AP1631" s="48"/>
      <c r="AQ1631" s="48"/>
      <c r="AR1631" s="48"/>
      <c r="AS1631" s="48"/>
      <c r="AT1631" s="48"/>
      <c r="AU1631" s="48"/>
      <c r="AV1631" s="48"/>
      <c r="AW1631" s="48"/>
      <c r="AX1631" s="48"/>
      <c r="AY1631" s="48"/>
      <c r="AZ1631" s="48"/>
      <c r="BA1631" s="48"/>
      <c r="BB1631" s="48"/>
      <c r="BC1631" s="48"/>
      <c r="BD1631" s="48"/>
      <c r="BE1631" s="48"/>
      <c r="BF1631" s="48"/>
      <c r="BG1631" s="48"/>
      <c r="BH1631" s="48"/>
      <c r="BI1631" s="48"/>
      <c r="BJ1631" s="48"/>
      <c r="BK1631" s="48"/>
      <c r="BL1631" s="48"/>
      <c r="BM1631" s="48"/>
      <c r="BN1631" s="48"/>
      <c r="BO1631" s="48"/>
      <c r="BP1631" s="48"/>
      <c r="BQ1631" s="48"/>
      <c r="BR1631" s="48"/>
      <c r="BS1631" s="48"/>
      <c r="BT1631" s="48"/>
      <c r="BU1631" s="48"/>
    </row>
    <row r="1632" spans="1:73" hidden="1">
      <c r="A1632" s="48"/>
      <c r="B1632" s="48"/>
      <c r="C1632" s="48"/>
      <c r="D1632" s="48"/>
      <c r="E1632" s="48"/>
      <c r="F1632" s="48"/>
      <c r="G1632" s="48"/>
      <c r="H1632" s="48"/>
      <c r="I1632" s="48"/>
      <c r="J1632" s="48"/>
      <c r="K1632" s="48"/>
      <c r="L1632" s="464">
        <f t="shared" si="98"/>
        <v>1245</v>
      </c>
      <c r="M1632" s="464"/>
      <c r="N1632" s="152" t="s">
        <v>4034</v>
      </c>
      <c r="O1632" s="48"/>
      <c r="P1632" s="48"/>
      <c r="Q1632" s="48"/>
      <c r="R1632" s="48"/>
      <c r="S1632" s="48"/>
      <c r="T1632" s="48"/>
      <c r="U1632" s="436" t="str">
        <f t="shared" si="99"/>
        <v/>
      </c>
      <c r="V1632" s="436"/>
      <c r="W1632" s="436" t="str">
        <f t="shared" si="100"/>
        <v/>
      </c>
      <c r="X1632" s="436"/>
      <c r="Y1632" s="48"/>
      <c r="Z1632" s="48"/>
      <c r="AA1632" s="48"/>
      <c r="AB1632" s="48"/>
      <c r="AC1632" s="48"/>
      <c r="AD1632" s="48"/>
      <c r="AE1632" s="48"/>
      <c r="AF1632" s="48"/>
      <c r="AG1632" s="48"/>
      <c r="AH1632" s="48"/>
      <c r="AI1632" s="48"/>
      <c r="AJ1632" s="48"/>
      <c r="AK1632" s="48"/>
      <c r="AL1632" s="48"/>
      <c r="AM1632" s="48"/>
      <c r="AN1632" s="48"/>
      <c r="AO1632" s="48"/>
      <c r="AP1632" s="48"/>
      <c r="AQ1632" s="48"/>
      <c r="AR1632" s="48"/>
      <c r="AS1632" s="48"/>
      <c r="AT1632" s="48"/>
      <c r="AU1632" s="48"/>
      <c r="AV1632" s="48"/>
      <c r="AW1632" s="48"/>
      <c r="AX1632" s="48"/>
      <c r="AY1632" s="48"/>
      <c r="AZ1632" s="48"/>
      <c r="BA1632" s="48"/>
      <c r="BB1632" s="48"/>
      <c r="BC1632" s="48"/>
      <c r="BD1632" s="48"/>
      <c r="BE1632" s="48"/>
      <c r="BF1632" s="48"/>
      <c r="BG1632" s="48"/>
      <c r="BH1632" s="48"/>
      <c r="BI1632" s="48"/>
      <c r="BJ1632" s="48"/>
      <c r="BK1632" s="48"/>
      <c r="BL1632" s="48"/>
      <c r="BM1632" s="48"/>
      <c r="BN1632" s="48"/>
      <c r="BO1632" s="48"/>
      <c r="BP1632" s="48"/>
      <c r="BQ1632" s="48"/>
      <c r="BR1632" s="48"/>
      <c r="BS1632" s="48"/>
      <c r="BT1632" s="48"/>
      <c r="BU1632" s="48"/>
    </row>
    <row r="1633" spans="1:73" hidden="1">
      <c r="A1633" s="48"/>
      <c r="B1633" s="48"/>
      <c r="C1633" s="48"/>
      <c r="D1633" s="48"/>
      <c r="E1633" s="48"/>
      <c r="F1633" s="48"/>
      <c r="G1633" s="48"/>
      <c r="H1633" s="48"/>
      <c r="I1633" s="48"/>
      <c r="J1633" s="48"/>
      <c r="K1633" s="48"/>
      <c r="L1633" s="464">
        <f t="shared" si="98"/>
        <v>1246</v>
      </c>
      <c r="M1633" s="464"/>
      <c r="N1633" s="152" t="s">
        <v>4035</v>
      </c>
      <c r="O1633" s="48"/>
      <c r="P1633" s="48"/>
      <c r="Q1633" s="48"/>
      <c r="R1633" s="48"/>
      <c r="S1633" s="48"/>
      <c r="T1633" s="48"/>
      <c r="U1633" s="436" t="str">
        <f t="shared" si="99"/>
        <v/>
      </c>
      <c r="V1633" s="436"/>
      <c r="W1633" s="436" t="str">
        <f t="shared" si="100"/>
        <v/>
      </c>
      <c r="X1633" s="436"/>
      <c r="Y1633" s="48"/>
      <c r="Z1633" s="48"/>
      <c r="AA1633" s="48"/>
      <c r="AB1633" s="48"/>
      <c r="AC1633" s="48"/>
      <c r="AD1633" s="48"/>
      <c r="AE1633" s="48"/>
      <c r="AF1633" s="48"/>
      <c r="AG1633" s="48"/>
      <c r="AH1633" s="48"/>
      <c r="AI1633" s="48"/>
      <c r="AJ1633" s="48"/>
      <c r="AK1633" s="48"/>
      <c r="AL1633" s="48"/>
      <c r="AM1633" s="48"/>
      <c r="AN1633" s="48"/>
      <c r="AO1633" s="48"/>
      <c r="AP1633" s="48"/>
      <c r="AQ1633" s="48"/>
      <c r="AR1633" s="48"/>
      <c r="AS1633" s="48"/>
      <c r="AT1633" s="48"/>
      <c r="AU1633" s="48"/>
      <c r="AV1633" s="48"/>
      <c r="AW1633" s="48"/>
      <c r="AX1633" s="48"/>
      <c r="AY1633" s="48"/>
      <c r="AZ1633" s="48"/>
      <c r="BA1633" s="48"/>
      <c r="BB1633" s="48"/>
      <c r="BC1633" s="48"/>
      <c r="BD1633" s="48"/>
      <c r="BE1633" s="48"/>
      <c r="BF1633" s="48"/>
      <c r="BG1633" s="48"/>
      <c r="BH1633" s="48"/>
      <c r="BI1633" s="48"/>
      <c r="BJ1633" s="48"/>
      <c r="BK1633" s="48"/>
      <c r="BL1633" s="48"/>
      <c r="BM1633" s="48"/>
      <c r="BN1633" s="48"/>
      <c r="BO1633" s="48"/>
      <c r="BP1633" s="48"/>
      <c r="BQ1633" s="48"/>
      <c r="BR1633" s="48"/>
      <c r="BS1633" s="48"/>
      <c r="BT1633" s="48"/>
      <c r="BU1633" s="48"/>
    </row>
    <row r="1634" spans="1:73" hidden="1">
      <c r="A1634" s="48"/>
      <c r="B1634" s="48"/>
      <c r="C1634" s="48"/>
      <c r="D1634" s="48"/>
      <c r="E1634" s="48"/>
      <c r="F1634" s="48"/>
      <c r="G1634" s="48"/>
      <c r="H1634" s="48"/>
      <c r="I1634" s="48"/>
      <c r="J1634" s="48"/>
      <c r="K1634" s="48"/>
      <c r="L1634" s="464">
        <f t="shared" si="98"/>
        <v>1247</v>
      </c>
      <c r="M1634" s="464"/>
      <c r="N1634" s="152" t="s">
        <v>4036</v>
      </c>
      <c r="O1634" s="48"/>
      <c r="P1634" s="48"/>
      <c r="Q1634" s="48"/>
      <c r="R1634" s="48"/>
      <c r="S1634" s="48"/>
      <c r="T1634" s="48"/>
      <c r="U1634" s="436" t="str">
        <f t="shared" si="99"/>
        <v/>
      </c>
      <c r="V1634" s="436"/>
      <c r="W1634" s="436" t="str">
        <f t="shared" si="100"/>
        <v/>
      </c>
      <c r="X1634" s="436"/>
      <c r="Y1634" s="48"/>
      <c r="Z1634" s="48"/>
      <c r="AA1634" s="48"/>
      <c r="AB1634" s="48"/>
      <c r="AC1634" s="48"/>
      <c r="AD1634" s="48"/>
      <c r="AE1634" s="48"/>
      <c r="AF1634" s="48"/>
      <c r="AG1634" s="48"/>
      <c r="AH1634" s="48"/>
      <c r="AI1634" s="48"/>
      <c r="AJ1634" s="48"/>
      <c r="AK1634" s="48"/>
      <c r="AL1634" s="48"/>
      <c r="AM1634" s="48"/>
      <c r="AN1634" s="48"/>
      <c r="AO1634" s="48"/>
      <c r="AP1634" s="48"/>
      <c r="AQ1634" s="48"/>
      <c r="AR1634" s="48"/>
      <c r="AS1634" s="48"/>
      <c r="AT1634" s="48"/>
      <c r="AU1634" s="48"/>
      <c r="AV1634" s="48"/>
      <c r="AW1634" s="48"/>
      <c r="AX1634" s="48"/>
      <c r="AY1634" s="48"/>
      <c r="AZ1634" s="48"/>
      <c r="BA1634" s="48"/>
      <c r="BB1634" s="48"/>
      <c r="BC1634" s="48"/>
      <c r="BD1634" s="48"/>
      <c r="BE1634" s="48"/>
      <c r="BF1634" s="48"/>
      <c r="BG1634" s="48"/>
      <c r="BH1634" s="48"/>
      <c r="BI1634" s="48"/>
      <c r="BJ1634" s="48"/>
      <c r="BK1634" s="48"/>
      <c r="BL1634" s="48"/>
      <c r="BM1634" s="48"/>
      <c r="BN1634" s="48"/>
      <c r="BO1634" s="48"/>
      <c r="BP1634" s="48"/>
      <c r="BQ1634" s="48"/>
      <c r="BR1634" s="48"/>
      <c r="BS1634" s="48"/>
      <c r="BT1634" s="48"/>
      <c r="BU1634" s="48"/>
    </row>
    <row r="1635" spans="1:73" hidden="1">
      <c r="A1635" s="48"/>
      <c r="B1635" s="48"/>
      <c r="C1635" s="48"/>
      <c r="D1635" s="48"/>
      <c r="E1635" s="48"/>
      <c r="F1635" s="48"/>
      <c r="G1635" s="48"/>
      <c r="H1635" s="48"/>
      <c r="I1635" s="48"/>
      <c r="J1635" s="48"/>
      <c r="K1635" s="48"/>
      <c r="L1635" s="464">
        <f t="shared" si="98"/>
        <v>1248</v>
      </c>
      <c r="M1635" s="464"/>
      <c r="N1635" s="152" t="s">
        <v>4037</v>
      </c>
      <c r="O1635" s="48"/>
      <c r="P1635" s="48"/>
      <c r="Q1635" s="48"/>
      <c r="R1635" s="48"/>
      <c r="S1635" s="48"/>
      <c r="T1635" s="48"/>
      <c r="U1635" s="436" t="str">
        <f t="shared" si="99"/>
        <v/>
      </c>
      <c r="V1635" s="436"/>
      <c r="W1635" s="436" t="str">
        <f t="shared" si="100"/>
        <v/>
      </c>
      <c r="X1635" s="436"/>
      <c r="Y1635" s="48"/>
      <c r="Z1635" s="48"/>
      <c r="AA1635" s="48"/>
      <c r="AB1635" s="48"/>
      <c r="AC1635" s="48"/>
      <c r="AD1635" s="48"/>
      <c r="AE1635" s="48"/>
      <c r="AF1635" s="48"/>
      <c r="AG1635" s="48"/>
      <c r="AH1635" s="48"/>
      <c r="AI1635" s="48"/>
      <c r="AJ1635" s="48"/>
      <c r="AK1635" s="48"/>
      <c r="AL1635" s="48"/>
      <c r="AM1635" s="48"/>
      <c r="AN1635" s="48"/>
      <c r="AO1635" s="48"/>
      <c r="AP1635" s="48"/>
      <c r="AQ1635" s="48"/>
      <c r="AR1635" s="48"/>
      <c r="AS1635" s="48"/>
      <c r="AT1635" s="48"/>
      <c r="AU1635" s="48"/>
      <c r="AV1635" s="48"/>
      <c r="AW1635" s="48"/>
      <c r="AX1635" s="48"/>
      <c r="AY1635" s="48"/>
      <c r="AZ1635" s="48"/>
      <c r="BA1635" s="48"/>
      <c r="BB1635" s="48"/>
      <c r="BC1635" s="48"/>
      <c r="BD1635" s="48"/>
      <c r="BE1635" s="48"/>
      <c r="BF1635" s="48"/>
      <c r="BG1635" s="48"/>
      <c r="BH1635" s="48"/>
      <c r="BI1635" s="48"/>
      <c r="BJ1635" s="48"/>
      <c r="BK1635" s="48"/>
      <c r="BL1635" s="48"/>
      <c r="BM1635" s="48"/>
      <c r="BN1635" s="48"/>
      <c r="BO1635" s="48"/>
      <c r="BP1635" s="48"/>
      <c r="BQ1635" s="48"/>
      <c r="BR1635" s="48"/>
      <c r="BS1635" s="48"/>
      <c r="BT1635" s="48"/>
      <c r="BU1635" s="48"/>
    </row>
    <row r="1636" spans="1:73" hidden="1">
      <c r="A1636" s="48"/>
      <c r="B1636" s="48"/>
      <c r="C1636" s="48"/>
      <c r="D1636" s="48"/>
      <c r="E1636" s="48"/>
      <c r="F1636" s="48"/>
      <c r="G1636" s="48"/>
      <c r="H1636" s="48"/>
      <c r="I1636" s="48"/>
      <c r="J1636" s="48"/>
      <c r="K1636" s="48"/>
      <c r="L1636" s="464">
        <f t="shared" si="98"/>
        <v>1249</v>
      </c>
      <c r="M1636" s="464"/>
      <c r="N1636" s="152" t="s">
        <v>4038</v>
      </c>
      <c r="O1636" s="48"/>
      <c r="P1636" s="48"/>
      <c r="Q1636" s="48"/>
      <c r="R1636" s="48"/>
      <c r="S1636" s="48"/>
      <c r="T1636" s="48"/>
      <c r="U1636" s="436" t="str">
        <f t="shared" si="99"/>
        <v/>
      </c>
      <c r="V1636" s="436"/>
      <c r="W1636" s="436" t="str">
        <f t="shared" si="100"/>
        <v/>
      </c>
      <c r="X1636" s="436"/>
      <c r="Y1636" s="48"/>
      <c r="Z1636" s="48"/>
      <c r="AA1636" s="48"/>
      <c r="AB1636" s="48"/>
      <c r="AC1636" s="48"/>
      <c r="AD1636" s="48"/>
      <c r="AE1636" s="48"/>
      <c r="AF1636" s="48"/>
      <c r="AG1636" s="48"/>
      <c r="AH1636" s="48"/>
      <c r="AI1636" s="48"/>
      <c r="AJ1636" s="48"/>
      <c r="AK1636" s="48"/>
      <c r="AL1636" s="48"/>
      <c r="AM1636" s="48"/>
      <c r="AN1636" s="48"/>
      <c r="AO1636" s="48"/>
      <c r="AP1636" s="48"/>
      <c r="AQ1636" s="48"/>
      <c r="AR1636" s="48"/>
      <c r="AS1636" s="48"/>
      <c r="AT1636" s="48"/>
      <c r="AU1636" s="48"/>
      <c r="AV1636" s="48"/>
      <c r="AW1636" s="48"/>
      <c r="AX1636" s="48"/>
      <c r="AY1636" s="48"/>
      <c r="AZ1636" s="48"/>
      <c r="BA1636" s="48"/>
      <c r="BB1636" s="48"/>
      <c r="BC1636" s="48"/>
      <c r="BD1636" s="48"/>
      <c r="BE1636" s="48"/>
      <c r="BF1636" s="48"/>
      <c r="BG1636" s="48"/>
      <c r="BH1636" s="48"/>
      <c r="BI1636" s="48"/>
      <c r="BJ1636" s="48"/>
      <c r="BK1636" s="48"/>
      <c r="BL1636" s="48"/>
      <c r="BM1636" s="48"/>
      <c r="BN1636" s="48"/>
      <c r="BO1636" s="48"/>
      <c r="BP1636" s="48"/>
      <c r="BQ1636" s="48"/>
      <c r="BR1636" s="48"/>
      <c r="BS1636" s="48"/>
      <c r="BT1636" s="48"/>
      <c r="BU1636" s="48"/>
    </row>
    <row r="1637" spans="1:73" hidden="1">
      <c r="A1637" s="48"/>
      <c r="B1637" s="48"/>
      <c r="C1637" s="48"/>
      <c r="D1637" s="48"/>
      <c r="E1637" s="48"/>
      <c r="F1637" s="48"/>
      <c r="G1637" s="48"/>
      <c r="H1637" s="48"/>
      <c r="I1637" s="48"/>
      <c r="J1637" s="48"/>
      <c r="K1637" s="48"/>
      <c r="L1637" s="464">
        <f t="shared" si="98"/>
        <v>1250</v>
      </c>
      <c r="M1637" s="464"/>
      <c r="N1637" s="152" t="s">
        <v>4039</v>
      </c>
      <c r="O1637" s="48"/>
      <c r="P1637" s="48"/>
      <c r="Q1637" s="48"/>
      <c r="R1637" s="48"/>
      <c r="S1637" s="48"/>
      <c r="T1637" s="48"/>
      <c r="U1637" s="436" t="str">
        <f t="shared" si="99"/>
        <v/>
      </c>
      <c r="V1637" s="436"/>
      <c r="W1637" s="436" t="str">
        <f t="shared" si="100"/>
        <v/>
      </c>
      <c r="X1637" s="436"/>
      <c r="Y1637" s="48"/>
      <c r="Z1637" s="48"/>
      <c r="AA1637" s="48"/>
      <c r="AB1637" s="48"/>
      <c r="AC1637" s="48"/>
      <c r="AD1637" s="48"/>
      <c r="AE1637" s="48"/>
      <c r="AF1637" s="48"/>
      <c r="AG1637" s="48"/>
      <c r="AH1637" s="48"/>
      <c r="AI1637" s="48"/>
      <c r="AJ1637" s="48"/>
      <c r="AK1637" s="48"/>
      <c r="AL1637" s="48"/>
      <c r="AM1637" s="48"/>
      <c r="AN1637" s="48"/>
      <c r="AO1637" s="48"/>
      <c r="AP1637" s="48"/>
      <c r="AQ1637" s="48"/>
      <c r="AR1637" s="48"/>
      <c r="AS1637" s="48"/>
      <c r="AT1637" s="48"/>
      <c r="AU1637" s="48"/>
      <c r="AV1637" s="48"/>
      <c r="AW1637" s="48"/>
      <c r="AX1637" s="48"/>
      <c r="AY1637" s="48"/>
      <c r="AZ1637" s="48"/>
      <c r="BA1637" s="48"/>
      <c r="BB1637" s="48"/>
      <c r="BC1637" s="48"/>
      <c r="BD1637" s="48"/>
      <c r="BE1637" s="48"/>
      <c r="BF1637" s="48"/>
      <c r="BG1637" s="48"/>
      <c r="BH1637" s="48"/>
      <c r="BI1637" s="48"/>
      <c r="BJ1637" s="48"/>
      <c r="BK1637" s="48"/>
      <c r="BL1637" s="48"/>
      <c r="BM1637" s="48"/>
      <c r="BN1637" s="48"/>
      <c r="BO1637" s="48"/>
      <c r="BP1637" s="48"/>
      <c r="BQ1637" s="48"/>
      <c r="BR1637" s="48"/>
      <c r="BS1637" s="48"/>
      <c r="BT1637" s="48"/>
      <c r="BU1637" s="48"/>
    </row>
    <row r="1638" spans="1:73" hidden="1">
      <c r="A1638" s="48"/>
      <c r="B1638" s="48"/>
      <c r="C1638" s="48"/>
      <c r="D1638" s="48"/>
      <c r="E1638" s="48"/>
      <c r="F1638" s="48"/>
      <c r="G1638" s="48"/>
      <c r="H1638" s="48"/>
      <c r="I1638" s="48"/>
      <c r="J1638" s="48"/>
      <c r="K1638" s="48"/>
      <c r="L1638" s="464">
        <f t="shared" si="98"/>
        <v>1251</v>
      </c>
      <c r="M1638" s="464"/>
      <c r="N1638" s="152" t="s">
        <v>4040</v>
      </c>
      <c r="O1638" s="48"/>
      <c r="P1638" s="48"/>
      <c r="Q1638" s="48"/>
      <c r="R1638" s="48"/>
      <c r="S1638" s="48"/>
      <c r="T1638" s="48"/>
      <c r="U1638" s="436" t="str">
        <f t="shared" si="99"/>
        <v/>
      </c>
      <c r="V1638" s="436"/>
      <c r="W1638" s="436" t="str">
        <f t="shared" si="100"/>
        <v/>
      </c>
      <c r="X1638" s="436"/>
      <c r="Y1638" s="48"/>
      <c r="Z1638" s="48"/>
      <c r="AA1638" s="48"/>
      <c r="AB1638" s="48"/>
      <c r="AC1638" s="48"/>
      <c r="AD1638" s="48"/>
      <c r="AE1638" s="48"/>
      <c r="AF1638" s="48"/>
      <c r="AG1638" s="48"/>
      <c r="AH1638" s="48"/>
      <c r="AI1638" s="48"/>
      <c r="AJ1638" s="48"/>
      <c r="AK1638" s="48"/>
      <c r="AL1638" s="48"/>
      <c r="AM1638" s="48"/>
      <c r="AN1638" s="48"/>
      <c r="AO1638" s="48"/>
      <c r="AP1638" s="48"/>
      <c r="AQ1638" s="48"/>
      <c r="AR1638" s="48"/>
      <c r="AS1638" s="48"/>
      <c r="AT1638" s="48"/>
      <c r="AU1638" s="48"/>
      <c r="AV1638" s="48"/>
      <c r="AW1638" s="48"/>
      <c r="AX1638" s="48"/>
      <c r="AY1638" s="48"/>
      <c r="AZ1638" s="48"/>
      <c r="BA1638" s="48"/>
      <c r="BB1638" s="48"/>
      <c r="BC1638" s="48"/>
      <c r="BD1638" s="48"/>
      <c r="BE1638" s="48"/>
      <c r="BF1638" s="48"/>
      <c r="BG1638" s="48"/>
      <c r="BH1638" s="48"/>
      <c r="BI1638" s="48"/>
      <c r="BJ1638" s="48"/>
      <c r="BK1638" s="48"/>
      <c r="BL1638" s="48"/>
      <c r="BM1638" s="48"/>
      <c r="BN1638" s="48"/>
      <c r="BO1638" s="48"/>
      <c r="BP1638" s="48"/>
      <c r="BQ1638" s="48"/>
      <c r="BR1638" s="48"/>
      <c r="BS1638" s="48"/>
      <c r="BT1638" s="48"/>
      <c r="BU1638" s="48"/>
    </row>
    <row r="1639" spans="1:73" hidden="1">
      <c r="A1639" s="48"/>
      <c r="B1639" s="48"/>
      <c r="C1639" s="48"/>
      <c r="D1639" s="48"/>
      <c r="E1639" s="48"/>
      <c r="F1639" s="48"/>
      <c r="G1639" s="48"/>
      <c r="H1639" s="48"/>
      <c r="I1639" s="48"/>
      <c r="J1639" s="48"/>
      <c r="K1639" s="48"/>
      <c r="L1639" s="464">
        <f t="shared" si="98"/>
        <v>1252</v>
      </c>
      <c r="M1639" s="464"/>
      <c r="N1639" s="152" t="s">
        <v>4041</v>
      </c>
      <c r="O1639" s="48"/>
      <c r="P1639" s="48"/>
      <c r="Q1639" s="48"/>
      <c r="R1639" s="48"/>
      <c r="S1639" s="48"/>
      <c r="T1639" s="48"/>
      <c r="U1639" s="436" t="str">
        <f t="shared" si="99"/>
        <v/>
      </c>
      <c r="V1639" s="436"/>
      <c r="W1639" s="436" t="str">
        <f t="shared" si="100"/>
        <v/>
      </c>
      <c r="X1639" s="436"/>
      <c r="Y1639" s="48"/>
      <c r="Z1639" s="48"/>
      <c r="AA1639" s="48"/>
      <c r="AB1639" s="48"/>
      <c r="AC1639" s="48"/>
      <c r="AD1639" s="48"/>
      <c r="AE1639" s="48"/>
      <c r="AF1639" s="48"/>
      <c r="AG1639" s="48"/>
      <c r="AH1639" s="48"/>
      <c r="AI1639" s="48"/>
      <c r="AJ1639" s="48"/>
      <c r="AK1639" s="48"/>
      <c r="AL1639" s="48"/>
      <c r="AM1639" s="48"/>
      <c r="AN1639" s="48"/>
      <c r="AO1639" s="48"/>
      <c r="AP1639" s="48"/>
      <c r="AQ1639" s="48"/>
      <c r="AR1639" s="48"/>
      <c r="AS1639" s="48"/>
      <c r="AT1639" s="48"/>
      <c r="AU1639" s="48"/>
      <c r="AV1639" s="48"/>
      <c r="AW1639" s="48"/>
      <c r="AX1639" s="48"/>
      <c r="AY1639" s="48"/>
      <c r="AZ1639" s="48"/>
      <c r="BA1639" s="48"/>
      <c r="BB1639" s="48"/>
      <c r="BC1639" s="48"/>
      <c r="BD1639" s="48"/>
      <c r="BE1639" s="48"/>
      <c r="BF1639" s="48"/>
      <c r="BG1639" s="48"/>
      <c r="BH1639" s="48"/>
      <c r="BI1639" s="48"/>
      <c r="BJ1639" s="48"/>
      <c r="BK1639" s="48"/>
      <c r="BL1639" s="48"/>
      <c r="BM1639" s="48"/>
      <c r="BN1639" s="48"/>
      <c r="BO1639" s="48"/>
      <c r="BP1639" s="48"/>
      <c r="BQ1639" s="48"/>
      <c r="BR1639" s="48"/>
      <c r="BS1639" s="48"/>
      <c r="BT1639" s="48"/>
      <c r="BU1639" s="48"/>
    </row>
    <row r="1640" spans="1:73" hidden="1">
      <c r="A1640" s="48"/>
      <c r="B1640" s="48"/>
      <c r="C1640" s="48"/>
      <c r="D1640" s="48"/>
      <c r="E1640" s="48"/>
      <c r="F1640" s="48"/>
      <c r="G1640" s="48"/>
      <c r="H1640" s="48"/>
      <c r="I1640" s="48"/>
      <c r="J1640" s="48"/>
      <c r="K1640" s="48"/>
      <c r="L1640" s="464">
        <f t="shared" si="98"/>
        <v>1253</v>
      </c>
      <c r="M1640" s="464"/>
      <c r="N1640" s="152" t="s">
        <v>4042</v>
      </c>
      <c r="O1640" s="48"/>
      <c r="P1640" s="48"/>
      <c r="Q1640" s="48"/>
      <c r="R1640" s="48"/>
      <c r="S1640" s="48"/>
      <c r="T1640" s="48"/>
      <c r="U1640" s="436" t="str">
        <f t="shared" si="99"/>
        <v/>
      </c>
      <c r="V1640" s="436"/>
      <c r="W1640" s="436" t="str">
        <f t="shared" si="100"/>
        <v/>
      </c>
      <c r="X1640" s="436"/>
      <c r="Y1640" s="48"/>
      <c r="Z1640" s="48"/>
      <c r="AA1640" s="48"/>
      <c r="AB1640" s="48"/>
      <c r="AC1640" s="48"/>
      <c r="AD1640" s="48"/>
      <c r="AE1640" s="48"/>
      <c r="AF1640" s="48"/>
      <c r="AG1640" s="48"/>
      <c r="AH1640" s="48"/>
      <c r="AI1640" s="48"/>
      <c r="AJ1640" s="48"/>
      <c r="AK1640" s="48"/>
      <c r="AL1640" s="48"/>
      <c r="AM1640" s="48"/>
      <c r="AN1640" s="48"/>
      <c r="AO1640" s="48"/>
      <c r="AP1640" s="48"/>
      <c r="AQ1640" s="48"/>
      <c r="AR1640" s="48"/>
      <c r="AS1640" s="48"/>
      <c r="AT1640" s="48"/>
      <c r="AU1640" s="48"/>
      <c r="AV1640" s="48"/>
      <c r="AW1640" s="48"/>
      <c r="AX1640" s="48"/>
      <c r="AY1640" s="48"/>
      <c r="AZ1640" s="48"/>
      <c r="BA1640" s="48"/>
      <c r="BB1640" s="48"/>
      <c r="BC1640" s="48"/>
      <c r="BD1640" s="48"/>
      <c r="BE1640" s="48"/>
      <c r="BF1640" s="48"/>
      <c r="BG1640" s="48"/>
      <c r="BH1640" s="48"/>
      <c r="BI1640" s="48"/>
      <c r="BJ1640" s="48"/>
      <c r="BK1640" s="48"/>
      <c r="BL1640" s="48"/>
      <c r="BM1640" s="48"/>
      <c r="BN1640" s="48"/>
      <c r="BO1640" s="48"/>
      <c r="BP1640" s="48"/>
      <c r="BQ1640" s="48"/>
      <c r="BR1640" s="48"/>
      <c r="BS1640" s="48"/>
      <c r="BT1640" s="48"/>
      <c r="BU1640" s="48"/>
    </row>
    <row r="1641" spans="1:73" hidden="1">
      <c r="A1641" s="48"/>
      <c r="B1641" s="48"/>
      <c r="C1641" s="48"/>
      <c r="D1641" s="48"/>
      <c r="E1641" s="48"/>
      <c r="F1641" s="48"/>
      <c r="G1641" s="48"/>
      <c r="H1641" s="48"/>
      <c r="I1641" s="48"/>
      <c r="J1641" s="48"/>
      <c r="K1641" s="48"/>
      <c r="L1641" s="464">
        <f t="shared" si="98"/>
        <v>1254</v>
      </c>
      <c r="M1641" s="464"/>
      <c r="N1641" s="152" t="s">
        <v>4043</v>
      </c>
      <c r="O1641" s="48"/>
      <c r="P1641" s="48"/>
      <c r="Q1641" s="48"/>
      <c r="R1641" s="48"/>
      <c r="S1641" s="48"/>
      <c r="T1641" s="48"/>
      <c r="U1641" s="436" t="str">
        <f t="shared" si="99"/>
        <v/>
      </c>
      <c r="V1641" s="436"/>
      <c r="W1641" s="436" t="str">
        <f t="shared" si="100"/>
        <v/>
      </c>
      <c r="X1641" s="436"/>
      <c r="Y1641" s="48"/>
      <c r="Z1641" s="48"/>
      <c r="AA1641" s="48"/>
      <c r="AB1641" s="48"/>
      <c r="AC1641" s="48"/>
      <c r="AD1641" s="48"/>
      <c r="AE1641" s="48"/>
      <c r="AF1641" s="48"/>
      <c r="AG1641" s="48"/>
      <c r="AH1641" s="48"/>
      <c r="AI1641" s="48"/>
      <c r="AJ1641" s="48"/>
      <c r="AK1641" s="48"/>
      <c r="AL1641" s="48"/>
      <c r="AM1641" s="48"/>
      <c r="AN1641" s="48"/>
      <c r="AO1641" s="48"/>
      <c r="AP1641" s="48"/>
      <c r="AQ1641" s="48"/>
      <c r="AR1641" s="48"/>
      <c r="AS1641" s="48"/>
      <c r="AT1641" s="48"/>
      <c r="AU1641" s="48"/>
      <c r="AV1641" s="48"/>
      <c r="AW1641" s="48"/>
      <c r="AX1641" s="48"/>
      <c r="AY1641" s="48"/>
      <c r="AZ1641" s="48"/>
      <c r="BA1641" s="48"/>
      <c r="BB1641" s="48"/>
      <c r="BC1641" s="48"/>
      <c r="BD1641" s="48"/>
      <c r="BE1641" s="48"/>
      <c r="BF1641" s="48"/>
      <c r="BG1641" s="48"/>
      <c r="BH1641" s="48"/>
      <c r="BI1641" s="48"/>
      <c r="BJ1641" s="48"/>
      <c r="BK1641" s="48"/>
      <c r="BL1641" s="48"/>
      <c r="BM1641" s="48"/>
      <c r="BN1641" s="48"/>
      <c r="BO1641" s="48"/>
      <c r="BP1641" s="48"/>
      <c r="BQ1641" s="48"/>
      <c r="BR1641" s="48"/>
      <c r="BS1641" s="48"/>
      <c r="BT1641" s="48"/>
      <c r="BU1641" s="48"/>
    </row>
    <row r="1642" spans="1:73" hidden="1">
      <c r="A1642" s="48"/>
      <c r="B1642" s="48"/>
      <c r="C1642" s="48"/>
      <c r="D1642" s="48"/>
      <c r="E1642" s="48"/>
      <c r="F1642" s="48"/>
      <c r="G1642" s="48"/>
      <c r="H1642" s="48"/>
      <c r="I1642" s="48"/>
      <c r="J1642" s="48"/>
      <c r="K1642" s="48"/>
      <c r="L1642" s="464">
        <f t="shared" si="98"/>
        <v>1255</v>
      </c>
      <c r="M1642" s="464"/>
      <c r="N1642" s="152" t="s">
        <v>4044</v>
      </c>
      <c r="O1642" s="48"/>
      <c r="P1642" s="48"/>
      <c r="Q1642" s="48"/>
      <c r="R1642" s="48"/>
      <c r="S1642" s="48"/>
      <c r="T1642" s="48"/>
      <c r="U1642" s="436" t="str">
        <f t="shared" si="99"/>
        <v/>
      </c>
      <c r="V1642" s="436"/>
      <c r="W1642" s="436" t="str">
        <f t="shared" si="100"/>
        <v/>
      </c>
      <c r="X1642" s="436"/>
      <c r="Y1642" s="48"/>
      <c r="Z1642" s="48"/>
      <c r="AA1642" s="48"/>
      <c r="AB1642" s="48"/>
      <c r="AC1642" s="48"/>
      <c r="AD1642" s="48"/>
      <c r="AE1642" s="48"/>
      <c r="AF1642" s="48"/>
      <c r="AG1642" s="48"/>
      <c r="AH1642" s="48"/>
      <c r="AI1642" s="48"/>
      <c r="AJ1642" s="48"/>
      <c r="AK1642" s="48"/>
      <c r="AL1642" s="48"/>
      <c r="AM1642" s="48"/>
      <c r="AN1642" s="48"/>
      <c r="AO1642" s="48"/>
      <c r="AP1642" s="48"/>
      <c r="AQ1642" s="48"/>
      <c r="AR1642" s="48"/>
      <c r="AS1642" s="48"/>
      <c r="AT1642" s="48"/>
      <c r="AU1642" s="48"/>
      <c r="AV1642" s="48"/>
      <c r="AW1642" s="48"/>
      <c r="AX1642" s="48"/>
      <c r="AY1642" s="48"/>
      <c r="AZ1642" s="48"/>
      <c r="BA1642" s="48"/>
      <c r="BB1642" s="48"/>
      <c r="BC1642" s="48"/>
      <c r="BD1642" s="48"/>
      <c r="BE1642" s="48"/>
      <c r="BF1642" s="48"/>
      <c r="BG1642" s="48"/>
      <c r="BH1642" s="48"/>
      <c r="BI1642" s="48"/>
      <c r="BJ1642" s="48"/>
      <c r="BK1642" s="48"/>
      <c r="BL1642" s="48"/>
      <c r="BM1642" s="48"/>
      <c r="BN1642" s="48"/>
      <c r="BO1642" s="48"/>
      <c r="BP1642" s="48"/>
      <c r="BQ1642" s="48"/>
      <c r="BR1642" s="48"/>
      <c r="BS1642" s="48"/>
      <c r="BT1642" s="48"/>
      <c r="BU1642" s="48"/>
    </row>
    <row r="1643" spans="1:73" hidden="1">
      <c r="A1643" s="48"/>
      <c r="B1643" s="48"/>
      <c r="C1643" s="48"/>
      <c r="D1643" s="48"/>
      <c r="E1643" s="48"/>
      <c r="F1643" s="48"/>
      <c r="G1643" s="48"/>
      <c r="H1643" s="48"/>
      <c r="I1643" s="48"/>
      <c r="J1643" s="48"/>
      <c r="K1643" s="48"/>
      <c r="L1643" s="464">
        <f t="shared" si="98"/>
        <v>1256</v>
      </c>
      <c r="M1643" s="464"/>
      <c r="N1643" s="152" t="s">
        <v>4045</v>
      </c>
      <c r="O1643" s="48"/>
      <c r="P1643" s="48"/>
      <c r="Q1643" s="48"/>
      <c r="R1643" s="48"/>
      <c r="S1643" s="48"/>
      <c r="T1643" s="48"/>
      <c r="U1643" s="436" t="str">
        <f t="shared" si="99"/>
        <v/>
      </c>
      <c r="V1643" s="436"/>
      <c r="W1643" s="436" t="str">
        <f t="shared" si="100"/>
        <v/>
      </c>
      <c r="X1643" s="436"/>
      <c r="Y1643" s="48"/>
      <c r="Z1643" s="48"/>
      <c r="AA1643" s="48"/>
      <c r="AB1643" s="48"/>
      <c r="AC1643" s="48"/>
      <c r="AD1643" s="48"/>
      <c r="AE1643" s="48"/>
      <c r="AF1643" s="48"/>
      <c r="AG1643" s="48"/>
      <c r="AH1643" s="48"/>
      <c r="AI1643" s="48"/>
      <c r="AJ1643" s="48"/>
      <c r="AK1643" s="48"/>
      <c r="AL1643" s="48"/>
      <c r="AM1643" s="48"/>
      <c r="AN1643" s="48"/>
      <c r="AO1643" s="48"/>
      <c r="AP1643" s="48"/>
      <c r="AQ1643" s="48"/>
      <c r="AR1643" s="48"/>
      <c r="AS1643" s="48"/>
      <c r="AT1643" s="48"/>
      <c r="AU1643" s="48"/>
      <c r="AV1643" s="48"/>
      <c r="AW1643" s="48"/>
      <c r="AX1643" s="48"/>
      <c r="AY1643" s="48"/>
      <c r="AZ1643" s="48"/>
      <c r="BA1643" s="48"/>
      <c r="BB1643" s="48"/>
      <c r="BC1643" s="48"/>
      <c r="BD1643" s="48"/>
      <c r="BE1643" s="48"/>
      <c r="BF1643" s="48"/>
      <c r="BG1643" s="48"/>
      <c r="BH1643" s="48"/>
      <c r="BI1643" s="48"/>
      <c r="BJ1643" s="48"/>
      <c r="BK1643" s="48"/>
      <c r="BL1643" s="48"/>
      <c r="BM1643" s="48"/>
      <c r="BN1643" s="48"/>
      <c r="BO1643" s="48"/>
      <c r="BP1643" s="48"/>
      <c r="BQ1643" s="48"/>
      <c r="BR1643" s="48"/>
      <c r="BS1643" s="48"/>
      <c r="BT1643" s="48"/>
      <c r="BU1643" s="48"/>
    </row>
    <row r="1644" spans="1:73" hidden="1">
      <c r="A1644" s="48"/>
      <c r="B1644" s="48"/>
      <c r="C1644" s="48"/>
      <c r="D1644" s="48"/>
      <c r="E1644" s="48"/>
      <c r="F1644" s="48"/>
      <c r="G1644" s="48"/>
      <c r="H1644" s="48"/>
      <c r="I1644" s="48"/>
      <c r="J1644" s="48"/>
      <c r="K1644" s="48"/>
      <c r="L1644" s="464">
        <f t="shared" si="98"/>
        <v>1257</v>
      </c>
      <c r="M1644" s="464"/>
      <c r="N1644" s="152" t="s">
        <v>4046</v>
      </c>
      <c r="O1644" s="48"/>
      <c r="P1644" s="48"/>
      <c r="Q1644" s="48"/>
      <c r="R1644" s="48"/>
      <c r="S1644" s="48"/>
      <c r="T1644" s="48"/>
      <c r="U1644" s="436" t="str">
        <f t="shared" si="99"/>
        <v/>
      </c>
      <c r="V1644" s="436"/>
      <c r="W1644" s="436" t="str">
        <f t="shared" si="100"/>
        <v/>
      </c>
      <c r="X1644" s="436"/>
      <c r="Y1644" s="48"/>
      <c r="Z1644" s="48"/>
      <c r="AA1644" s="48"/>
      <c r="AB1644" s="48"/>
      <c r="AC1644" s="48"/>
      <c r="AD1644" s="48"/>
      <c r="AE1644" s="48"/>
      <c r="AF1644" s="48"/>
      <c r="AG1644" s="48"/>
      <c r="AH1644" s="48"/>
      <c r="AI1644" s="48"/>
      <c r="AJ1644" s="48"/>
      <c r="AK1644" s="48"/>
      <c r="AL1644" s="48"/>
      <c r="AM1644" s="48"/>
      <c r="AN1644" s="48"/>
      <c r="AO1644" s="48"/>
      <c r="AP1644" s="48"/>
      <c r="AQ1644" s="48"/>
      <c r="AR1644" s="48"/>
      <c r="AS1644" s="48"/>
      <c r="AT1644" s="48"/>
      <c r="AU1644" s="48"/>
      <c r="AV1644" s="48"/>
      <c r="AW1644" s="48"/>
      <c r="AX1644" s="48"/>
      <c r="AY1644" s="48"/>
      <c r="AZ1644" s="48"/>
      <c r="BA1644" s="48"/>
      <c r="BB1644" s="48"/>
      <c r="BC1644" s="48"/>
      <c r="BD1644" s="48"/>
      <c r="BE1644" s="48"/>
      <c r="BF1644" s="48"/>
      <c r="BG1644" s="48"/>
      <c r="BH1644" s="48"/>
      <c r="BI1644" s="48"/>
      <c r="BJ1644" s="48"/>
      <c r="BK1644" s="48"/>
      <c r="BL1644" s="48"/>
      <c r="BM1644" s="48"/>
      <c r="BN1644" s="48"/>
      <c r="BO1644" s="48"/>
      <c r="BP1644" s="48"/>
      <c r="BQ1644" s="48"/>
      <c r="BR1644" s="48"/>
      <c r="BS1644" s="48"/>
      <c r="BT1644" s="48"/>
      <c r="BU1644" s="48"/>
    </row>
    <row r="1645" spans="1:73" hidden="1">
      <c r="A1645" s="48"/>
      <c r="B1645" s="48"/>
      <c r="C1645" s="48"/>
      <c r="D1645" s="48"/>
      <c r="E1645" s="48"/>
      <c r="F1645" s="48"/>
      <c r="G1645" s="48"/>
      <c r="H1645" s="48"/>
      <c r="I1645" s="48"/>
      <c r="J1645" s="48"/>
      <c r="K1645" s="48"/>
      <c r="L1645" s="464">
        <f t="shared" si="98"/>
        <v>1258</v>
      </c>
      <c r="M1645" s="464"/>
      <c r="N1645" s="152" t="s">
        <v>4047</v>
      </c>
      <c r="O1645" s="48"/>
      <c r="P1645" s="48"/>
      <c r="Q1645" s="48"/>
      <c r="R1645" s="48"/>
      <c r="S1645" s="48"/>
      <c r="T1645" s="48"/>
      <c r="U1645" s="436" t="str">
        <f t="shared" si="99"/>
        <v/>
      </c>
      <c r="V1645" s="436"/>
      <c r="W1645" s="436" t="str">
        <f t="shared" si="100"/>
        <v/>
      </c>
      <c r="X1645" s="436"/>
      <c r="Y1645" s="48"/>
      <c r="Z1645" s="48"/>
      <c r="AA1645" s="48"/>
      <c r="AB1645" s="48"/>
      <c r="AC1645" s="48"/>
      <c r="AD1645" s="48"/>
      <c r="AE1645" s="48"/>
      <c r="AF1645" s="48"/>
      <c r="AG1645" s="48"/>
      <c r="AH1645" s="48"/>
      <c r="AI1645" s="48"/>
      <c r="AJ1645" s="48"/>
      <c r="AK1645" s="48"/>
      <c r="AL1645" s="48"/>
      <c r="AM1645" s="48"/>
      <c r="AN1645" s="48"/>
      <c r="AO1645" s="48"/>
      <c r="AP1645" s="48"/>
      <c r="AQ1645" s="48"/>
      <c r="AR1645" s="48"/>
      <c r="AS1645" s="48"/>
      <c r="AT1645" s="48"/>
      <c r="AU1645" s="48"/>
      <c r="AV1645" s="48"/>
      <c r="AW1645" s="48"/>
      <c r="AX1645" s="48"/>
      <c r="AY1645" s="48"/>
      <c r="AZ1645" s="48"/>
      <c r="BA1645" s="48"/>
      <c r="BB1645" s="48"/>
      <c r="BC1645" s="48"/>
      <c r="BD1645" s="48"/>
      <c r="BE1645" s="48"/>
      <c r="BF1645" s="48"/>
      <c r="BG1645" s="48"/>
      <c r="BH1645" s="48"/>
      <c r="BI1645" s="48"/>
      <c r="BJ1645" s="48"/>
      <c r="BK1645" s="48"/>
      <c r="BL1645" s="48"/>
      <c r="BM1645" s="48"/>
      <c r="BN1645" s="48"/>
      <c r="BO1645" s="48"/>
      <c r="BP1645" s="48"/>
      <c r="BQ1645" s="48"/>
      <c r="BR1645" s="48"/>
      <c r="BS1645" s="48"/>
      <c r="BT1645" s="48"/>
      <c r="BU1645" s="48"/>
    </row>
    <row r="1646" spans="1:73" hidden="1">
      <c r="A1646" s="48"/>
      <c r="B1646" s="48"/>
      <c r="C1646" s="48"/>
      <c r="D1646" s="48"/>
      <c r="E1646" s="48"/>
      <c r="F1646" s="48"/>
      <c r="G1646" s="48"/>
      <c r="H1646" s="48"/>
      <c r="I1646" s="48"/>
      <c r="J1646" s="48"/>
      <c r="K1646" s="48"/>
      <c r="L1646" s="464">
        <f t="shared" si="98"/>
        <v>1259</v>
      </c>
      <c r="M1646" s="464"/>
      <c r="N1646" s="152" t="s">
        <v>4048</v>
      </c>
      <c r="O1646" s="48"/>
      <c r="P1646" s="48"/>
      <c r="Q1646" s="48"/>
      <c r="R1646" s="48"/>
      <c r="S1646" s="48"/>
      <c r="T1646" s="48"/>
      <c r="U1646" s="436" t="str">
        <f t="shared" si="99"/>
        <v/>
      </c>
      <c r="V1646" s="436"/>
      <c r="W1646" s="436" t="str">
        <f t="shared" si="100"/>
        <v/>
      </c>
      <c r="X1646" s="436"/>
      <c r="Y1646" s="48"/>
      <c r="Z1646" s="48"/>
      <c r="AA1646" s="48"/>
      <c r="AB1646" s="48"/>
      <c r="AC1646" s="48"/>
      <c r="AD1646" s="48"/>
      <c r="AE1646" s="48"/>
      <c r="AF1646" s="48"/>
      <c r="AG1646" s="48"/>
      <c r="AH1646" s="48"/>
      <c r="AI1646" s="48"/>
      <c r="AJ1646" s="48"/>
      <c r="AK1646" s="48"/>
      <c r="AL1646" s="48"/>
      <c r="AM1646" s="48"/>
      <c r="AN1646" s="48"/>
      <c r="AO1646" s="48"/>
      <c r="AP1646" s="48"/>
      <c r="AQ1646" s="48"/>
      <c r="AR1646" s="48"/>
      <c r="AS1646" s="48"/>
      <c r="AT1646" s="48"/>
      <c r="AU1646" s="48"/>
      <c r="AV1646" s="48"/>
      <c r="AW1646" s="48"/>
      <c r="AX1646" s="48"/>
      <c r="AY1646" s="48"/>
      <c r="AZ1646" s="48"/>
      <c r="BA1646" s="48"/>
      <c r="BB1646" s="48"/>
      <c r="BC1646" s="48"/>
      <c r="BD1646" s="48"/>
      <c r="BE1646" s="48"/>
      <c r="BF1646" s="48"/>
      <c r="BG1646" s="48"/>
      <c r="BH1646" s="48"/>
      <c r="BI1646" s="48"/>
      <c r="BJ1646" s="48"/>
      <c r="BK1646" s="48"/>
      <c r="BL1646" s="48"/>
      <c r="BM1646" s="48"/>
      <c r="BN1646" s="48"/>
      <c r="BO1646" s="48"/>
      <c r="BP1646" s="48"/>
      <c r="BQ1646" s="48"/>
      <c r="BR1646" s="48"/>
      <c r="BS1646" s="48"/>
      <c r="BT1646" s="48"/>
      <c r="BU1646" s="48"/>
    </row>
    <row r="1647" spans="1:73" hidden="1">
      <c r="A1647" s="48"/>
      <c r="B1647" s="48"/>
      <c r="C1647" s="48"/>
      <c r="D1647" s="48"/>
      <c r="E1647" s="48"/>
      <c r="F1647" s="48"/>
      <c r="G1647" s="48"/>
      <c r="H1647" s="48"/>
      <c r="I1647" s="48"/>
      <c r="J1647" s="48"/>
      <c r="K1647" s="48"/>
      <c r="L1647" s="464">
        <f t="shared" si="98"/>
        <v>1260</v>
      </c>
      <c r="M1647" s="464"/>
      <c r="N1647" s="152" t="s">
        <v>4049</v>
      </c>
      <c r="O1647" s="48"/>
      <c r="P1647" s="48"/>
      <c r="Q1647" s="48"/>
      <c r="R1647" s="48"/>
      <c r="S1647" s="48"/>
      <c r="T1647" s="48"/>
      <c r="U1647" s="436" t="str">
        <f t="shared" si="99"/>
        <v/>
      </c>
      <c r="V1647" s="436"/>
      <c r="W1647" s="436" t="str">
        <f t="shared" si="100"/>
        <v/>
      </c>
      <c r="X1647" s="436"/>
      <c r="Y1647" s="48"/>
      <c r="Z1647" s="48"/>
      <c r="AA1647" s="48"/>
      <c r="AB1647" s="48"/>
      <c r="AC1647" s="48"/>
      <c r="AD1647" s="48"/>
      <c r="AE1647" s="48"/>
      <c r="AF1647" s="48"/>
      <c r="AG1647" s="48"/>
      <c r="AH1647" s="48"/>
      <c r="AI1647" s="48"/>
      <c r="AJ1647" s="48"/>
      <c r="AK1647" s="48"/>
      <c r="AL1647" s="48"/>
      <c r="AM1647" s="48"/>
      <c r="AN1647" s="48"/>
      <c r="AO1647" s="48"/>
      <c r="AP1647" s="48"/>
      <c r="AQ1647" s="48"/>
      <c r="AR1647" s="48"/>
      <c r="AS1647" s="48"/>
      <c r="AT1647" s="48"/>
      <c r="AU1647" s="48"/>
      <c r="AV1647" s="48"/>
      <c r="AW1647" s="48"/>
      <c r="AX1647" s="48"/>
      <c r="AY1647" s="48"/>
      <c r="AZ1647" s="48"/>
      <c r="BA1647" s="48"/>
      <c r="BB1647" s="48"/>
      <c r="BC1647" s="48"/>
      <c r="BD1647" s="48"/>
      <c r="BE1647" s="48"/>
      <c r="BF1647" s="48"/>
      <c r="BG1647" s="48"/>
      <c r="BH1647" s="48"/>
      <c r="BI1647" s="48"/>
      <c r="BJ1647" s="48"/>
      <c r="BK1647" s="48"/>
      <c r="BL1647" s="48"/>
      <c r="BM1647" s="48"/>
      <c r="BN1647" s="48"/>
      <c r="BO1647" s="48"/>
      <c r="BP1647" s="48"/>
      <c r="BQ1647" s="48"/>
      <c r="BR1647" s="48"/>
      <c r="BS1647" s="48"/>
      <c r="BT1647" s="48"/>
      <c r="BU1647" s="48"/>
    </row>
    <row r="1648" spans="1:73" hidden="1">
      <c r="A1648" s="48"/>
      <c r="B1648" s="48"/>
      <c r="C1648" s="48"/>
      <c r="D1648" s="48"/>
      <c r="E1648" s="48"/>
      <c r="F1648" s="48"/>
      <c r="G1648" s="48"/>
      <c r="H1648" s="48"/>
      <c r="I1648" s="48"/>
      <c r="J1648" s="48"/>
      <c r="K1648" s="48"/>
      <c r="L1648" s="464">
        <f t="shared" si="98"/>
        <v>1261</v>
      </c>
      <c r="M1648" s="464"/>
      <c r="N1648" s="152" t="s">
        <v>4050</v>
      </c>
      <c r="O1648" s="48"/>
      <c r="P1648" s="48"/>
      <c r="Q1648" s="48"/>
      <c r="R1648" s="48"/>
      <c r="S1648" s="48"/>
      <c r="T1648" s="48"/>
      <c r="U1648" s="436" t="str">
        <f t="shared" si="99"/>
        <v/>
      </c>
      <c r="V1648" s="436"/>
      <c r="W1648" s="436" t="str">
        <f t="shared" si="100"/>
        <v/>
      </c>
      <c r="X1648" s="436"/>
      <c r="Y1648" s="48"/>
      <c r="Z1648" s="48"/>
      <c r="AA1648" s="48"/>
      <c r="AB1648" s="48"/>
      <c r="AC1648" s="48"/>
      <c r="AD1648" s="48"/>
      <c r="AE1648" s="48"/>
      <c r="AF1648" s="48"/>
      <c r="AG1648" s="48"/>
      <c r="AH1648" s="48"/>
      <c r="AI1648" s="48"/>
      <c r="AJ1648" s="48"/>
      <c r="AK1648" s="48"/>
      <c r="AL1648" s="48"/>
      <c r="AM1648" s="48"/>
      <c r="AN1648" s="48"/>
      <c r="AO1648" s="48"/>
      <c r="AP1648" s="48"/>
      <c r="AQ1648" s="48"/>
      <c r="AR1648" s="48"/>
      <c r="AS1648" s="48"/>
      <c r="AT1648" s="48"/>
      <c r="AU1648" s="48"/>
      <c r="AV1648" s="48"/>
      <c r="AW1648" s="48"/>
      <c r="AX1648" s="48"/>
      <c r="AY1648" s="48"/>
      <c r="AZ1648" s="48"/>
      <c r="BA1648" s="48"/>
      <c r="BB1648" s="48"/>
      <c r="BC1648" s="48"/>
      <c r="BD1648" s="48"/>
      <c r="BE1648" s="48"/>
      <c r="BF1648" s="48"/>
      <c r="BG1648" s="48"/>
      <c r="BH1648" s="48"/>
      <c r="BI1648" s="48"/>
      <c r="BJ1648" s="48"/>
      <c r="BK1648" s="48"/>
      <c r="BL1648" s="48"/>
      <c r="BM1648" s="48"/>
      <c r="BN1648" s="48"/>
      <c r="BO1648" s="48"/>
      <c r="BP1648" s="48"/>
      <c r="BQ1648" s="48"/>
      <c r="BR1648" s="48"/>
      <c r="BS1648" s="48"/>
      <c r="BT1648" s="48"/>
      <c r="BU1648" s="48"/>
    </row>
    <row r="1649" spans="1:73" hidden="1">
      <c r="A1649" s="48"/>
      <c r="B1649" s="48"/>
      <c r="C1649" s="48"/>
      <c r="D1649" s="48"/>
      <c r="E1649" s="48"/>
      <c r="F1649" s="48"/>
      <c r="G1649" s="48"/>
      <c r="H1649" s="48"/>
      <c r="I1649" s="48"/>
      <c r="J1649" s="48"/>
      <c r="K1649" s="48"/>
      <c r="L1649" s="464">
        <f t="shared" si="98"/>
        <v>1262</v>
      </c>
      <c r="M1649" s="464"/>
      <c r="N1649" s="152" t="s">
        <v>4051</v>
      </c>
      <c r="O1649" s="48"/>
      <c r="P1649" s="48"/>
      <c r="Q1649" s="48"/>
      <c r="R1649" s="48"/>
      <c r="S1649" s="48"/>
      <c r="T1649" s="48"/>
      <c r="U1649" s="436" t="str">
        <f t="shared" si="99"/>
        <v/>
      </c>
      <c r="V1649" s="436"/>
      <c r="W1649" s="436" t="str">
        <f t="shared" si="100"/>
        <v/>
      </c>
      <c r="X1649" s="436"/>
      <c r="Y1649" s="48"/>
      <c r="Z1649" s="48"/>
      <c r="AA1649" s="48"/>
      <c r="AB1649" s="48"/>
      <c r="AC1649" s="48"/>
      <c r="AD1649" s="48"/>
      <c r="AE1649" s="48"/>
      <c r="AF1649" s="48"/>
      <c r="AG1649" s="48"/>
      <c r="AH1649" s="48"/>
      <c r="AI1649" s="48"/>
      <c r="AJ1649" s="48"/>
      <c r="AK1649" s="48"/>
      <c r="AL1649" s="48"/>
      <c r="AM1649" s="48"/>
      <c r="AN1649" s="48"/>
      <c r="AO1649" s="48"/>
      <c r="AP1649" s="48"/>
      <c r="AQ1649" s="48"/>
      <c r="AR1649" s="48"/>
      <c r="AS1649" s="48"/>
      <c r="AT1649" s="48"/>
      <c r="AU1649" s="48"/>
      <c r="AV1649" s="48"/>
      <c r="AW1649" s="48"/>
      <c r="AX1649" s="48"/>
      <c r="AY1649" s="48"/>
      <c r="AZ1649" s="48"/>
      <c r="BA1649" s="48"/>
      <c r="BB1649" s="48"/>
      <c r="BC1649" s="48"/>
      <c r="BD1649" s="48"/>
      <c r="BE1649" s="48"/>
      <c r="BF1649" s="48"/>
      <c r="BG1649" s="48"/>
      <c r="BH1649" s="48"/>
      <c r="BI1649" s="48"/>
      <c r="BJ1649" s="48"/>
      <c r="BK1649" s="48"/>
      <c r="BL1649" s="48"/>
      <c r="BM1649" s="48"/>
      <c r="BN1649" s="48"/>
      <c r="BO1649" s="48"/>
      <c r="BP1649" s="48"/>
      <c r="BQ1649" s="48"/>
      <c r="BR1649" s="48"/>
      <c r="BS1649" s="48"/>
      <c r="BT1649" s="48"/>
      <c r="BU1649" s="48"/>
    </row>
    <row r="1650" spans="1:73" hidden="1">
      <c r="A1650" s="48"/>
      <c r="B1650" s="48"/>
      <c r="C1650" s="48"/>
      <c r="D1650" s="48"/>
      <c r="E1650" s="48"/>
      <c r="F1650" s="48"/>
      <c r="G1650" s="48"/>
      <c r="H1650" s="48"/>
      <c r="I1650" s="48"/>
      <c r="J1650" s="48"/>
      <c r="K1650" s="48"/>
      <c r="L1650" s="464">
        <f t="shared" si="98"/>
        <v>1263</v>
      </c>
      <c r="M1650" s="464"/>
      <c r="N1650" s="152" t="s">
        <v>4052</v>
      </c>
      <c r="O1650" s="48"/>
      <c r="P1650" s="48"/>
      <c r="Q1650" s="48"/>
      <c r="R1650" s="48"/>
      <c r="S1650" s="48"/>
      <c r="T1650" s="48"/>
      <c r="U1650" s="436" t="str">
        <f t="shared" si="99"/>
        <v/>
      </c>
      <c r="V1650" s="436"/>
      <c r="W1650" s="436" t="str">
        <f t="shared" si="100"/>
        <v/>
      </c>
      <c r="X1650" s="436"/>
      <c r="Y1650" s="48"/>
      <c r="Z1650" s="48"/>
      <c r="AA1650" s="48"/>
      <c r="AB1650" s="48"/>
      <c r="AC1650" s="48"/>
      <c r="AD1650" s="48"/>
      <c r="AE1650" s="48"/>
      <c r="AF1650" s="48"/>
      <c r="AG1650" s="48"/>
      <c r="AH1650" s="48"/>
      <c r="AI1650" s="48"/>
      <c r="AJ1650" s="48"/>
      <c r="AK1650" s="48"/>
      <c r="AL1650" s="48"/>
      <c r="AM1650" s="48"/>
      <c r="AN1650" s="48"/>
      <c r="AO1650" s="48"/>
      <c r="AP1650" s="48"/>
      <c r="AQ1650" s="48"/>
      <c r="AR1650" s="48"/>
      <c r="AS1650" s="48"/>
      <c r="AT1650" s="48"/>
      <c r="AU1650" s="48"/>
      <c r="AV1650" s="48"/>
      <c r="AW1650" s="48"/>
      <c r="AX1650" s="48"/>
      <c r="AY1650" s="48"/>
      <c r="AZ1650" s="48"/>
      <c r="BA1650" s="48"/>
      <c r="BB1650" s="48"/>
      <c r="BC1650" s="48"/>
      <c r="BD1650" s="48"/>
      <c r="BE1650" s="48"/>
      <c r="BF1650" s="48"/>
      <c r="BG1650" s="48"/>
      <c r="BH1650" s="48"/>
      <c r="BI1650" s="48"/>
      <c r="BJ1650" s="48"/>
      <c r="BK1650" s="48"/>
      <c r="BL1650" s="48"/>
      <c r="BM1650" s="48"/>
      <c r="BN1650" s="48"/>
      <c r="BO1650" s="48"/>
      <c r="BP1650" s="48"/>
      <c r="BQ1650" s="48"/>
      <c r="BR1650" s="48"/>
      <c r="BS1650" s="48"/>
      <c r="BT1650" s="48"/>
      <c r="BU1650" s="48"/>
    </row>
    <row r="1651" spans="1:73" hidden="1">
      <c r="A1651" s="48"/>
      <c r="B1651" s="48"/>
      <c r="C1651" s="48"/>
      <c r="D1651" s="48"/>
      <c r="E1651" s="48"/>
      <c r="F1651" s="48"/>
      <c r="G1651" s="48"/>
      <c r="H1651" s="48"/>
      <c r="I1651" s="48"/>
      <c r="J1651" s="48"/>
      <c r="K1651" s="48"/>
      <c r="L1651" s="464">
        <f t="shared" si="98"/>
        <v>1264</v>
      </c>
      <c r="M1651" s="464"/>
      <c r="N1651" s="152" t="s">
        <v>4053</v>
      </c>
      <c r="O1651" s="48"/>
      <c r="P1651" s="48"/>
      <c r="Q1651" s="48"/>
      <c r="R1651" s="48"/>
      <c r="S1651" s="48"/>
      <c r="T1651" s="48"/>
      <c r="U1651" s="436" t="str">
        <f t="shared" si="99"/>
        <v/>
      </c>
      <c r="V1651" s="436"/>
      <c r="W1651" s="436" t="str">
        <f t="shared" si="100"/>
        <v/>
      </c>
      <c r="X1651" s="436"/>
      <c r="Y1651" s="48"/>
      <c r="Z1651" s="48"/>
      <c r="AA1651" s="48"/>
      <c r="AB1651" s="48"/>
      <c r="AC1651" s="48"/>
      <c r="AD1651" s="48"/>
      <c r="AE1651" s="48"/>
      <c r="AF1651" s="48"/>
      <c r="AG1651" s="48"/>
      <c r="AH1651" s="48"/>
      <c r="AI1651" s="48"/>
      <c r="AJ1651" s="48"/>
      <c r="AK1651" s="48"/>
      <c r="AL1651" s="48"/>
      <c r="AM1651" s="48"/>
      <c r="AN1651" s="48"/>
      <c r="AO1651" s="48"/>
      <c r="AP1651" s="48"/>
      <c r="AQ1651" s="48"/>
      <c r="AR1651" s="48"/>
      <c r="AS1651" s="48"/>
      <c r="AT1651" s="48"/>
      <c r="AU1651" s="48"/>
      <c r="AV1651" s="48"/>
      <c r="AW1651" s="48"/>
      <c r="AX1651" s="48"/>
      <c r="AY1651" s="48"/>
      <c r="AZ1651" s="48"/>
      <c r="BA1651" s="48"/>
      <c r="BB1651" s="48"/>
      <c r="BC1651" s="48"/>
      <c r="BD1651" s="48"/>
      <c r="BE1651" s="48"/>
      <c r="BF1651" s="48"/>
      <c r="BG1651" s="48"/>
      <c r="BH1651" s="48"/>
      <c r="BI1651" s="48"/>
      <c r="BJ1651" s="48"/>
      <c r="BK1651" s="48"/>
      <c r="BL1651" s="48"/>
      <c r="BM1651" s="48"/>
      <c r="BN1651" s="48"/>
      <c r="BO1651" s="48"/>
      <c r="BP1651" s="48"/>
      <c r="BQ1651" s="48"/>
      <c r="BR1651" s="48"/>
      <c r="BS1651" s="48"/>
      <c r="BT1651" s="48"/>
      <c r="BU1651" s="48"/>
    </row>
    <row r="1652" spans="1:73" hidden="1">
      <c r="A1652" s="48"/>
      <c r="B1652" s="48"/>
      <c r="C1652" s="48"/>
      <c r="D1652" s="48"/>
      <c r="E1652" s="48"/>
      <c r="F1652" s="48"/>
      <c r="G1652" s="48"/>
      <c r="H1652" s="48"/>
      <c r="I1652" s="48"/>
      <c r="J1652" s="48"/>
      <c r="K1652" s="48"/>
      <c r="L1652" s="464">
        <f t="shared" si="98"/>
        <v>1265</v>
      </c>
      <c r="M1652" s="464"/>
      <c r="N1652" s="152" t="s">
        <v>4054</v>
      </c>
      <c r="O1652" s="48"/>
      <c r="P1652" s="48"/>
      <c r="Q1652" s="48"/>
      <c r="R1652" s="48"/>
      <c r="S1652" s="48"/>
      <c r="T1652" s="48"/>
      <c r="U1652" s="436" t="str">
        <f t="shared" si="99"/>
        <v/>
      </c>
      <c r="V1652" s="436"/>
      <c r="W1652" s="436" t="str">
        <f t="shared" si="100"/>
        <v/>
      </c>
      <c r="X1652" s="436"/>
      <c r="Y1652" s="48"/>
      <c r="Z1652" s="48"/>
      <c r="AA1652" s="48"/>
      <c r="AB1652" s="48"/>
      <c r="AC1652" s="48"/>
      <c r="AD1652" s="48"/>
      <c r="AE1652" s="48"/>
      <c r="AF1652" s="48"/>
      <c r="AG1652" s="48"/>
      <c r="AH1652" s="48"/>
      <c r="AI1652" s="48"/>
      <c r="AJ1652" s="48"/>
      <c r="AK1652" s="48"/>
      <c r="AL1652" s="48"/>
      <c r="AM1652" s="48"/>
      <c r="AN1652" s="48"/>
      <c r="AO1652" s="48"/>
      <c r="AP1652" s="48"/>
      <c r="AQ1652" s="48"/>
      <c r="AR1652" s="48"/>
      <c r="AS1652" s="48"/>
      <c r="AT1652" s="48"/>
      <c r="AU1652" s="48"/>
      <c r="AV1652" s="48"/>
      <c r="AW1652" s="48"/>
      <c r="AX1652" s="48"/>
      <c r="AY1652" s="48"/>
      <c r="AZ1652" s="48"/>
      <c r="BA1652" s="48"/>
      <c r="BB1652" s="48"/>
      <c r="BC1652" s="48"/>
      <c r="BD1652" s="48"/>
      <c r="BE1652" s="48"/>
      <c r="BF1652" s="48"/>
      <c r="BG1652" s="48"/>
      <c r="BH1652" s="48"/>
      <c r="BI1652" s="48"/>
      <c r="BJ1652" s="48"/>
      <c r="BK1652" s="48"/>
      <c r="BL1652" s="48"/>
      <c r="BM1652" s="48"/>
      <c r="BN1652" s="48"/>
      <c r="BO1652" s="48"/>
      <c r="BP1652" s="48"/>
      <c r="BQ1652" s="48"/>
      <c r="BR1652" s="48"/>
      <c r="BS1652" s="48"/>
      <c r="BT1652" s="48"/>
      <c r="BU1652" s="48"/>
    </row>
    <row r="1653" spans="1:73" hidden="1">
      <c r="A1653" s="48"/>
      <c r="B1653" s="48"/>
      <c r="C1653" s="48"/>
      <c r="D1653" s="48"/>
      <c r="E1653" s="48"/>
      <c r="F1653" s="48"/>
      <c r="G1653" s="48"/>
      <c r="H1653" s="48"/>
      <c r="I1653" s="48"/>
      <c r="J1653" s="48"/>
      <c r="K1653" s="48"/>
      <c r="L1653" s="464">
        <f t="shared" si="98"/>
        <v>1266</v>
      </c>
      <c r="M1653" s="464"/>
      <c r="N1653" s="152" t="s">
        <v>4055</v>
      </c>
      <c r="O1653" s="48"/>
      <c r="P1653" s="48"/>
      <c r="Q1653" s="48"/>
      <c r="R1653" s="48"/>
      <c r="S1653" s="48"/>
      <c r="T1653" s="48"/>
      <c r="U1653" s="436" t="str">
        <f t="shared" si="99"/>
        <v/>
      </c>
      <c r="V1653" s="436"/>
      <c r="W1653" s="436" t="str">
        <f t="shared" si="100"/>
        <v/>
      </c>
      <c r="X1653" s="436"/>
      <c r="Y1653" s="48"/>
      <c r="Z1653" s="48"/>
      <c r="AA1653" s="48"/>
      <c r="AB1653" s="48"/>
      <c r="AC1653" s="48"/>
      <c r="AD1653" s="48"/>
      <c r="AE1653" s="48"/>
      <c r="AF1653" s="48"/>
      <c r="AG1653" s="48"/>
      <c r="AH1653" s="48"/>
      <c r="AI1653" s="48"/>
      <c r="AJ1653" s="48"/>
      <c r="AK1653" s="48"/>
      <c r="AL1653" s="48"/>
      <c r="AM1653" s="48"/>
      <c r="AN1653" s="48"/>
      <c r="AO1653" s="48"/>
      <c r="AP1653" s="48"/>
      <c r="AQ1653" s="48"/>
      <c r="AR1653" s="48"/>
      <c r="AS1653" s="48"/>
      <c r="AT1653" s="48"/>
      <c r="AU1653" s="48"/>
      <c r="AV1653" s="48"/>
      <c r="AW1653" s="48"/>
      <c r="AX1653" s="48"/>
      <c r="AY1653" s="48"/>
      <c r="AZ1653" s="48"/>
      <c r="BA1653" s="48"/>
      <c r="BB1653" s="48"/>
      <c r="BC1653" s="48"/>
      <c r="BD1653" s="48"/>
      <c r="BE1653" s="48"/>
      <c r="BF1653" s="48"/>
      <c r="BG1653" s="48"/>
      <c r="BH1653" s="48"/>
      <c r="BI1653" s="48"/>
      <c r="BJ1653" s="48"/>
      <c r="BK1653" s="48"/>
      <c r="BL1653" s="48"/>
      <c r="BM1653" s="48"/>
      <c r="BN1653" s="48"/>
      <c r="BO1653" s="48"/>
      <c r="BP1653" s="48"/>
      <c r="BQ1653" s="48"/>
      <c r="BR1653" s="48"/>
      <c r="BS1653" s="48"/>
      <c r="BT1653" s="48"/>
      <c r="BU1653" s="48"/>
    </row>
    <row r="1654" spans="1:73" hidden="1">
      <c r="A1654" s="48"/>
      <c r="B1654" s="48"/>
      <c r="C1654" s="48"/>
      <c r="D1654" s="48"/>
      <c r="E1654" s="48"/>
      <c r="F1654" s="48"/>
      <c r="G1654" s="48"/>
      <c r="H1654" s="48"/>
      <c r="I1654" s="48"/>
      <c r="J1654" s="48"/>
      <c r="K1654" s="48"/>
      <c r="L1654" s="464">
        <f t="shared" si="98"/>
        <v>1267</v>
      </c>
      <c r="M1654" s="464"/>
      <c r="N1654" s="152" t="s">
        <v>4056</v>
      </c>
      <c r="O1654" s="48"/>
      <c r="P1654" s="48"/>
      <c r="Q1654" s="48"/>
      <c r="R1654" s="48"/>
      <c r="S1654" s="48"/>
      <c r="T1654" s="48"/>
      <c r="U1654" s="436" t="str">
        <f t="shared" si="99"/>
        <v/>
      </c>
      <c r="V1654" s="436"/>
      <c r="W1654" s="436" t="str">
        <f t="shared" si="100"/>
        <v/>
      </c>
      <c r="X1654" s="436"/>
      <c r="Y1654" s="48"/>
      <c r="Z1654" s="48"/>
      <c r="AA1654" s="48"/>
      <c r="AB1654" s="48"/>
      <c r="AC1654" s="48"/>
      <c r="AD1654" s="48"/>
      <c r="AE1654" s="48"/>
      <c r="AF1654" s="48"/>
      <c r="AG1654" s="48"/>
      <c r="AH1654" s="48"/>
      <c r="AI1654" s="48"/>
      <c r="AJ1654" s="48"/>
      <c r="AK1654" s="48"/>
      <c r="AL1654" s="48"/>
      <c r="AM1654" s="48"/>
      <c r="AN1654" s="48"/>
      <c r="AO1654" s="48"/>
      <c r="AP1654" s="48"/>
      <c r="AQ1654" s="48"/>
      <c r="AR1654" s="48"/>
      <c r="AS1654" s="48"/>
      <c r="AT1654" s="48"/>
      <c r="AU1654" s="48"/>
      <c r="AV1654" s="48"/>
      <c r="AW1654" s="48"/>
      <c r="AX1654" s="48"/>
      <c r="AY1654" s="48"/>
      <c r="AZ1654" s="48"/>
      <c r="BA1654" s="48"/>
      <c r="BB1654" s="48"/>
      <c r="BC1654" s="48"/>
      <c r="BD1654" s="48"/>
      <c r="BE1654" s="48"/>
      <c r="BF1654" s="48"/>
      <c r="BG1654" s="48"/>
      <c r="BH1654" s="48"/>
      <c r="BI1654" s="48"/>
      <c r="BJ1654" s="48"/>
      <c r="BK1654" s="48"/>
      <c r="BL1654" s="48"/>
      <c r="BM1654" s="48"/>
      <c r="BN1654" s="48"/>
      <c r="BO1654" s="48"/>
      <c r="BP1654" s="48"/>
      <c r="BQ1654" s="48"/>
      <c r="BR1654" s="48"/>
      <c r="BS1654" s="48"/>
      <c r="BT1654" s="48"/>
      <c r="BU1654" s="48"/>
    </row>
    <row r="1655" spans="1:73" hidden="1">
      <c r="A1655" s="48"/>
      <c r="B1655" s="48"/>
      <c r="C1655" s="48"/>
      <c r="D1655" s="48"/>
      <c r="E1655" s="48"/>
      <c r="F1655" s="48"/>
      <c r="G1655" s="48"/>
      <c r="H1655" s="48"/>
      <c r="I1655" s="48"/>
      <c r="J1655" s="48"/>
      <c r="K1655" s="48"/>
      <c r="L1655" s="464">
        <f t="shared" si="98"/>
        <v>1268</v>
      </c>
      <c r="M1655" s="464"/>
      <c r="N1655" s="152" t="s">
        <v>4057</v>
      </c>
      <c r="O1655" s="48"/>
      <c r="P1655" s="48"/>
      <c r="Q1655" s="48"/>
      <c r="R1655" s="48"/>
      <c r="S1655" s="48"/>
      <c r="T1655" s="48"/>
      <c r="U1655" s="436" t="str">
        <f t="shared" si="99"/>
        <v/>
      </c>
      <c r="V1655" s="436"/>
      <c r="W1655" s="436" t="str">
        <f t="shared" si="100"/>
        <v/>
      </c>
      <c r="X1655" s="436"/>
      <c r="Y1655" s="48"/>
      <c r="Z1655" s="48"/>
      <c r="AA1655" s="48"/>
      <c r="AB1655" s="48"/>
      <c r="AC1655" s="48"/>
      <c r="AD1655" s="48"/>
      <c r="AE1655" s="48"/>
      <c r="AF1655" s="48"/>
      <c r="AG1655" s="48"/>
      <c r="AH1655" s="48"/>
      <c r="AI1655" s="48"/>
      <c r="AJ1655" s="48"/>
      <c r="AK1655" s="48"/>
      <c r="AL1655" s="48"/>
      <c r="AM1655" s="48"/>
      <c r="AN1655" s="48"/>
      <c r="AO1655" s="48"/>
      <c r="AP1655" s="48"/>
      <c r="AQ1655" s="48"/>
      <c r="AR1655" s="48"/>
      <c r="AS1655" s="48"/>
      <c r="AT1655" s="48"/>
      <c r="AU1655" s="48"/>
      <c r="AV1655" s="48"/>
      <c r="AW1655" s="48"/>
      <c r="AX1655" s="48"/>
      <c r="AY1655" s="48"/>
      <c r="AZ1655" s="48"/>
      <c r="BA1655" s="48"/>
      <c r="BB1655" s="48"/>
      <c r="BC1655" s="48"/>
      <c r="BD1655" s="48"/>
      <c r="BE1655" s="48"/>
      <c r="BF1655" s="48"/>
      <c r="BG1655" s="48"/>
      <c r="BH1655" s="48"/>
      <c r="BI1655" s="48"/>
      <c r="BJ1655" s="48"/>
      <c r="BK1655" s="48"/>
      <c r="BL1655" s="48"/>
      <c r="BM1655" s="48"/>
      <c r="BN1655" s="48"/>
      <c r="BO1655" s="48"/>
      <c r="BP1655" s="48"/>
      <c r="BQ1655" s="48"/>
      <c r="BR1655" s="48"/>
      <c r="BS1655" s="48"/>
      <c r="BT1655" s="48"/>
      <c r="BU1655" s="48"/>
    </row>
    <row r="1656" spans="1:73" hidden="1">
      <c r="A1656" s="48"/>
      <c r="B1656" s="48"/>
      <c r="C1656" s="48"/>
      <c r="D1656" s="48"/>
      <c r="E1656" s="48"/>
      <c r="F1656" s="48"/>
      <c r="G1656" s="48"/>
      <c r="H1656" s="48"/>
      <c r="I1656" s="48"/>
      <c r="J1656" s="48"/>
      <c r="K1656" s="48"/>
      <c r="L1656" s="464">
        <f t="shared" si="98"/>
        <v>1269</v>
      </c>
      <c r="M1656" s="464"/>
      <c r="N1656" s="152" t="s">
        <v>4058</v>
      </c>
      <c r="O1656" s="48"/>
      <c r="P1656" s="48"/>
      <c r="Q1656" s="48"/>
      <c r="R1656" s="48"/>
      <c r="S1656" s="48"/>
      <c r="T1656" s="48"/>
      <c r="U1656" s="436" t="str">
        <f t="shared" si="99"/>
        <v/>
      </c>
      <c r="V1656" s="436"/>
      <c r="W1656" s="436" t="str">
        <f t="shared" si="100"/>
        <v/>
      </c>
      <c r="X1656" s="436"/>
      <c r="Y1656" s="48"/>
      <c r="Z1656" s="48"/>
      <c r="AA1656" s="48"/>
      <c r="AB1656" s="48"/>
      <c r="AC1656" s="48"/>
      <c r="AD1656" s="48"/>
      <c r="AE1656" s="48"/>
      <c r="AF1656" s="48"/>
      <c r="AG1656" s="48"/>
      <c r="AH1656" s="48"/>
      <c r="AI1656" s="48"/>
      <c r="AJ1656" s="48"/>
      <c r="AK1656" s="48"/>
      <c r="AL1656" s="48"/>
      <c r="AM1656" s="48"/>
      <c r="AN1656" s="48"/>
      <c r="AO1656" s="48"/>
      <c r="AP1656" s="48"/>
      <c r="AQ1656" s="48"/>
      <c r="AR1656" s="48"/>
      <c r="AS1656" s="48"/>
      <c r="AT1656" s="48"/>
      <c r="AU1656" s="48"/>
      <c r="AV1656" s="48"/>
      <c r="AW1656" s="48"/>
      <c r="AX1656" s="48"/>
      <c r="AY1656" s="48"/>
      <c r="AZ1656" s="48"/>
      <c r="BA1656" s="48"/>
      <c r="BB1656" s="48"/>
      <c r="BC1656" s="48"/>
      <c r="BD1656" s="48"/>
      <c r="BE1656" s="48"/>
      <c r="BF1656" s="48"/>
      <c r="BG1656" s="48"/>
      <c r="BH1656" s="48"/>
      <c r="BI1656" s="48"/>
      <c r="BJ1656" s="48"/>
      <c r="BK1656" s="48"/>
      <c r="BL1656" s="48"/>
      <c r="BM1656" s="48"/>
      <c r="BN1656" s="48"/>
      <c r="BO1656" s="48"/>
      <c r="BP1656" s="48"/>
      <c r="BQ1656" s="48"/>
      <c r="BR1656" s="48"/>
      <c r="BS1656" s="48"/>
      <c r="BT1656" s="48"/>
      <c r="BU1656" s="48"/>
    </row>
    <row r="1657" spans="1:73" hidden="1">
      <c r="A1657" s="48"/>
      <c r="B1657" s="48"/>
      <c r="C1657" s="48"/>
      <c r="D1657" s="48"/>
      <c r="E1657" s="48"/>
      <c r="F1657" s="48"/>
      <c r="G1657" s="48"/>
      <c r="H1657" s="48"/>
      <c r="I1657" s="48"/>
      <c r="J1657" s="48"/>
      <c r="K1657" s="48"/>
      <c r="L1657" s="464">
        <f t="shared" si="98"/>
        <v>1270</v>
      </c>
      <c r="M1657" s="464"/>
      <c r="N1657" s="152" t="s">
        <v>4059</v>
      </c>
      <c r="O1657" s="48"/>
      <c r="P1657" s="48"/>
      <c r="Q1657" s="48"/>
      <c r="R1657" s="48"/>
      <c r="S1657" s="48"/>
      <c r="T1657" s="48"/>
      <c r="U1657" s="436" t="str">
        <f t="shared" si="99"/>
        <v/>
      </c>
      <c r="V1657" s="436"/>
      <c r="W1657" s="436" t="str">
        <f t="shared" si="100"/>
        <v/>
      </c>
      <c r="X1657" s="436"/>
      <c r="Y1657" s="48"/>
      <c r="Z1657" s="48"/>
      <c r="AA1657" s="48"/>
      <c r="AB1657" s="48"/>
      <c r="AC1657" s="48"/>
      <c r="AD1657" s="48"/>
      <c r="AE1657" s="48"/>
      <c r="AF1657" s="48"/>
      <c r="AG1657" s="48"/>
      <c r="AH1657" s="48"/>
      <c r="AI1657" s="48"/>
      <c r="AJ1657" s="48"/>
      <c r="AK1657" s="48"/>
      <c r="AL1657" s="48"/>
      <c r="AM1657" s="48"/>
      <c r="AN1657" s="48"/>
      <c r="AO1657" s="48"/>
      <c r="AP1657" s="48"/>
      <c r="AQ1657" s="48"/>
      <c r="AR1657" s="48"/>
      <c r="AS1657" s="48"/>
      <c r="AT1657" s="48"/>
      <c r="AU1657" s="48"/>
      <c r="AV1657" s="48"/>
      <c r="AW1657" s="48"/>
      <c r="AX1657" s="48"/>
      <c r="AY1657" s="48"/>
      <c r="AZ1657" s="48"/>
      <c r="BA1657" s="48"/>
      <c r="BB1657" s="48"/>
      <c r="BC1657" s="48"/>
      <c r="BD1657" s="48"/>
      <c r="BE1657" s="48"/>
      <c r="BF1657" s="48"/>
      <c r="BG1657" s="48"/>
      <c r="BH1657" s="48"/>
      <c r="BI1657" s="48"/>
      <c r="BJ1657" s="48"/>
      <c r="BK1657" s="48"/>
      <c r="BL1657" s="48"/>
      <c r="BM1657" s="48"/>
      <c r="BN1657" s="48"/>
      <c r="BO1657" s="48"/>
      <c r="BP1657" s="48"/>
      <c r="BQ1657" s="48"/>
      <c r="BR1657" s="48"/>
      <c r="BS1657" s="48"/>
      <c r="BT1657" s="48"/>
      <c r="BU1657" s="48"/>
    </row>
    <row r="1658" spans="1:73" hidden="1">
      <c r="A1658" s="48"/>
      <c r="B1658" s="48"/>
      <c r="C1658" s="48"/>
      <c r="D1658" s="48"/>
      <c r="E1658" s="48"/>
      <c r="F1658" s="48"/>
      <c r="G1658" s="48"/>
      <c r="H1658" s="48"/>
      <c r="I1658" s="48"/>
      <c r="J1658" s="48"/>
      <c r="K1658" s="48"/>
      <c r="L1658" s="464">
        <f t="shared" si="98"/>
        <v>1271</v>
      </c>
      <c r="M1658" s="464"/>
      <c r="N1658" s="152" t="s">
        <v>4060</v>
      </c>
      <c r="O1658" s="48"/>
      <c r="P1658" s="48"/>
      <c r="Q1658" s="48"/>
      <c r="R1658" s="48"/>
      <c r="S1658" s="48"/>
      <c r="T1658" s="48"/>
      <c r="U1658" s="436" t="str">
        <f t="shared" si="99"/>
        <v/>
      </c>
      <c r="V1658" s="436"/>
      <c r="W1658" s="436" t="str">
        <f t="shared" si="100"/>
        <v/>
      </c>
      <c r="X1658" s="436"/>
      <c r="Y1658" s="48"/>
      <c r="Z1658" s="48"/>
      <c r="AA1658" s="48"/>
      <c r="AB1658" s="48"/>
      <c r="AC1658" s="48"/>
      <c r="AD1658" s="48"/>
      <c r="AE1658" s="48"/>
      <c r="AF1658" s="48"/>
      <c r="AG1658" s="48"/>
      <c r="AH1658" s="48"/>
      <c r="AI1658" s="48"/>
      <c r="AJ1658" s="48"/>
      <c r="AK1658" s="48"/>
      <c r="AL1658" s="48"/>
      <c r="AM1658" s="48"/>
      <c r="AN1658" s="48"/>
      <c r="AO1658" s="48"/>
      <c r="AP1658" s="48"/>
      <c r="AQ1658" s="48"/>
      <c r="AR1658" s="48"/>
      <c r="AS1658" s="48"/>
      <c r="AT1658" s="48"/>
      <c r="AU1658" s="48"/>
      <c r="AV1658" s="48"/>
      <c r="AW1658" s="48"/>
      <c r="AX1658" s="48"/>
      <c r="AY1658" s="48"/>
      <c r="AZ1658" s="48"/>
      <c r="BA1658" s="48"/>
      <c r="BB1658" s="48"/>
      <c r="BC1658" s="48"/>
      <c r="BD1658" s="48"/>
      <c r="BE1658" s="48"/>
      <c r="BF1658" s="48"/>
      <c r="BG1658" s="48"/>
      <c r="BH1658" s="48"/>
      <c r="BI1658" s="48"/>
      <c r="BJ1658" s="48"/>
      <c r="BK1658" s="48"/>
      <c r="BL1658" s="48"/>
      <c r="BM1658" s="48"/>
      <c r="BN1658" s="48"/>
      <c r="BO1658" s="48"/>
      <c r="BP1658" s="48"/>
      <c r="BQ1658" s="48"/>
      <c r="BR1658" s="48"/>
      <c r="BS1658" s="48"/>
      <c r="BT1658" s="48"/>
      <c r="BU1658" s="48"/>
    </row>
    <row r="1659" spans="1:73" hidden="1">
      <c r="A1659" s="48"/>
      <c r="B1659" s="48"/>
      <c r="C1659" s="48"/>
      <c r="D1659" s="48"/>
      <c r="E1659" s="48"/>
      <c r="F1659" s="48"/>
      <c r="G1659" s="48"/>
      <c r="H1659" s="48"/>
      <c r="I1659" s="48"/>
      <c r="J1659" s="48"/>
      <c r="K1659" s="48"/>
      <c r="L1659" s="464">
        <f t="shared" si="98"/>
        <v>1272</v>
      </c>
      <c r="M1659" s="464"/>
      <c r="N1659" s="152" t="s">
        <v>4061</v>
      </c>
      <c r="O1659" s="48"/>
      <c r="P1659" s="48"/>
      <c r="Q1659" s="48"/>
      <c r="R1659" s="48"/>
      <c r="S1659" s="48"/>
      <c r="T1659" s="48"/>
      <c r="U1659" s="436" t="str">
        <f t="shared" si="99"/>
        <v/>
      </c>
      <c r="V1659" s="436"/>
      <c r="W1659" s="436" t="str">
        <f t="shared" si="100"/>
        <v/>
      </c>
      <c r="X1659" s="436"/>
      <c r="Y1659" s="48"/>
      <c r="Z1659" s="48"/>
      <c r="AA1659" s="48"/>
      <c r="AB1659" s="48"/>
      <c r="AC1659" s="48"/>
      <c r="AD1659" s="48"/>
      <c r="AE1659" s="48"/>
      <c r="AF1659" s="48"/>
      <c r="AG1659" s="48"/>
      <c r="AH1659" s="48"/>
      <c r="AI1659" s="48"/>
      <c r="AJ1659" s="48"/>
      <c r="AK1659" s="48"/>
      <c r="AL1659" s="48"/>
      <c r="AM1659" s="48"/>
      <c r="AN1659" s="48"/>
      <c r="AO1659" s="48"/>
      <c r="AP1659" s="48"/>
      <c r="AQ1659" s="48"/>
      <c r="AR1659" s="48"/>
      <c r="AS1659" s="48"/>
      <c r="AT1659" s="48"/>
      <c r="AU1659" s="48"/>
      <c r="AV1659" s="48"/>
      <c r="AW1659" s="48"/>
      <c r="AX1659" s="48"/>
      <c r="AY1659" s="48"/>
      <c r="AZ1659" s="48"/>
      <c r="BA1659" s="48"/>
      <c r="BB1659" s="48"/>
      <c r="BC1659" s="48"/>
      <c r="BD1659" s="48"/>
      <c r="BE1659" s="48"/>
      <c r="BF1659" s="48"/>
      <c r="BG1659" s="48"/>
      <c r="BH1659" s="48"/>
      <c r="BI1659" s="48"/>
      <c r="BJ1659" s="48"/>
      <c r="BK1659" s="48"/>
      <c r="BL1659" s="48"/>
      <c r="BM1659" s="48"/>
      <c r="BN1659" s="48"/>
      <c r="BO1659" s="48"/>
      <c r="BP1659" s="48"/>
      <c r="BQ1659" s="48"/>
      <c r="BR1659" s="48"/>
      <c r="BS1659" s="48"/>
      <c r="BT1659" s="48"/>
      <c r="BU1659" s="48"/>
    </row>
    <row r="1660" spans="1:73" hidden="1">
      <c r="A1660" s="48"/>
      <c r="B1660" s="48"/>
      <c r="C1660" s="48"/>
      <c r="D1660" s="48"/>
      <c r="E1660" s="48"/>
      <c r="F1660" s="48"/>
      <c r="G1660" s="48"/>
      <c r="H1660" s="48"/>
      <c r="I1660" s="48"/>
      <c r="J1660" s="48"/>
      <c r="K1660" s="48"/>
      <c r="L1660" s="464">
        <f t="shared" si="98"/>
        <v>1273</v>
      </c>
      <c r="M1660" s="464"/>
      <c r="N1660" s="152" t="s">
        <v>4062</v>
      </c>
      <c r="O1660" s="48"/>
      <c r="P1660" s="48"/>
      <c r="Q1660" s="48"/>
      <c r="R1660" s="48"/>
      <c r="S1660" s="48"/>
      <c r="T1660" s="48"/>
      <c r="U1660" s="436" t="str">
        <f t="shared" si="99"/>
        <v/>
      </c>
      <c r="V1660" s="436"/>
      <c r="W1660" s="436" t="str">
        <f t="shared" si="100"/>
        <v/>
      </c>
      <c r="X1660" s="436"/>
      <c r="Y1660" s="48"/>
      <c r="Z1660" s="48"/>
      <c r="AA1660" s="48"/>
      <c r="AB1660" s="48"/>
      <c r="AC1660" s="48"/>
      <c r="AD1660" s="48"/>
      <c r="AE1660" s="48"/>
      <c r="AF1660" s="48"/>
      <c r="AG1660" s="48"/>
      <c r="AH1660" s="48"/>
      <c r="AI1660" s="48"/>
      <c r="AJ1660" s="48"/>
      <c r="AK1660" s="48"/>
      <c r="AL1660" s="48"/>
      <c r="AM1660" s="48"/>
      <c r="AN1660" s="48"/>
      <c r="AO1660" s="48"/>
      <c r="AP1660" s="48"/>
      <c r="AQ1660" s="48"/>
      <c r="AR1660" s="48"/>
      <c r="AS1660" s="48"/>
      <c r="AT1660" s="48"/>
      <c r="AU1660" s="48"/>
      <c r="AV1660" s="48"/>
      <c r="AW1660" s="48"/>
      <c r="AX1660" s="48"/>
      <c r="AY1660" s="48"/>
      <c r="AZ1660" s="48"/>
      <c r="BA1660" s="48"/>
      <c r="BB1660" s="48"/>
      <c r="BC1660" s="48"/>
      <c r="BD1660" s="48"/>
      <c r="BE1660" s="48"/>
      <c r="BF1660" s="48"/>
      <c r="BG1660" s="48"/>
      <c r="BH1660" s="48"/>
      <c r="BI1660" s="48"/>
      <c r="BJ1660" s="48"/>
      <c r="BK1660" s="48"/>
      <c r="BL1660" s="48"/>
      <c r="BM1660" s="48"/>
      <c r="BN1660" s="48"/>
      <c r="BO1660" s="48"/>
      <c r="BP1660" s="48"/>
      <c r="BQ1660" s="48"/>
      <c r="BR1660" s="48"/>
      <c r="BS1660" s="48"/>
      <c r="BT1660" s="48"/>
      <c r="BU1660" s="48"/>
    </row>
    <row r="1661" spans="1:73" hidden="1">
      <c r="A1661" s="48"/>
      <c r="B1661" s="48"/>
      <c r="C1661" s="48"/>
      <c r="D1661" s="48"/>
      <c r="E1661" s="48"/>
      <c r="F1661" s="48"/>
      <c r="G1661" s="48"/>
      <c r="H1661" s="48"/>
      <c r="I1661" s="48"/>
      <c r="J1661" s="48"/>
      <c r="K1661" s="48"/>
      <c r="L1661" s="464">
        <f t="shared" si="98"/>
        <v>1274</v>
      </c>
      <c r="M1661" s="464"/>
      <c r="N1661" s="152" t="s">
        <v>3172</v>
      </c>
      <c r="O1661" s="48"/>
      <c r="P1661" s="48"/>
      <c r="Q1661" s="48"/>
      <c r="R1661" s="48"/>
      <c r="S1661" s="48"/>
      <c r="T1661" s="48"/>
      <c r="U1661" s="436" t="str">
        <f t="shared" si="99"/>
        <v/>
      </c>
      <c r="V1661" s="436"/>
      <c r="W1661" s="436" t="str">
        <f t="shared" si="100"/>
        <v/>
      </c>
      <c r="X1661" s="436"/>
      <c r="Y1661" s="48"/>
      <c r="Z1661" s="48"/>
      <c r="AA1661" s="48"/>
      <c r="AB1661" s="48"/>
      <c r="AC1661" s="48"/>
      <c r="AD1661" s="48"/>
      <c r="AE1661" s="48"/>
      <c r="AF1661" s="48"/>
      <c r="AG1661" s="48"/>
      <c r="AH1661" s="48"/>
      <c r="AI1661" s="48"/>
      <c r="AJ1661" s="48"/>
      <c r="AK1661" s="48"/>
      <c r="AL1661" s="48"/>
      <c r="AM1661" s="48"/>
      <c r="AN1661" s="48"/>
      <c r="AO1661" s="48"/>
      <c r="AP1661" s="48"/>
      <c r="AQ1661" s="48"/>
      <c r="AR1661" s="48"/>
      <c r="AS1661" s="48"/>
      <c r="AT1661" s="48"/>
      <c r="AU1661" s="48"/>
      <c r="AV1661" s="48"/>
      <c r="AW1661" s="48"/>
      <c r="AX1661" s="48"/>
      <c r="AY1661" s="48"/>
      <c r="AZ1661" s="48"/>
      <c r="BA1661" s="48"/>
      <c r="BB1661" s="48"/>
      <c r="BC1661" s="48"/>
      <c r="BD1661" s="48"/>
      <c r="BE1661" s="48"/>
      <c r="BF1661" s="48"/>
      <c r="BG1661" s="48"/>
      <c r="BH1661" s="48"/>
      <c r="BI1661" s="48"/>
      <c r="BJ1661" s="48"/>
      <c r="BK1661" s="48"/>
      <c r="BL1661" s="48"/>
      <c r="BM1661" s="48"/>
      <c r="BN1661" s="48"/>
      <c r="BO1661" s="48"/>
      <c r="BP1661" s="48"/>
      <c r="BQ1661" s="48"/>
      <c r="BR1661" s="48"/>
      <c r="BS1661" s="48"/>
      <c r="BT1661" s="48"/>
      <c r="BU1661" s="48"/>
    </row>
    <row r="1662" spans="1:73" hidden="1">
      <c r="A1662" s="48"/>
      <c r="B1662" s="48"/>
      <c r="C1662" s="48"/>
      <c r="D1662" s="48"/>
      <c r="E1662" s="48"/>
      <c r="F1662" s="48"/>
      <c r="G1662" s="48"/>
      <c r="H1662" s="48"/>
      <c r="I1662" s="48"/>
      <c r="J1662" s="48"/>
      <c r="K1662" s="48"/>
      <c r="L1662" s="464">
        <f t="shared" si="98"/>
        <v>1275</v>
      </c>
      <c r="M1662" s="464"/>
      <c r="N1662" s="152" t="s">
        <v>4063</v>
      </c>
      <c r="O1662" s="48"/>
      <c r="P1662" s="48"/>
      <c r="Q1662" s="48"/>
      <c r="R1662" s="48"/>
      <c r="S1662" s="48"/>
      <c r="T1662" s="48"/>
      <c r="U1662" s="436" t="str">
        <f t="shared" si="99"/>
        <v/>
      </c>
      <c r="V1662" s="436"/>
      <c r="W1662" s="436" t="str">
        <f t="shared" si="100"/>
        <v/>
      </c>
      <c r="X1662" s="436"/>
      <c r="Y1662" s="48"/>
      <c r="Z1662" s="48"/>
      <c r="AA1662" s="48"/>
      <c r="AB1662" s="48"/>
      <c r="AC1662" s="48"/>
      <c r="AD1662" s="48"/>
      <c r="AE1662" s="48"/>
      <c r="AF1662" s="48"/>
      <c r="AG1662" s="48"/>
      <c r="AH1662" s="48"/>
      <c r="AI1662" s="48"/>
      <c r="AJ1662" s="48"/>
      <c r="AK1662" s="48"/>
      <c r="AL1662" s="48"/>
      <c r="AM1662" s="48"/>
      <c r="AN1662" s="48"/>
      <c r="AO1662" s="48"/>
      <c r="AP1662" s="48"/>
      <c r="AQ1662" s="48"/>
      <c r="AR1662" s="48"/>
      <c r="AS1662" s="48"/>
      <c r="AT1662" s="48"/>
      <c r="AU1662" s="48"/>
      <c r="AV1662" s="48"/>
      <c r="AW1662" s="48"/>
      <c r="AX1662" s="48"/>
      <c r="AY1662" s="48"/>
      <c r="AZ1662" s="48"/>
      <c r="BA1662" s="48"/>
      <c r="BB1662" s="48"/>
      <c r="BC1662" s="48"/>
      <c r="BD1662" s="48"/>
      <c r="BE1662" s="48"/>
      <c r="BF1662" s="48"/>
      <c r="BG1662" s="48"/>
      <c r="BH1662" s="48"/>
      <c r="BI1662" s="48"/>
      <c r="BJ1662" s="48"/>
      <c r="BK1662" s="48"/>
      <c r="BL1662" s="48"/>
      <c r="BM1662" s="48"/>
      <c r="BN1662" s="48"/>
      <c r="BO1662" s="48"/>
      <c r="BP1662" s="48"/>
      <c r="BQ1662" s="48"/>
      <c r="BR1662" s="48"/>
      <c r="BS1662" s="48"/>
      <c r="BT1662" s="48"/>
      <c r="BU1662" s="48"/>
    </row>
    <row r="1663" spans="1:73" hidden="1">
      <c r="A1663" s="48"/>
      <c r="B1663" s="48"/>
      <c r="C1663" s="48"/>
      <c r="D1663" s="48"/>
      <c r="E1663" s="48"/>
      <c r="F1663" s="48"/>
      <c r="G1663" s="48"/>
      <c r="H1663" s="48"/>
      <c r="I1663" s="48"/>
      <c r="J1663" s="48"/>
      <c r="K1663" s="48"/>
      <c r="L1663" s="464">
        <f t="shared" si="98"/>
        <v>1276</v>
      </c>
      <c r="M1663" s="464"/>
      <c r="N1663" s="152" t="s">
        <v>2556</v>
      </c>
      <c r="O1663" s="48"/>
      <c r="P1663" s="48"/>
      <c r="Q1663" s="48"/>
      <c r="R1663" s="48"/>
      <c r="S1663" s="48"/>
      <c r="T1663" s="48"/>
      <c r="U1663" s="436" t="str">
        <f t="shared" si="99"/>
        <v/>
      </c>
      <c r="V1663" s="436"/>
      <c r="W1663" s="436" t="str">
        <f t="shared" si="100"/>
        <v/>
      </c>
      <c r="X1663" s="436"/>
      <c r="Y1663" s="48"/>
      <c r="Z1663" s="48"/>
      <c r="AA1663" s="48"/>
      <c r="AB1663" s="48"/>
      <c r="AC1663" s="48"/>
      <c r="AD1663" s="48"/>
      <c r="AE1663" s="48"/>
      <c r="AF1663" s="48"/>
      <c r="AG1663" s="48"/>
      <c r="AH1663" s="48"/>
      <c r="AI1663" s="48"/>
      <c r="AJ1663" s="48"/>
      <c r="AK1663" s="48"/>
      <c r="AL1663" s="48"/>
      <c r="AM1663" s="48"/>
      <c r="AN1663" s="48"/>
      <c r="AO1663" s="48"/>
      <c r="AP1663" s="48"/>
      <c r="AQ1663" s="48"/>
      <c r="AR1663" s="48"/>
      <c r="AS1663" s="48"/>
      <c r="AT1663" s="48"/>
      <c r="AU1663" s="48"/>
      <c r="AV1663" s="48"/>
      <c r="AW1663" s="48"/>
      <c r="AX1663" s="48"/>
      <c r="AY1663" s="48"/>
      <c r="AZ1663" s="48"/>
      <c r="BA1663" s="48"/>
      <c r="BB1663" s="48"/>
      <c r="BC1663" s="48"/>
      <c r="BD1663" s="48"/>
      <c r="BE1663" s="48"/>
      <c r="BF1663" s="48"/>
      <c r="BG1663" s="48"/>
      <c r="BH1663" s="48"/>
      <c r="BI1663" s="48"/>
      <c r="BJ1663" s="48"/>
      <c r="BK1663" s="48"/>
      <c r="BL1663" s="48"/>
      <c r="BM1663" s="48"/>
      <c r="BN1663" s="48"/>
      <c r="BO1663" s="48"/>
      <c r="BP1663" s="48"/>
      <c r="BQ1663" s="48"/>
      <c r="BR1663" s="48"/>
      <c r="BS1663" s="48"/>
      <c r="BT1663" s="48"/>
      <c r="BU1663" s="48"/>
    </row>
    <row r="1664" spans="1:73" hidden="1">
      <c r="A1664" s="48"/>
      <c r="B1664" s="48"/>
      <c r="C1664" s="48"/>
      <c r="D1664" s="48"/>
      <c r="E1664" s="48"/>
      <c r="F1664" s="48"/>
      <c r="G1664" s="48"/>
      <c r="H1664" s="48"/>
      <c r="I1664" s="48"/>
      <c r="J1664" s="48"/>
      <c r="K1664" s="48"/>
      <c r="L1664" s="464">
        <f t="shared" si="98"/>
        <v>1277</v>
      </c>
      <c r="M1664" s="464"/>
      <c r="N1664" s="152" t="s">
        <v>4064</v>
      </c>
      <c r="O1664" s="48"/>
      <c r="P1664" s="48"/>
      <c r="Q1664" s="48"/>
      <c r="R1664" s="48"/>
      <c r="S1664" s="48"/>
      <c r="T1664" s="48"/>
      <c r="U1664" s="436" t="str">
        <f t="shared" si="99"/>
        <v/>
      </c>
      <c r="V1664" s="436"/>
      <c r="W1664" s="436" t="str">
        <f t="shared" si="100"/>
        <v/>
      </c>
      <c r="X1664" s="436"/>
      <c r="Y1664" s="48"/>
      <c r="Z1664" s="48"/>
      <c r="AA1664" s="48"/>
      <c r="AB1664" s="48"/>
      <c r="AC1664" s="48"/>
      <c r="AD1664" s="48"/>
      <c r="AE1664" s="48"/>
      <c r="AF1664" s="48"/>
      <c r="AG1664" s="48"/>
      <c r="AH1664" s="48"/>
      <c r="AI1664" s="48"/>
      <c r="AJ1664" s="48"/>
      <c r="AK1664" s="48"/>
      <c r="AL1664" s="48"/>
      <c r="AM1664" s="48"/>
      <c r="AN1664" s="48"/>
      <c r="AO1664" s="48"/>
      <c r="AP1664" s="48"/>
      <c r="AQ1664" s="48"/>
      <c r="AR1664" s="48"/>
      <c r="AS1664" s="48"/>
      <c r="AT1664" s="48"/>
      <c r="AU1664" s="48"/>
      <c r="AV1664" s="48"/>
      <c r="AW1664" s="48"/>
      <c r="AX1664" s="48"/>
      <c r="AY1664" s="48"/>
      <c r="AZ1664" s="48"/>
      <c r="BA1664" s="48"/>
      <c r="BB1664" s="48"/>
      <c r="BC1664" s="48"/>
      <c r="BD1664" s="48"/>
      <c r="BE1664" s="48"/>
      <c r="BF1664" s="48"/>
      <c r="BG1664" s="48"/>
      <c r="BH1664" s="48"/>
      <c r="BI1664" s="48"/>
      <c r="BJ1664" s="48"/>
      <c r="BK1664" s="48"/>
      <c r="BL1664" s="48"/>
      <c r="BM1664" s="48"/>
      <c r="BN1664" s="48"/>
      <c r="BO1664" s="48"/>
      <c r="BP1664" s="48"/>
      <c r="BQ1664" s="48"/>
      <c r="BR1664" s="48"/>
      <c r="BS1664" s="48"/>
      <c r="BT1664" s="48"/>
      <c r="BU1664" s="48"/>
    </row>
    <row r="1665" spans="1:73" hidden="1">
      <c r="A1665" s="48"/>
      <c r="B1665" s="48"/>
      <c r="C1665" s="48"/>
      <c r="D1665" s="48"/>
      <c r="E1665" s="48"/>
      <c r="F1665" s="48"/>
      <c r="G1665" s="48"/>
      <c r="H1665" s="48"/>
      <c r="I1665" s="48"/>
      <c r="J1665" s="48"/>
      <c r="K1665" s="48"/>
      <c r="L1665" s="464">
        <f t="shared" si="98"/>
        <v>1278</v>
      </c>
      <c r="M1665" s="464"/>
      <c r="N1665" s="152" t="s">
        <v>4065</v>
      </c>
      <c r="O1665" s="48"/>
      <c r="P1665" s="48"/>
      <c r="Q1665" s="48"/>
      <c r="R1665" s="48"/>
      <c r="S1665" s="48"/>
      <c r="T1665" s="48"/>
      <c r="U1665" s="436" t="str">
        <f t="shared" si="99"/>
        <v/>
      </c>
      <c r="V1665" s="436"/>
      <c r="W1665" s="436" t="str">
        <f t="shared" si="100"/>
        <v/>
      </c>
      <c r="X1665" s="436"/>
      <c r="Y1665" s="48"/>
      <c r="Z1665" s="48"/>
      <c r="AA1665" s="48"/>
      <c r="AB1665" s="48"/>
      <c r="AC1665" s="48"/>
      <c r="AD1665" s="48"/>
      <c r="AE1665" s="48"/>
      <c r="AF1665" s="48"/>
      <c r="AG1665" s="48"/>
      <c r="AH1665" s="48"/>
      <c r="AI1665" s="48"/>
      <c r="AJ1665" s="48"/>
      <c r="AK1665" s="48"/>
      <c r="AL1665" s="48"/>
      <c r="AM1665" s="48"/>
      <c r="AN1665" s="48"/>
      <c r="AO1665" s="48"/>
      <c r="AP1665" s="48"/>
      <c r="AQ1665" s="48"/>
      <c r="AR1665" s="48"/>
      <c r="AS1665" s="48"/>
      <c r="AT1665" s="48"/>
      <c r="AU1665" s="48"/>
      <c r="AV1665" s="48"/>
      <c r="AW1665" s="48"/>
      <c r="AX1665" s="48"/>
      <c r="AY1665" s="48"/>
      <c r="AZ1665" s="48"/>
      <c r="BA1665" s="48"/>
      <c r="BB1665" s="48"/>
      <c r="BC1665" s="48"/>
      <c r="BD1665" s="48"/>
      <c r="BE1665" s="48"/>
      <c r="BF1665" s="48"/>
      <c r="BG1665" s="48"/>
      <c r="BH1665" s="48"/>
      <c r="BI1665" s="48"/>
      <c r="BJ1665" s="48"/>
      <c r="BK1665" s="48"/>
      <c r="BL1665" s="48"/>
      <c r="BM1665" s="48"/>
      <c r="BN1665" s="48"/>
      <c r="BO1665" s="48"/>
      <c r="BP1665" s="48"/>
      <c r="BQ1665" s="48"/>
      <c r="BR1665" s="48"/>
      <c r="BS1665" s="48"/>
      <c r="BT1665" s="48"/>
      <c r="BU1665" s="48"/>
    </row>
    <row r="1666" spans="1:73" hidden="1">
      <c r="A1666" s="48"/>
      <c r="B1666" s="48"/>
      <c r="C1666" s="48"/>
      <c r="D1666" s="48"/>
      <c r="E1666" s="48"/>
      <c r="F1666" s="48"/>
      <c r="G1666" s="48"/>
      <c r="H1666" s="48"/>
      <c r="I1666" s="48"/>
      <c r="J1666" s="48"/>
      <c r="K1666" s="48"/>
      <c r="L1666" s="464">
        <f t="shared" si="98"/>
        <v>1279</v>
      </c>
      <c r="M1666" s="464"/>
      <c r="N1666" s="152" t="s">
        <v>4066</v>
      </c>
      <c r="O1666" s="48"/>
      <c r="P1666" s="48"/>
      <c r="Q1666" s="48"/>
      <c r="R1666" s="48"/>
      <c r="S1666" s="48"/>
      <c r="T1666" s="48"/>
      <c r="U1666" s="436" t="str">
        <f t="shared" si="99"/>
        <v/>
      </c>
      <c r="V1666" s="436"/>
      <c r="W1666" s="436" t="str">
        <f t="shared" si="100"/>
        <v/>
      </c>
      <c r="X1666" s="436"/>
      <c r="Y1666" s="48"/>
      <c r="Z1666" s="48"/>
      <c r="AA1666" s="48"/>
      <c r="AB1666" s="48"/>
      <c r="AC1666" s="48"/>
      <c r="AD1666" s="48"/>
      <c r="AE1666" s="48"/>
      <c r="AF1666" s="48"/>
      <c r="AG1666" s="48"/>
      <c r="AH1666" s="48"/>
      <c r="AI1666" s="48"/>
      <c r="AJ1666" s="48"/>
      <c r="AK1666" s="48"/>
      <c r="AL1666" s="48"/>
      <c r="AM1666" s="48"/>
      <c r="AN1666" s="48"/>
      <c r="AO1666" s="48"/>
      <c r="AP1666" s="48"/>
      <c r="AQ1666" s="48"/>
      <c r="AR1666" s="48"/>
      <c r="AS1666" s="48"/>
      <c r="AT1666" s="48"/>
      <c r="AU1666" s="48"/>
      <c r="AV1666" s="48"/>
      <c r="AW1666" s="48"/>
      <c r="AX1666" s="48"/>
      <c r="AY1666" s="48"/>
      <c r="AZ1666" s="48"/>
      <c r="BA1666" s="48"/>
      <c r="BB1666" s="48"/>
      <c r="BC1666" s="48"/>
      <c r="BD1666" s="48"/>
      <c r="BE1666" s="48"/>
      <c r="BF1666" s="48"/>
      <c r="BG1666" s="48"/>
      <c r="BH1666" s="48"/>
      <c r="BI1666" s="48"/>
      <c r="BJ1666" s="48"/>
      <c r="BK1666" s="48"/>
      <c r="BL1666" s="48"/>
      <c r="BM1666" s="48"/>
      <c r="BN1666" s="48"/>
      <c r="BO1666" s="48"/>
      <c r="BP1666" s="48"/>
      <c r="BQ1666" s="48"/>
      <c r="BR1666" s="48"/>
      <c r="BS1666" s="48"/>
      <c r="BT1666" s="48"/>
      <c r="BU1666" s="48"/>
    </row>
    <row r="1667" spans="1:73" hidden="1">
      <c r="A1667" s="48"/>
      <c r="B1667" s="48"/>
      <c r="C1667" s="48"/>
      <c r="D1667" s="48"/>
      <c r="E1667" s="48"/>
      <c r="F1667" s="48"/>
      <c r="G1667" s="48"/>
      <c r="H1667" s="48"/>
      <c r="I1667" s="48"/>
      <c r="J1667" s="48"/>
      <c r="K1667" s="48"/>
      <c r="L1667" s="464">
        <f t="shared" si="98"/>
        <v>1280</v>
      </c>
      <c r="M1667" s="464"/>
      <c r="N1667" s="152" t="s">
        <v>4067</v>
      </c>
      <c r="O1667" s="48"/>
      <c r="P1667" s="48"/>
      <c r="Q1667" s="48"/>
      <c r="R1667" s="48"/>
      <c r="S1667" s="48"/>
      <c r="T1667" s="48"/>
      <c r="U1667" s="436" t="str">
        <f t="shared" si="99"/>
        <v/>
      </c>
      <c r="V1667" s="436"/>
      <c r="W1667" s="436" t="str">
        <f t="shared" si="100"/>
        <v/>
      </c>
      <c r="X1667" s="436"/>
      <c r="Y1667" s="48"/>
      <c r="Z1667" s="48"/>
      <c r="AA1667" s="48"/>
      <c r="AB1667" s="48"/>
      <c r="AC1667" s="48"/>
      <c r="AD1667" s="48"/>
      <c r="AE1667" s="48"/>
      <c r="AF1667" s="48"/>
      <c r="AG1667" s="48"/>
      <c r="AH1667" s="48"/>
      <c r="AI1667" s="48"/>
      <c r="AJ1667" s="48"/>
      <c r="AK1667" s="48"/>
      <c r="AL1667" s="48"/>
      <c r="AM1667" s="48"/>
      <c r="AN1667" s="48"/>
      <c r="AO1667" s="48"/>
      <c r="AP1667" s="48"/>
      <c r="AQ1667" s="48"/>
      <c r="AR1667" s="48"/>
      <c r="AS1667" s="48"/>
      <c r="AT1667" s="48"/>
      <c r="AU1667" s="48"/>
      <c r="AV1667" s="48"/>
      <c r="AW1667" s="48"/>
      <c r="AX1667" s="48"/>
      <c r="AY1667" s="48"/>
      <c r="AZ1667" s="48"/>
      <c r="BA1667" s="48"/>
      <c r="BB1667" s="48"/>
      <c r="BC1667" s="48"/>
      <c r="BD1667" s="48"/>
      <c r="BE1667" s="48"/>
      <c r="BF1667" s="48"/>
      <c r="BG1667" s="48"/>
      <c r="BH1667" s="48"/>
      <c r="BI1667" s="48"/>
      <c r="BJ1667" s="48"/>
      <c r="BK1667" s="48"/>
      <c r="BL1667" s="48"/>
      <c r="BM1667" s="48"/>
      <c r="BN1667" s="48"/>
      <c r="BO1667" s="48"/>
      <c r="BP1667" s="48"/>
      <c r="BQ1667" s="48"/>
      <c r="BR1667" s="48"/>
      <c r="BS1667" s="48"/>
      <c r="BT1667" s="48"/>
      <c r="BU1667" s="48"/>
    </row>
    <row r="1668" spans="1:73" hidden="1">
      <c r="A1668" s="48"/>
      <c r="B1668" s="48"/>
      <c r="C1668" s="48"/>
      <c r="D1668" s="48"/>
      <c r="E1668" s="48"/>
      <c r="F1668" s="48"/>
      <c r="G1668" s="48"/>
      <c r="H1668" s="48"/>
      <c r="I1668" s="48"/>
      <c r="J1668" s="48"/>
      <c r="K1668" s="48"/>
      <c r="L1668" s="464">
        <f t="shared" si="98"/>
        <v>1281</v>
      </c>
      <c r="M1668" s="464"/>
      <c r="N1668" s="152" t="s">
        <v>1347</v>
      </c>
      <c r="O1668" s="48"/>
      <c r="P1668" s="48"/>
      <c r="Q1668" s="48"/>
      <c r="R1668" s="48"/>
      <c r="S1668" s="48"/>
      <c r="T1668" s="48"/>
      <c r="U1668" s="436" t="str">
        <f t="shared" si="99"/>
        <v/>
      </c>
      <c r="V1668" s="436"/>
      <c r="W1668" s="436" t="str">
        <f t="shared" si="100"/>
        <v/>
      </c>
      <c r="X1668" s="436"/>
      <c r="Y1668" s="48"/>
      <c r="Z1668" s="48"/>
      <c r="AA1668" s="48"/>
      <c r="AB1668" s="48"/>
      <c r="AC1668" s="48"/>
      <c r="AD1668" s="48"/>
      <c r="AE1668" s="48"/>
      <c r="AF1668" s="48"/>
      <c r="AG1668" s="48"/>
      <c r="AH1668" s="48"/>
      <c r="AI1668" s="48"/>
      <c r="AJ1668" s="48"/>
      <c r="AK1668" s="48"/>
      <c r="AL1668" s="48"/>
      <c r="AM1668" s="48"/>
      <c r="AN1668" s="48"/>
      <c r="AO1668" s="48"/>
      <c r="AP1668" s="48"/>
      <c r="AQ1668" s="48"/>
      <c r="AR1668" s="48"/>
      <c r="AS1668" s="48"/>
      <c r="AT1668" s="48"/>
      <c r="AU1668" s="48"/>
      <c r="AV1668" s="48"/>
      <c r="AW1668" s="48"/>
      <c r="AX1668" s="48"/>
      <c r="AY1668" s="48"/>
      <c r="AZ1668" s="48"/>
      <c r="BA1668" s="48"/>
      <c r="BB1668" s="48"/>
      <c r="BC1668" s="48"/>
      <c r="BD1668" s="48"/>
      <c r="BE1668" s="48"/>
      <c r="BF1668" s="48"/>
      <c r="BG1668" s="48"/>
      <c r="BH1668" s="48"/>
      <c r="BI1668" s="48"/>
      <c r="BJ1668" s="48"/>
      <c r="BK1668" s="48"/>
      <c r="BL1668" s="48"/>
      <c r="BM1668" s="48"/>
      <c r="BN1668" s="48"/>
      <c r="BO1668" s="48"/>
      <c r="BP1668" s="48"/>
      <c r="BQ1668" s="48"/>
      <c r="BR1668" s="48"/>
      <c r="BS1668" s="48"/>
      <c r="BT1668" s="48"/>
      <c r="BU1668" s="48"/>
    </row>
    <row r="1669" spans="1:73" hidden="1">
      <c r="A1669" s="48"/>
      <c r="B1669" s="48"/>
      <c r="C1669" s="48"/>
      <c r="D1669" s="48"/>
      <c r="E1669" s="48"/>
      <c r="F1669" s="48"/>
      <c r="G1669" s="48"/>
      <c r="H1669" s="48"/>
      <c r="I1669" s="48"/>
      <c r="J1669" s="48"/>
      <c r="K1669" s="48"/>
      <c r="L1669" s="464">
        <f t="shared" si="98"/>
        <v>1282</v>
      </c>
      <c r="M1669" s="464"/>
      <c r="N1669" s="152" t="s">
        <v>4068</v>
      </c>
      <c r="O1669" s="48"/>
      <c r="P1669" s="48"/>
      <c r="Q1669" s="48"/>
      <c r="R1669" s="48"/>
      <c r="S1669" s="48"/>
      <c r="T1669" s="48"/>
      <c r="U1669" s="436" t="str">
        <f t="shared" si="99"/>
        <v/>
      </c>
      <c r="V1669" s="436"/>
      <c r="W1669" s="436" t="str">
        <f t="shared" si="100"/>
        <v/>
      </c>
      <c r="X1669" s="436"/>
      <c r="Y1669" s="48"/>
      <c r="Z1669" s="48"/>
      <c r="AA1669" s="48"/>
      <c r="AB1669" s="48"/>
      <c r="AC1669" s="48"/>
      <c r="AD1669" s="48"/>
      <c r="AE1669" s="48"/>
      <c r="AF1669" s="48"/>
      <c r="AG1669" s="48"/>
      <c r="AH1669" s="48"/>
      <c r="AI1669" s="48"/>
      <c r="AJ1669" s="48"/>
      <c r="AK1669" s="48"/>
      <c r="AL1669" s="48"/>
      <c r="AM1669" s="48"/>
      <c r="AN1669" s="48"/>
      <c r="AO1669" s="48"/>
      <c r="AP1669" s="48"/>
      <c r="AQ1669" s="48"/>
      <c r="AR1669" s="48"/>
      <c r="AS1669" s="48"/>
      <c r="AT1669" s="48"/>
      <c r="AU1669" s="48"/>
      <c r="AV1669" s="48"/>
      <c r="AW1669" s="48"/>
      <c r="AX1669" s="48"/>
      <c r="AY1669" s="48"/>
      <c r="AZ1669" s="48"/>
      <c r="BA1669" s="48"/>
      <c r="BB1669" s="48"/>
      <c r="BC1669" s="48"/>
      <c r="BD1669" s="48"/>
      <c r="BE1669" s="48"/>
      <c r="BF1669" s="48"/>
      <c r="BG1669" s="48"/>
      <c r="BH1669" s="48"/>
      <c r="BI1669" s="48"/>
      <c r="BJ1669" s="48"/>
      <c r="BK1669" s="48"/>
      <c r="BL1669" s="48"/>
      <c r="BM1669" s="48"/>
      <c r="BN1669" s="48"/>
      <c r="BO1669" s="48"/>
      <c r="BP1669" s="48"/>
      <c r="BQ1669" s="48"/>
      <c r="BR1669" s="48"/>
      <c r="BS1669" s="48"/>
      <c r="BT1669" s="48"/>
      <c r="BU1669" s="48"/>
    </row>
    <row r="1670" spans="1:73" hidden="1">
      <c r="A1670" s="48"/>
      <c r="B1670" s="48"/>
      <c r="C1670" s="48"/>
      <c r="D1670" s="48"/>
      <c r="E1670" s="48"/>
      <c r="F1670" s="48"/>
      <c r="G1670" s="48"/>
      <c r="H1670" s="48"/>
      <c r="I1670" s="48"/>
      <c r="J1670" s="48"/>
      <c r="K1670" s="48"/>
      <c r="L1670" s="464">
        <f t="shared" ref="L1670:L1733" si="101">L1669+1</f>
        <v>1283</v>
      </c>
      <c r="M1670" s="464"/>
      <c r="N1670" s="152" t="s">
        <v>4069</v>
      </c>
      <c r="O1670" s="48"/>
      <c r="P1670" s="48"/>
      <c r="Q1670" s="48"/>
      <c r="R1670" s="48"/>
      <c r="S1670" s="48"/>
      <c r="T1670" s="48"/>
      <c r="U1670" s="436" t="str">
        <f t="shared" si="99"/>
        <v/>
      </c>
      <c r="V1670" s="436"/>
      <c r="W1670" s="436" t="str">
        <f t="shared" si="100"/>
        <v/>
      </c>
      <c r="X1670" s="436"/>
      <c r="Y1670" s="48"/>
      <c r="Z1670" s="48"/>
      <c r="AA1670" s="48"/>
      <c r="AB1670" s="48"/>
      <c r="AC1670" s="48"/>
      <c r="AD1670" s="48"/>
      <c r="AE1670" s="48"/>
      <c r="AF1670" s="48"/>
      <c r="AG1670" s="48"/>
      <c r="AH1670" s="48"/>
      <c r="AI1670" s="48"/>
      <c r="AJ1670" s="48"/>
      <c r="AK1670" s="48"/>
      <c r="AL1670" s="48"/>
      <c r="AM1670" s="48"/>
      <c r="AN1670" s="48"/>
      <c r="AO1670" s="48"/>
      <c r="AP1670" s="48"/>
      <c r="AQ1670" s="48"/>
      <c r="AR1670" s="48"/>
      <c r="AS1670" s="48"/>
      <c r="AT1670" s="48"/>
      <c r="AU1670" s="48"/>
      <c r="AV1670" s="48"/>
      <c r="AW1670" s="48"/>
      <c r="AX1670" s="48"/>
      <c r="AY1670" s="48"/>
      <c r="AZ1670" s="48"/>
      <c r="BA1670" s="48"/>
      <c r="BB1670" s="48"/>
      <c r="BC1670" s="48"/>
      <c r="BD1670" s="48"/>
      <c r="BE1670" s="48"/>
      <c r="BF1670" s="48"/>
      <c r="BG1670" s="48"/>
      <c r="BH1670" s="48"/>
      <c r="BI1670" s="48"/>
      <c r="BJ1670" s="48"/>
      <c r="BK1670" s="48"/>
      <c r="BL1670" s="48"/>
      <c r="BM1670" s="48"/>
      <c r="BN1670" s="48"/>
      <c r="BO1670" s="48"/>
      <c r="BP1670" s="48"/>
      <c r="BQ1670" s="48"/>
      <c r="BR1670" s="48"/>
      <c r="BS1670" s="48"/>
      <c r="BT1670" s="48"/>
      <c r="BU1670" s="48"/>
    </row>
    <row r="1671" spans="1:73" hidden="1">
      <c r="A1671" s="48"/>
      <c r="B1671" s="48"/>
      <c r="C1671" s="48"/>
      <c r="D1671" s="48"/>
      <c r="E1671" s="48"/>
      <c r="F1671" s="48"/>
      <c r="G1671" s="48"/>
      <c r="H1671" s="48"/>
      <c r="I1671" s="48"/>
      <c r="J1671" s="48"/>
      <c r="K1671" s="48"/>
      <c r="L1671" s="464">
        <f t="shared" si="101"/>
        <v>1284</v>
      </c>
      <c r="M1671" s="464"/>
      <c r="N1671" s="152" t="s">
        <v>4070</v>
      </c>
      <c r="O1671" s="48"/>
      <c r="P1671" s="48"/>
      <c r="Q1671" s="48"/>
      <c r="R1671" s="48"/>
      <c r="S1671" s="48"/>
      <c r="T1671" s="48"/>
      <c r="U1671" s="436" t="str">
        <f t="shared" si="99"/>
        <v/>
      </c>
      <c r="V1671" s="436"/>
      <c r="W1671" s="436" t="str">
        <f t="shared" si="100"/>
        <v/>
      </c>
      <c r="X1671" s="436"/>
      <c r="Y1671" s="48"/>
      <c r="Z1671" s="48"/>
      <c r="AA1671" s="48"/>
      <c r="AB1671" s="48"/>
      <c r="AC1671" s="48"/>
      <c r="AD1671" s="48"/>
      <c r="AE1671" s="48"/>
      <c r="AF1671" s="48"/>
      <c r="AG1671" s="48"/>
      <c r="AH1671" s="48"/>
      <c r="AI1671" s="48"/>
      <c r="AJ1671" s="48"/>
      <c r="AK1671" s="48"/>
      <c r="AL1671" s="48"/>
      <c r="AM1671" s="48"/>
      <c r="AN1671" s="48"/>
      <c r="AO1671" s="48"/>
      <c r="AP1671" s="48"/>
      <c r="AQ1671" s="48"/>
      <c r="AR1671" s="48"/>
      <c r="AS1671" s="48"/>
      <c r="AT1671" s="48"/>
      <c r="AU1671" s="48"/>
      <c r="AV1671" s="48"/>
      <c r="AW1671" s="48"/>
      <c r="AX1671" s="48"/>
      <c r="AY1671" s="48"/>
      <c r="AZ1671" s="48"/>
      <c r="BA1671" s="48"/>
      <c r="BB1671" s="48"/>
      <c r="BC1671" s="48"/>
      <c r="BD1671" s="48"/>
      <c r="BE1671" s="48"/>
      <c r="BF1671" s="48"/>
      <c r="BG1671" s="48"/>
      <c r="BH1671" s="48"/>
      <c r="BI1671" s="48"/>
      <c r="BJ1671" s="48"/>
      <c r="BK1671" s="48"/>
      <c r="BL1671" s="48"/>
      <c r="BM1671" s="48"/>
      <c r="BN1671" s="48"/>
      <c r="BO1671" s="48"/>
      <c r="BP1671" s="48"/>
      <c r="BQ1671" s="48"/>
      <c r="BR1671" s="48"/>
      <c r="BS1671" s="48"/>
      <c r="BT1671" s="48"/>
      <c r="BU1671" s="48"/>
    </row>
    <row r="1672" spans="1:73" hidden="1">
      <c r="A1672" s="48"/>
      <c r="B1672" s="48"/>
      <c r="C1672" s="48"/>
      <c r="D1672" s="48"/>
      <c r="E1672" s="48"/>
      <c r="F1672" s="48"/>
      <c r="G1672" s="48"/>
      <c r="H1672" s="48"/>
      <c r="I1672" s="48"/>
      <c r="J1672" s="48"/>
      <c r="K1672" s="48"/>
      <c r="L1672" s="464">
        <f t="shared" si="101"/>
        <v>1285</v>
      </c>
      <c r="M1672" s="464"/>
      <c r="N1672" s="152" t="s">
        <v>4071</v>
      </c>
      <c r="O1672" s="48"/>
      <c r="P1672" s="48"/>
      <c r="Q1672" s="48"/>
      <c r="R1672" s="48"/>
      <c r="S1672" s="48"/>
      <c r="T1672" s="48"/>
      <c r="U1672" s="436" t="str">
        <f t="shared" si="99"/>
        <v/>
      </c>
      <c r="V1672" s="436"/>
      <c r="W1672" s="436" t="str">
        <f t="shared" si="100"/>
        <v/>
      </c>
      <c r="X1672" s="436"/>
      <c r="Y1672" s="48"/>
      <c r="Z1672" s="48"/>
      <c r="AA1672" s="48"/>
      <c r="AB1672" s="48"/>
      <c r="AC1672" s="48"/>
      <c r="AD1672" s="48"/>
      <c r="AE1672" s="48"/>
      <c r="AF1672" s="48"/>
      <c r="AG1672" s="48"/>
      <c r="AH1672" s="48"/>
      <c r="AI1672" s="48"/>
      <c r="AJ1672" s="48"/>
      <c r="AK1672" s="48"/>
      <c r="AL1672" s="48"/>
      <c r="AM1672" s="48"/>
      <c r="AN1672" s="48"/>
      <c r="AO1672" s="48"/>
      <c r="AP1672" s="48"/>
      <c r="AQ1672" s="48"/>
      <c r="AR1672" s="48"/>
      <c r="AS1672" s="48"/>
      <c r="AT1672" s="48"/>
      <c r="AU1672" s="48"/>
      <c r="AV1672" s="48"/>
      <c r="AW1672" s="48"/>
      <c r="AX1672" s="48"/>
      <c r="AY1672" s="48"/>
      <c r="AZ1672" s="48"/>
      <c r="BA1672" s="48"/>
      <c r="BB1672" s="48"/>
      <c r="BC1672" s="48"/>
      <c r="BD1672" s="48"/>
      <c r="BE1672" s="48"/>
      <c r="BF1672" s="48"/>
      <c r="BG1672" s="48"/>
      <c r="BH1672" s="48"/>
      <c r="BI1672" s="48"/>
      <c r="BJ1672" s="48"/>
      <c r="BK1672" s="48"/>
      <c r="BL1672" s="48"/>
      <c r="BM1672" s="48"/>
      <c r="BN1672" s="48"/>
      <c r="BO1672" s="48"/>
      <c r="BP1672" s="48"/>
      <c r="BQ1672" s="48"/>
      <c r="BR1672" s="48"/>
      <c r="BS1672" s="48"/>
      <c r="BT1672" s="48"/>
      <c r="BU1672" s="48"/>
    </row>
    <row r="1673" spans="1:73" hidden="1">
      <c r="A1673" s="48"/>
      <c r="B1673" s="48"/>
      <c r="C1673" s="48"/>
      <c r="D1673" s="48"/>
      <c r="E1673" s="48"/>
      <c r="F1673" s="48"/>
      <c r="G1673" s="48"/>
      <c r="H1673" s="48"/>
      <c r="I1673" s="48"/>
      <c r="J1673" s="48"/>
      <c r="K1673" s="48"/>
      <c r="L1673" s="464">
        <f t="shared" si="101"/>
        <v>1286</v>
      </c>
      <c r="M1673" s="464"/>
      <c r="N1673" s="152" t="s">
        <v>4072</v>
      </c>
      <c r="O1673" s="48"/>
      <c r="P1673" s="48"/>
      <c r="Q1673" s="48"/>
      <c r="R1673" s="48"/>
      <c r="S1673" s="48"/>
      <c r="T1673" s="48"/>
      <c r="U1673" s="436" t="str">
        <f t="shared" si="99"/>
        <v/>
      </c>
      <c r="V1673" s="436"/>
      <c r="W1673" s="436" t="str">
        <f t="shared" si="100"/>
        <v/>
      </c>
      <c r="X1673" s="436"/>
      <c r="Y1673" s="48"/>
      <c r="Z1673" s="48"/>
      <c r="AA1673" s="48"/>
      <c r="AB1673" s="48"/>
      <c r="AC1673" s="48"/>
      <c r="AD1673" s="48"/>
      <c r="AE1673" s="48"/>
      <c r="AF1673" s="48"/>
      <c r="AG1673" s="48"/>
      <c r="AH1673" s="48"/>
      <c r="AI1673" s="48"/>
      <c r="AJ1673" s="48"/>
      <c r="AK1673" s="48"/>
      <c r="AL1673" s="48"/>
      <c r="AM1673" s="48"/>
      <c r="AN1673" s="48"/>
      <c r="AO1673" s="48"/>
      <c r="AP1673" s="48"/>
      <c r="AQ1673" s="48"/>
      <c r="AR1673" s="48"/>
      <c r="AS1673" s="48"/>
      <c r="AT1673" s="48"/>
      <c r="AU1673" s="48"/>
      <c r="AV1673" s="48"/>
      <c r="AW1673" s="48"/>
      <c r="AX1673" s="48"/>
      <c r="AY1673" s="48"/>
      <c r="AZ1673" s="48"/>
      <c r="BA1673" s="48"/>
      <c r="BB1673" s="48"/>
      <c r="BC1673" s="48"/>
      <c r="BD1673" s="48"/>
      <c r="BE1673" s="48"/>
      <c r="BF1673" s="48"/>
      <c r="BG1673" s="48"/>
      <c r="BH1673" s="48"/>
      <c r="BI1673" s="48"/>
      <c r="BJ1673" s="48"/>
      <c r="BK1673" s="48"/>
      <c r="BL1673" s="48"/>
      <c r="BM1673" s="48"/>
      <c r="BN1673" s="48"/>
      <c r="BO1673" s="48"/>
      <c r="BP1673" s="48"/>
      <c r="BQ1673" s="48"/>
      <c r="BR1673" s="48"/>
      <c r="BS1673" s="48"/>
      <c r="BT1673" s="48"/>
      <c r="BU1673" s="48"/>
    </row>
    <row r="1674" spans="1:73" hidden="1">
      <c r="A1674" s="48"/>
      <c r="B1674" s="48"/>
      <c r="C1674" s="48"/>
      <c r="D1674" s="48"/>
      <c r="E1674" s="48"/>
      <c r="F1674" s="48"/>
      <c r="G1674" s="48"/>
      <c r="H1674" s="48"/>
      <c r="I1674" s="48"/>
      <c r="J1674" s="48"/>
      <c r="K1674" s="48"/>
      <c r="L1674" s="464">
        <f t="shared" si="101"/>
        <v>1287</v>
      </c>
      <c r="M1674" s="464"/>
      <c r="N1674" s="152" t="s">
        <v>3218</v>
      </c>
      <c r="O1674" s="48"/>
      <c r="P1674" s="48"/>
      <c r="Q1674" s="48"/>
      <c r="R1674" s="48"/>
      <c r="S1674" s="48"/>
      <c r="T1674" s="48"/>
      <c r="U1674" s="436" t="str">
        <f t="shared" si="99"/>
        <v/>
      </c>
      <c r="V1674" s="436"/>
      <c r="W1674" s="436" t="str">
        <f t="shared" si="100"/>
        <v/>
      </c>
      <c r="X1674" s="436"/>
      <c r="Y1674" s="48"/>
      <c r="Z1674" s="48"/>
      <c r="AA1674" s="48"/>
      <c r="AB1674" s="48"/>
      <c r="AC1674" s="48"/>
      <c r="AD1674" s="48"/>
      <c r="AE1674" s="48"/>
      <c r="AF1674" s="48"/>
      <c r="AG1674" s="48"/>
      <c r="AH1674" s="48"/>
      <c r="AI1674" s="48"/>
      <c r="AJ1674" s="48"/>
      <c r="AK1674" s="48"/>
      <c r="AL1674" s="48"/>
      <c r="AM1674" s="48"/>
      <c r="AN1674" s="48"/>
      <c r="AO1674" s="48"/>
      <c r="AP1674" s="48"/>
      <c r="AQ1674" s="48"/>
      <c r="AR1674" s="48"/>
      <c r="AS1674" s="48"/>
      <c r="AT1674" s="48"/>
      <c r="AU1674" s="48"/>
      <c r="AV1674" s="48"/>
      <c r="AW1674" s="48"/>
      <c r="AX1674" s="48"/>
      <c r="AY1674" s="48"/>
      <c r="AZ1674" s="48"/>
      <c r="BA1674" s="48"/>
      <c r="BB1674" s="48"/>
      <c r="BC1674" s="48"/>
      <c r="BD1674" s="48"/>
      <c r="BE1674" s="48"/>
      <c r="BF1674" s="48"/>
      <c r="BG1674" s="48"/>
      <c r="BH1674" s="48"/>
      <c r="BI1674" s="48"/>
      <c r="BJ1674" s="48"/>
      <c r="BK1674" s="48"/>
      <c r="BL1674" s="48"/>
      <c r="BM1674" s="48"/>
      <c r="BN1674" s="48"/>
      <c r="BO1674" s="48"/>
      <c r="BP1674" s="48"/>
      <c r="BQ1674" s="48"/>
      <c r="BR1674" s="48"/>
      <c r="BS1674" s="48"/>
      <c r="BT1674" s="48"/>
      <c r="BU1674" s="48"/>
    </row>
    <row r="1675" spans="1:73" hidden="1">
      <c r="A1675" s="48"/>
      <c r="B1675" s="48"/>
      <c r="C1675" s="48"/>
      <c r="D1675" s="48"/>
      <c r="E1675" s="48"/>
      <c r="F1675" s="48"/>
      <c r="G1675" s="48"/>
      <c r="H1675" s="48"/>
      <c r="I1675" s="48"/>
      <c r="J1675" s="48"/>
      <c r="K1675" s="48"/>
      <c r="L1675" s="464">
        <f t="shared" si="101"/>
        <v>1288</v>
      </c>
      <c r="M1675" s="464"/>
      <c r="N1675" s="152" t="s">
        <v>4073</v>
      </c>
      <c r="O1675" s="48"/>
      <c r="P1675" s="48"/>
      <c r="Q1675" s="48"/>
      <c r="R1675" s="48"/>
      <c r="S1675" s="48"/>
      <c r="T1675" s="48"/>
      <c r="U1675" s="436" t="str">
        <f t="shared" si="99"/>
        <v/>
      </c>
      <c r="V1675" s="436"/>
      <c r="W1675" s="436" t="str">
        <f t="shared" si="100"/>
        <v/>
      </c>
      <c r="X1675" s="436"/>
      <c r="Y1675" s="48"/>
      <c r="Z1675" s="48"/>
      <c r="AA1675" s="48"/>
      <c r="AB1675" s="48"/>
      <c r="AC1675" s="48"/>
      <c r="AD1675" s="48"/>
      <c r="AE1675" s="48"/>
      <c r="AF1675" s="48"/>
      <c r="AG1675" s="48"/>
      <c r="AH1675" s="48"/>
      <c r="AI1675" s="48"/>
      <c r="AJ1675" s="48"/>
      <c r="AK1675" s="48"/>
      <c r="AL1675" s="48"/>
      <c r="AM1675" s="48"/>
      <c r="AN1675" s="48"/>
      <c r="AO1675" s="48"/>
      <c r="AP1675" s="48"/>
      <c r="AQ1675" s="48"/>
      <c r="AR1675" s="48"/>
      <c r="AS1675" s="48"/>
      <c r="AT1675" s="48"/>
      <c r="AU1675" s="48"/>
      <c r="AV1675" s="48"/>
      <c r="AW1675" s="48"/>
      <c r="AX1675" s="48"/>
      <c r="AY1675" s="48"/>
      <c r="AZ1675" s="48"/>
      <c r="BA1675" s="48"/>
      <c r="BB1675" s="48"/>
      <c r="BC1675" s="48"/>
      <c r="BD1675" s="48"/>
      <c r="BE1675" s="48"/>
      <c r="BF1675" s="48"/>
      <c r="BG1675" s="48"/>
      <c r="BH1675" s="48"/>
      <c r="BI1675" s="48"/>
      <c r="BJ1675" s="48"/>
      <c r="BK1675" s="48"/>
      <c r="BL1675" s="48"/>
      <c r="BM1675" s="48"/>
      <c r="BN1675" s="48"/>
      <c r="BO1675" s="48"/>
      <c r="BP1675" s="48"/>
      <c r="BQ1675" s="48"/>
      <c r="BR1675" s="48"/>
      <c r="BS1675" s="48"/>
      <c r="BT1675" s="48"/>
      <c r="BU1675" s="48"/>
    </row>
    <row r="1676" spans="1:73" hidden="1">
      <c r="A1676" s="48"/>
      <c r="B1676" s="48"/>
      <c r="C1676" s="48"/>
      <c r="D1676" s="48"/>
      <c r="E1676" s="48"/>
      <c r="F1676" s="48"/>
      <c r="G1676" s="48"/>
      <c r="H1676" s="48"/>
      <c r="I1676" s="48"/>
      <c r="J1676" s="48"/>
      <c r="K1676" s="48"/>
      <c r="L1676" s="464">
        <f t="shared" si="101"/>
        <v>1289</v>
      </c>
      <c r="M1676" s="464"/>
      <c r="N1676" s="152" t="s">
        <v>959</v>
      </c>
      <c r="O1676" s="48"/>
      <c r="P1676" s="48"/>
      <c r="Q1676" s="48"/>
      <c r="R1676" s="48"/>
      <c r="S1676" s="48"/>
      <c r="T1676" s="48"/>
      <c r="U1676" s="436" t="str">
        <f t="shared" ref="U1676:U1739" si="102">IF(N1676=Q$380,"Yes","")</f>
        <v/>
      </c>
      <c r="V1676" s="436"/>
      <c r="W1676" s="436" t="str">
        <f t="shared" ref="W1676:W1739" si="103">IF(N1676=Q$382,"Yes","")</f>
        <v/>
      </c>
      <c r="X1676" s="436"/>
      <c r="Y1676" s="48"/>
      <c r="Z1676" s="48"/>
      <c r="AA1676" s="48"/>
      <c r="AB1676" s="48"/>
      <c r="AC1676" s="48"/>
      <c r="AD1676" s="48"/>
      <c r="AE1676" s="48"/>
      <c r="AF1676" s="48"/>
      <c r="AG1676" s="48"/>
      <c r="AH1676" s="48"/>
      <c r="AI1676" s="48"/>
      <c r="AJ1676" s="48"/>
      <c r="AK1676" s="48"/>
      <c r="AL1676" s="48"/>
      <c r="AM1676" s="48"/>
      <c r="AN1676" s="48"/>
      <c r="AO1676" s="48"/>
      <c r="AP1676" s="48"/>
      <c r="AQ1676" s="48"/>
      <c r="AR1676" s="48"/>
      <c r="AS1676" s="48"/>
      <c r="AT1676" s="48"/>
      <c r="AU1676" s="48"/>
      <c r="AV1676" s="48"/>
      <c r="AW1676" s="48"/>
      <c r="AX1676" s="48"/>
      <c r="AY1676" s="48"/>
      <c r="AZ1676" s="48"/>
      <c r="BA1676" s="48"/>
      <c r="BB1676" s="48"/>
      <c r="BC1676" s="48"/>
      <c r="BD1676" s="48"/>
      <c r="BE1676" s="48"/>
      <c r="BF1676" s="48"/>
      <c r="BG1676" s="48"/>
      <c r="BH1676" s="48"/>
      <c r="BI1676" s="48"/>
      <c r="BJ1676" s="48"/>
      <c r="BK1676" s="48"/>
      <c r="BL1676" s="48"/>
      <c r="BM1676" s="48"/>
      <c r="BN1676" s="48"/>
      <c r="BO1676" s="48"/>
      <c r="BP1676" s="48"/>
      <c r="BQ1676" s="48"/>
      <c r="BR1676" s="48"/>
      <c r="BS1676" s="48"/>
      <c r="BT1676" s="48"/>
      <c r="BU1676" s="48"/>
    </row>
    <row r="1677" spans="1:73" hidden="1">
      <c r="A1677" s="48"/>
      <c r="B1677" s="48"/>
      <c r="C1677" s="48"/>
      <c r="D1677" s="48"/>
      <c r="E1677" s="48"/>
      <c r="F1677" s="48"/>
      <c r="G1677" s="48"/>
      <c r="H1677" s="48"/>
      <c r="I1677" s="48"/>
      <c r="J1677" s="48"/>
      <c r="K1677" s="48"/>
      <c r="L1677" s="464">
        <f t="shared" si="101"/>
        <v>1290</v>
      </c>
      <c r="M1677" s="464"/>
      <c r="N1677" s="152" t="s">
        <v>4074</v>
      </c>
      <c r="O1677" s="48"/>
      <c r="P1677" s="48"/>
      <c r="Q1677" s="48"/>
      <c r="R1677" s="48"/>
      <c r="S1677" s="48"/>
      <c r="T1677" s="48"/>
      <c r="U1677" s="436" t="str">
        <f t="shared" si="102"/>
        <v/>
      </c>
      <c r="V1677" s="436"/>
      <c r="W1677" s="436" t="str">
        <f t="shared" si="103"/>
        <v/>
      </c>
      <c r="X1677" s="436"/>
      <c r="Y1677" s="48"/>
      <c r="Z1677" s="48"/>
      <c r="AA1677" s="48"/>
      <c r="AB1677" s="48"/>
      <c r="AC1677" s="48"/>
      <c r="AD1677" s="48"/>
      <c r="AE1677" s="48"/>
      <c r="AF1677" s="48"/>
      <c r="AG1677" s="48"/>
      <c r="AH1677" s="48"/>
      <c r="AI1677" s="48"/>
      <c r="AJ1677" s="48"/>
      <c r="AK1677" s="48"/>
      <c r="AL1677" s="48"/>
      <c r="AM1677" s="48"/>
      <c r="AN1677" s="48"/>
      <c r="AO1677" s="48"/>
      <c r="AP1677" s="48"/>
      <c r="AQ1677" s="48"/>
      <c r="AR1677" s="48"/>
      <c r="AS1677" s="48"/>
      <c r="AT1677" s="48"/>
      <c r="AU1677" s="48"/>
      <c r="AV1677" s="48"/>
      <c r="AW1677" s="48"/>
      <c r="AX1677" s="48"/>
      <c r="AY1677" s="48"/>
      <c r="AZ1677" s="48"/>
      <c r="BA1677" s="48"/>
      <c r="BB1677" s="48"/>
      <c r="BC1677" s="48"/>
      <c r="BD1677" s="48"/>
      <c r="BE1677" s="48"/>
      <c r="BF1677" s="48"/>
      <c r="BG1677" s="48"/>
      <c r="BH1677" s="48"/>
      <c r="BI1677" s="48"/>
      <c r="BJ1677" s="48"/>
      <c r="BK1677" s="48"/>
      <c r="BL1677" s="48"/>
      <c r="BM1677" s="48"/>
      <c r="BN1677" s="48"/>
      <c r="BO1677" s="48"/>
      <c r="BP1677" s="48"/>
      <c r="BQ1677" s="48"/>
      <c r="BR1677" s="48"/>
      <c r="BS1677" s="48"/>
      <c r="BT1677" s="48"/>
      <c r="BU1677" s="48"/>
    </row>
    <row r="1678" spans="1:73" hidden="1">
      <c r="A1678" s="48"/>
      <c r="B1678" s="48"/>
      <c r="C1678" s="48"/>
      <c r="D1678" s="48"/>
      <c r="E1678" s="48"/>
      <c r="F1678" s="48"/>
      <c r="G1678" s="48"/>
      <c r="H1678" s="48"/>
      <c r="I1678" s="48"/>
      <c r="J1678" s="48"/>
      <c r="K1678" s="48"/>
      <c r="L1678" s="464">
        <f t="shared" si="101"/>
        <v>1291</v>
      </c>
      <c r="M1678" s="464"/>
      <c r="N1678" s="152" t="s">
        <v>4075</v>
      </c>
      <c r="O1678" s="48"/>
      <c r="P1678" s="48"/>
      <c r="Q1678" s="48"/>
      <c r="R1678" s="48"/>
      <c r="S1678" s="48"/>
      <c r="T1678" s="48"/>
      <c r="U1678" s="436" t="str">
        <f t="shared" si="102"/>
        <v/>
      </c>
      <c r="V1678" s="436"/>
      <c r="W1678" s="436" t="str">
        <f t="shared" si="103"/>
        <v/>
      </c>
      <c r="X1678" s="436"/>
      <c r="Y1678" s="48"/>
      <c r="Z1678" s="48"/>
      <c r="AA1678" s="48"/>
      <c r="AB1678" s="48"/>
      <c r="AC1678" s="48"/>
      <c r="AD1678" s="48"/>
      <c r="AE1678" s="48"/>
      <c r="AF1678" s="48"/>
      <c r="AG1678" s="48"/>
      <c r="AH1678" s="48"/>
      <c r="AI1678" s="48"/>
      <c r="AJ1678" s="48"/>
      <c r="AK1678" s="48"/>
      <c r="AL1678" s="48"/>
      <c r="AM1678" s="48"/>
      <c r="AN1678" s="48"/>
      <c r="AO1678" s="48"/>
      <c r="AP1678" s="48"/>
      <c r="AQ1678" s="48"/>
      <c r="AR1678" s="48"/>
      <c r="AS1678" s="48"/>
      <c r="AT1678" s="48"/>
      <c r="AU1678" s="48"/>
      <c r="AV1678" s="48"/>
      <c r="AW1678" s="48"/>
      <c r="AX1678" s="48"/>
      <c r="AY1678" s="48"/>
      <c r="AZ1678" s="48"/>
      <c r="BA1678" s="48"/>
      <c r="BB1678" s="48"/>
      <c r="BC1678" s="48"/>
      <c r="BD1678" s="48"/>
      <c r="BE1678" s="48"/>
      <c r="BF1678" s="48"/>
      <c r="BG1678" s="48"/>
      <c r="BH1678" s="48"/>
      <c r="BI1678" s="48"/>
      <c r="BJ1678" s="48"/>
      <c r="BK1678" s="48"/>
      <c r="BL1678" s="48"/>
      <c r="BM1678" s="48"/>
      <c r="BN1678" s="48"/>
      <c r="BO1678" s="48"/>
      <c r="BP1678" s="48"/>
      <c r="BQ1678" s="48"/>
      <c r="BR1678" s="48"/>
      <c r="BS1678" s="48"/>
      <c r="BT1678" s="48"/>
      <c r="BU1678" s="48"/>
    </row>
    <row r="1679" spans="1:73" hidden="1">
      <c r="A1679" s="48"/>
      <c r="B1679" s="48"/>
      <c r="C1679" s="48"/>
      <c r="D1679" s="48"/>
      <c r="E1679" s="48"/>
      <c r="F1679" s="48"/>
      <c r="G1679" s="48"/>
      <c r="H1679" s="48"/>
      <c r="I1679" s="48"/>
      <c r="J1679" s="48"/>
      <c r="K1679" s="48"/>
      <c r="L1679" s="464">
        <f t="shared" si="101"/>
        <v>1292</v>
      </c>
      <c r="M1679" s="464"/>
      <c r="N1679" s="152" t="s">
        <v>4076</v>
      </c>
      <c r="O1679" s="48"/>
      <c r="P1679" s="48"/>
      <c r="Q1679" s="48"/>
      <c r="R1679" s="48"/>
      <c r="S1679" s="48"/>
      <c r="T1679" s="48"/>
      <c r="U1679" s="436" t="str">
        <f t="shared" si="102"/>
        <v/>
      </c>
      <c r="V1679" s="436"/>
      <c r="W1679" s="436" t="str">
        <f t="shared" si="103"/>
        <v/>
      </c>
      <c r="X1679" s="436"/>
      <c r="Y1679" s="48"/>
      <c r="Z1679" s="48"/>
      <c r="AA1679" s="48"/>
      <c r="AB1679" s="48"/>
      <c r="AC1679" s="48"/>
      <c r="AD1679" s="48"/>
      <c r="AE1679" s="48"/>
      <c r="AF1679" s="48"/>
      <c r="AG1679" s="48"/>
      <c r="AH1679" s="48"/>
      <c r="AI1679" s="48"/>
      <c r="AJ1679" s="48"/>
      <c r="AK1679" s="48"/>
      <c r="AL1679" s="48"/>
      <c r="AM1679" s="48"/>
      <c r="AN1679" s="48"/>
      <c r="AO1679" s="48"/>
      <c r="AP1679" s="48"/>
      <c r="AQ1679" s="48"/>
      <c r="AR1679" s="48"/>
      <c r="AS1679" s="48"/>
      <c r="AT1679" s="48"/>
      <c r="AU1679" s="48"/>
      <c r="AV1679" s="48"/>
      <c r="AW1679" s="48"/>
      <c r="AX1679" s="48"/>
      <c r="AY1679" s="48"/>
      <c r="AZ1679" s="48"/>
      <c r="BA1679" s="48"/>
      <c r="BB1679" s="48"/>
      <c r="BC1679" s="48"/>
      <c r="BD1679" s="48"/>
      <c r="BE1679" s="48"/>
      <c r="BF1679" s="48"/>
      <c r="BG1679" s="48"/>
      <c r="BH1679" s="48"/>
      <c r="BI1679" s="48"/>
      <c r="BJ1679" s="48"/>
      <c r="BK1679" s="48"/>
      <c r="BL1679" s="48"/>
      <c r="BM1679" s="48"/>
      <c r="BN1679" s="48"/>
      <c r="BO1679" s="48"/>
      <c r="BP1679" s="48"/>
      <c r="BQ1679" s="48"/>
      <c r="BR1679" s="48"/>
      <c r="BS1679" s="48"/>
      <c r="BT1679" s="48"/>
      <c r="BU1679" s="48"/>
    </row>
    <row r="1680" spans="1:73" hidden="1">
      <c r="A1680" s="48"/>
      <c r="B1680" s="48"/>
      <c r="C1680" s="48"/>
      <c r="D1680" s="48"/>
      <c r="E1680" s="48"/>
      <c r="F1680" s="48"/>
      <c r="G1680" s="48"/>
      <c r="H1680" s="48"/>
      <c r="I1680" s="48"/>
      <c r="J1680" s="48"/>
      <c r="K1680" s="48"/>
      <c r="L1680" s="464">
        <f t="shared" si="101"/>
        <v>1293</v>
      </c>
      <c r="M1680" s="464"/>
      <c r="N1680" s="152" t="s">
        <v>4077</v>
      </c>
      <c r="O1680" s="48"/>
      <c r="P1680" s="48"/>
      <c r="Q1680" s="48"/>
      <c r="R1680" s="48"/>
      <c r="S1680" s="48"/>
      <c r="T1680" s="48"/>
      <c r="U1680" s="436" t="str">
        <f t="shared" si="102"/>
        <v/>
      </c>
      <c r="V1680" s="436"/>
      <c r="W1680" s="436" t="str">
        <f t="shared" si="103"/>
        <v/>
      </c>
      <c r="X1680" s="436"/>
      <c r="Y1680" s="48"/>
      <c r="Z1680" s="48"/>
      <c r="AA1680" s="48"/>
      <c r="AB1680" s="48"/>
      <c r="AC1680" s="48"/>
      <c r="AD1680" s="48"/>
      <c r="AE1680" s="48"/>
      <c r="AF1680" s="48"/>
      <c r="AG1680" s="48"/>
      <c r="AH1680" s="48"/>
      <c r="AI1680" s="48"/>
      <c r="AJ1680" s="48"/>
      <c r="AK1680" s="48"/>
      <c r="AL1680" s="48"/>
      <c r="AM1680" s="48"/>
      <c r="AN1680" s="48"/>
      <c r="AO1680" s="48"/>
      <c r="AP1680" s="48"/>
      <c r="AQ1680" s="48"/>
      <c r="AR1680" s="48"/>
      <c r="AS1680" s="48"/>
      <c r="AT1680" s="48"/>
      <c r="AU1680" s="48"/>
      <c r="AV1680" s="48"/>
      <c r="AW1680" s="48"/>
      <c r="AX1680" s="48"/>
      <c r="AY1680" s="48"/>
      <c r="AZ1680" s="48"/>
      <c r="BA1680" s="48"/>
      <c r="BB1680" s="48"/>
      <c r="BC1680" s="48"/>
      <c r="BD1680" s="48"/>
      <c r="BE1680" s="48"/>
      <c r="BF1680" s="48"/>
      <c r="BG1680" s="48"/>
      <c r="BH1680" s="48"/>
      <c r="BI1680" s="48"/>
      <c r="BJ1680" s="48"/>
      <c r="BK1680" s="48"/>
      <c r="BL1680" s="48"/>
      <c r="BM1680" s="48"/>
      <c r="BN1680" s="48"/>
      <c r="BO1680" s="48"/>
      <c r="BP1680" s="48"/>
      <c r="BQ1680" s="48"/>
      <c r="BR1680" s="48"/>
      <c r="BS1680" s="48"/>
      <c r="BT1680" s="48"/>
      <c r="BU1680" s="48"/>
    </row>
    <row r="1681" spans="1:73" hidden="1">
      <c r="A1681" s="48"/>
      <c r="B1681" s="48"/>
      <c r="C1681" s="48"/>
      <c r="D1681" s="48"/>
      <c r="E1681" s="48"/>
      <c r="F1681" s="48"/>
      <c r="G1681" s="48"/>
      <c r="H1681" s="48"/>
      <c r="I1681" s="48"/>
      <c r="J1681" s="48"/>
      <c r="K1681" s="48"/>
      <c r="L1681" s="464">
        <f t="shared" si="101"/>
        <v>1294</v>
      </c>
      <c r="M1681" s="464"/>
      <c r="N1681" s="152" t="s">
        <v>4078</v>
      </c>
      <c r="O1681" s="48"/>
      <c r="P1681" s="48"/>
      <c r="Q1681" s="48"/>
      <c r="R1681" s="48"/>
      <c r="S1681" s="48"/>
      <c r="T1681" s="48"/>
      <c r="U1681" s="436" t="str">
        <f t="shared" si="102"/>
        <v/>
      </c>
      <c r="V1681" s="436"/>
      <c r="W1681" s="436" t="str">
        <f t="shared" si="103"/>
        <v/>
      </c>
      <c r="X1681" s="436"/>
      <c r="Y1681" s="48"/>
      <c r="Z1681" s="48"/>
      <c r="AA1681" s="48"/>
      <c r="AB1681" s="48"/>
      <c r="AC1681" s="48"/>
      <c r="AD1681" s="48"/>
      <c r="AE1681" s="48"/>
      <c r="AF1681" s="48"/>
      <c r="AG1681" s="48"/>
      <c r="AH1681" s="48"/>
      <c r="AI1681" s="48"/>
      <c r="AJ1681" s="48"/>
      <c r="AK1681" s="48"/>
      <c r="AL1681" s="48"/>
      <c r="AM1681" s="48"/>
      <c r="AN1681" s="48"/>
      <c r="AO1681" s="48"/>
      <c r="AP1681" s="48"/>
      <c r="AQ1681" s="48"/>
      <c r="AR1681" s="48"/>
      <c r="AS1681" s="48"/>
      <c r="AT1681" s="48"/>
      <c r="AU1681" s="48"/>
      <c r="AV1681" s="48"/>
      <c r="AW1681" s="48"/>
      <c r="AX1681" s="48"/>
      <c r="AY1681" s="48"/>
      <c r="AZ1681" s="48"/>
      <c r="BA1681" s="48"/>
      <c r="BB1681" s="48"/>
      <c r="BC1681" s="48"/>
      <c r="BD1681" s="48"/>
      <c r="BE1681" s="48"/>
      <c r="BF1681" s="48"/>
      <c r="BG1681" s="48"/>
      <c r="BH1681" s="48"/>
      <c r="BI1681" s="48"/>
      <c r="BJ1681" s="48"/>
      <c r="BK1681" s="48"/>
      <c r="BL1681" s="48"/>
      <c r="BM1681" s="48"/>
      <c r="BN1681" s="48"/>
      <c r="BO1681" s="48"/>
      <c r="BP1681" s="48"/>
      <c r="BQ1681" s="48"/>
      <c r="BR1681" s="48"/>
      <c r="BS1681" s="48"/>
      <c r="BT1681" s="48"/>
      <c r="BU1681" s="48"/>
    </row>
    <row r="1682" spans="1:73" hidden="1">
      <c r="A1682" s="48"/>
      <c r="B1682" s="48"/>
      <c r="C1682" s="48"/>
      <c r="D1682" s="48"/>
      <c r="E1682" s="48"/>
      <c r="F1682" s="48"/>
      <c r="G1682" s="48"/>
      <c r="H1682" s="48"/>
      <c r="I1682" s="48"/>
      <c r="J1682" s="48"/>
      <c r="K1682" s="48"/>
      <c r="L1682" s="464">
        <f t="shared" si="101"/>
        <v>1295</v>
      </c>
      <c r="M1682" s="464"/>
      <c r="N1682" s="152" t="s">
        <v>4079</v>
      </c>
      <c r="O1682" s="48"/>
      <c r="P1682" s="48"/>
      <c r="Q1682" s="48"/>
      <c r="R1682" s="48"/>
      <c r="S1682" s="48"/>
      <c r="T1682" s="48"/>
      <c r="U1682" s="436" t="str">
        <f t="shared" si="102"/>
        <v/>
      </c>
      <c r="V1682" s="436"/>
      <c r="W1682" s="436" t="str">
        <f t="shared" si="103"/>
        <v/>
      </c>
      <c r="X1682" s="436"/>
      <c r="Y1682" s="48"/>
      <c r="Z1682" s="48"/>
      <c r="AA1682" s="48"/>
      <c r="AB1682" s="48"/>
      <c r="AC1682" s="48"/>
      <c r="AD1682" s="48"/>
      <c r="AE1682" s="48"/>
      <c r="AF1682" s="48"/>
      <c r="AG1682" s="48"/>
      <c r="AH1682" s="48"/>
      <c r="AI1682" s="48"/>
      <c r="AJ1682" s="48"/>
      <c r="AK1682" s="48"/>
      <c r="AL1682" s="48"/>
      <c r="AM1682" s="48"/>
      <c r="AN1682" s="48"/>
      <c r="AO1682" s="48"/>
      <c r="AP1682" s="48"/>
      <c r="AQ1682" s="48"/>
      <c r="AR1682" s="48"/>
      <c r="AS1682" s="48"/>
      <c r="AT1682" s="48"/>
      <c r="AU1682" s="48"/>
      <c r="AV1682" s="48"/>
      <c r="AW1682" s="48"/>
      <c r="AX1682" s="48"/>
      <c r="AY1682" s="48"/>
      <c r="AZ1682" s="48"/>
      <c r="BA1682" s="48"/>
      <c r="BB1682" s="48"/>
      <c r="BC1682" s="48"/>
      <c r="BD1682" s="48"/>
      <c r="BE1682" s="48"/>
      <c r="BF1682" s="48"/>
      <c r="BG1682" s="48"/>
      <c r="BH1682" s="48"/>
      <c r="BI1682" s="48"/>
      <c r="BJ1682" s="48"/>
      <c r="BK1682" s="48"/>
      <c r="BL1682" s="48"/>
      <c r="BM1682" s="48"/>
      <c r="BN1682" s="48"/>
      <c r="BO1682" s="48"/>
      <c r="BP1682" s="48"/>
      <c r="BQ1682" s="48"/>
      <c r="BR1682" s="48"/>
      <c r="BS1682" s="48"/>
      <c r="BT1682" s="48"/>
      <c r="BU1682" s="48"/>
    </row>
    <row r="1683" spans="1:73" hidden="1">
      <c r="A1683" s="48"/>
      <c r="B1683" s="48"/>
      <c r="C1683" s="48"/>
      <c r="D1683" s="48"/>
      <c r="E1683" s="48"/>
      <c r="F1683" s="48"/>
      <c r="G1683" s="48"/>
      <c r="H1683" s="48"/>
      <c r="I1683" s="48"/>
      <c r="J1683" s="48"/>
      <c r="K1683" s="48"/>
      <c r="L1683" s="464">
        <f t="shared" si="101"/>
        <v>1296</v>
      </c>
      <c r="M1683" s="464"/>
      <c r="N1683" s="152" t="s">
        <v>4080</v>
      </c>
      <c r="O1683" s="48"/>
      <c r="P1683" s="48"/>
      <c r="Q1683" s="48"/>
      <c r="R1683" s="48"/>
      <c r="S1683" s="48"/>
      <c r="T1683" s="48"/>
      <c r="U1683" s="436" t="str">
        <f t="shared" si="102"/>
        <v/>
      </c>
      <c r="V1683" s="436"/>
      <c r="W1683" s="436" t="str">
        <f t="shared" si="103"/>
        <v/>
      </c>
      <c r="X1683" s="436"/>
      <c r="Y1683" s="48"/>
      <c r="Z1683" s="48"/>
      <c r="AA1683" s="48"/>
      <c r="AB1683" s="48"/>
      <c r="AC1683" s="48"/>
      <c r="AD1683" s="48"/>
      <c r="AE1683" s="48"/>
      <c r="AF1683" s="48"/>
      <c r="AG1683" s="48"/>
      <c r="AH1683" s="48"/>
      <c r="AI1683" s="48"/>
      <c r="AJ1683" s="48"/>
      <c r="AK1683" s="48"/>
      <c r="AL1683" s="48"/>
      <c r="AM1683" s="48"/>
      <c r="AN1683" s="48"/>
      <c r="AO1683" s="48"/>
      <c r="AP1683" s="48"/>
      <c r="AQ1683" s="48"/>
      <c r="AR1683" s="48"/>
      <c r="AS1683" s="48"/>
      <c r="AT1683" s="48"/>
      <c r="AU1683" s="48"/>
      <c r="AV1683" s="48"/>
      <c r="AW1683" s="48"/>
      <c r="AX1683" s="48"/>
      <c r="AY1683" s="48"/>
      <c r="AZ1683" s="48"/>
      <c r="BA1683" s="48"/>
      <c r="BB1683" s="48"/>
      <c r="BC1683" s="48"/>
      <c r="BD1683" s="48"/>
      <c r="BE1683" s="48"/>
      <c r="BF1683" s="48"/>
      <c r="BG1683" s="48"/>
      <c r="BH1683" s="48"/>
      <c r="BI1683" s="48"/>
      <c r="BJ1683" s="48"/>
      <c r="BK1683" s="48"/>
      <c r="BL1683" s="48"/>
      <c r="BM1683" s="48"/>
      <c r="BN1683" s="48"/>
      <c r="BO1683" s="48"/>
      <c r="BP1683" s="48"/>
      <c r="BQ1683" s="48"/>
      <c r="BR1683" s="48"/>
      <c r="BS1683" s="48"/>
      <c r="BT1683" s="48"/>
      <c r="BU1683" s="48"/>
    </row>
    <row r="1684" spans="1:73" hidden="1">
      <c r="A1684" s="48"/>
      <c r="B1684" s="48"/>
      <c r="C1684" s="48"/>
      <c r="D1684" s="48"/>
      <c r="E1684" s="48"/>
      <c r="F1684" s="48"/>
      <c r="G1684" s="48"/>
      <c r="H1684" s="48"/>
      <c r="I1684" s="48"/>
      <c r="J1684" s="48"/>
      <c r="K1684" s="48"/>
      <c r="L1684" s="464">
        <f t="shared" si="101"/>
        <v>1297</v>
      </c>
      <c r="M1684" s="464"/>
      <c r="N1684" s="152" t="s">
        <v>4081</v>
      </c>
      <c r="O1684" s="48"/>
      <c r="P1684" s="48"/>
      <c r="Q1684" s="48"/>
      <c r="R1684" s="48"/>
      <c r="S1684" s="48"/>
      <c r="T1684" s="48"/>
      <c r="U1684" s="436" t="str">
        <f t="shared" si="102"/>
        <v/>
      </c>
      <c r="V1684" s="436"/>
      <c r="W1684" s="436" t="str">
        <f t="shared" si="103"/>
        <v/>
      </c>
      <c r="X1684" s="436"/>
      <c r="Y1684" s="48"/>
      <c r="Z1684" s="48"/>
      <c r="AA1684" s="48"/>
      <c r="AB1684" s="48"/>
      <c r="AC1684" s="48"/>
      <c r="AD1684" s="48"/>
      <c r="AE1684" s="48"/>
      <c r="AF1684" s="48"/>
      <c r="AG1684" s="48"/>
      <c r="AH1684" s="48"/>
      <c r="AI1684" s="48"/>
      <c r="AJ1684" s="48"/>
      <c r="AK1684" s="48"/>
      <c r="AL1684" s="48"/>
      <c r="AM1684" s="48"/>
      <c r="AN1684" s="48"/>
      <c r="AO1684" s="48"/>
      <c r="AP1684" s="48"/>
      <c r="AQ1684" s="48"/>
      <c r="AR1684" s="48"/>
      <c r="AS1684" s="48"/>
      <c r="AT1684" s="48"/>
      <c r="AU1684" s="48"/>
      <c r="AV1684" s="48"/>
      <c r="AW1684" s="48"/>
      <c r="AX1684" s="48"/>
      <c r="AY1684" s="48"/>
      <c r="AZ1684" s="48"/>
      <c r="BA1684" s="48"/>
      <c r="BB1684" s="48"/>
      <c r="BC1684" s="48"/>
      <c r="BD1684" s="48"/>
      <c r="BE1684" s="48"/>
      <c r="BF1684" s="48"/>
      <c r="BG1684" s="48"/>
      <c r="BH1684" s="48"/>
      <c r="BI1684" s="48"/>
      <c r="BJ1684" s="48"/>
      <c r="BK1684" s="48"/>
      <c r="BL1684" s="48"/>
      <c r="BM1684" s="48"/>
      <c r="BN1684" s="48"/>
      <c r="BO1684" s="48"/>
      <c r="BP1684" s="48"/>
      <c r="BQ1684" s="48"/>
      <c r="BR1684" s="48"/>
      <c r="BS1684" s="48"/>
      <c r="BT1684" s="48"/>
      <c r="BU1684" s="48"/>
    </row>
    <row r="1685" spans="1:73" hidden="1">
      <c r="A1685" s="48"/>
      <c r="B1685" s="48"/>
      <c r="C1685" s="48"/>
      <c r="D1685" s="48"/>
      <c r="E1685" s="48"/>
      <c r="F1685" s="48"/>
      <c r="G1685" s="48"/>
      <c r="H1685" s="48"/>
      <c r="I1685" s="48"/>
      <c r="J1685" s="48"/>
      <c r="K1685" s="48"/>
      <c r="L1685" s="464">
        <f t="shared" si="101"/>
        <v>1298</v>
      </c>
      <c r="M1685" s="464"/>
      <c r="N1685" s="152" t="s">
        <v>4082</v>
      </c>
      <c r="O1685" s="48"/>
      <c r="P1685" s="48"/>
      <c r="Q1685" s="48"/>
      <c r="R1685" s="48"/>
      <c r="S1685" s="48"/>
      <c r="T1685" s="48"/>
      <c r="U1685" s="436" t="str">
        <f t="shared" si="102"/>
        <v/>
      </c>
      <c r="V1685" s="436"/>
      <c r="W1685" s="436" t="str">
        <f t="shared" si="103"/>
        <v/>
      </c>
      <c r="X1685" s="436"/>
      <c r="Y1685" s="48"/>
      <c r="Z1685" s="48"/>
      <c r="AA1685" s="48"/>
      <c r="AB1685" s="48"/>
      <c r="AC1685" s="48"/>
      <c r="AD1685" s="48"/>
      <c r="AE1685" s="48"/>
      <c r="AF1685" s="48"/>
      <c r="AG1685" s="48"/>
      <c r="AH1685" s="48"/>
      <c r="AI1685" s="48"/>
      <c r="AJ1685" s="48"/>
      <c r="AK1685" s="48"/>
      <c r="AL1685" s="48"/>
      <c r="AM1685" s="48"/>
      <c r="AN1685" s="48"/>
      <c r="AO1685" s="48"/>
      <c r="AP1685" s="48"/>
      <c r="AQ1685" s="48"/>
      <c r="AR1685" s="48"/>
      <c r="AS1685" s="48"/>
      <c r="AT1685" s="48"/>
      <c r="AU1685" s="48"/>
      <c r="AV1685" s="48"/>
      <c r="AW1685" s="48"/>
      <c r="AX1685" s="48"/>
      <c r="AY1685" s="48"/>
      <c r="AZ1685" s="48"/>
      <c r="BA1685" s="48"/>
      <c r="BB1685" s="48"/>
      <c r="BC1685" s="48"/>
      <c r="BD1685" s="48"/>
      <c r="BE1685" s="48"/>
      <c r="BF1685" s="48"/>
      <c r="BG1685" s="48"/>
      <c r="BH1685" s="48"/>
      <c r="BI1685" s="48"/>
      <c r="BJ1685" s="48"/>
      <c r="BK1685" s="48"/>
      <c r="BL1685" s="48"/>
      <c r="BM1685" s="48"/>
      <c r="BN1685" s="48"/>
      <c r="BO1685" s="48"/>
      <c r="BP1685" s="48"/>
      <c r="BQ1685" s="48"/>
      <c r="BR1685" s="48"/>
      <c r="BS1685" s="48"/>
      <c r="BT1685" s="48"/>
      <c r="BU1685" s="48"/>
    </row>
    <row r="1686" spans="1:73" hidden="1">
      <c r="A1686" s="48"/>
      <c r="B1686" s="48"/>
      <c r="C1686" s="48"/>
      <c r="D1686" s="48"/>
      <c r="E1686" s="48"/>
      <c r="F1686" s="48"/>
      <c r="G1686" s="48"/>
      <c r="H1686" s="48"/>
      <c r="I1686" s="48"/>
      <c r="J1686" s="48"/>
      <c r="K1686" s="48"/>
      <c r="L1686" s="464">
        <f t="shared" si="101"/>
        <v>1299</v>
      </c>
      <c r="M1686" s="464"/>
      <c r="N1686" s="152" t="s">
        <v>4083</v>
      </c>
      <c r="O1686" s="48"/>
      <c r="P1686" s="48"/>
      <c r="Q1686" s="48"/>
      <c r="R1686" s="48"/>
      <c r="S1686" s="48"/>
      <c r="T1686" s="48"/>
      <c r="U1686" s="436" t="str">
        <f t="shared" si="102"/>
        <v/>
      </c>
      <c r="V1686" s="436"/>
      <c r="W1686" s="436" t="str">
        <f t="shared" si="103"/>
        <v/>
      </c>
      <c r="X1686" s="436"/>
      <c r="Y1686" s="48"/>
      <c r="Z1686" s="48"/>
      <c r="AA1686" s="48"/>
      <c r="AB1686" s="48"/>
      <c r="AC1686" s="48"/>
      <c r="AD1686" s="48"/>
      <c r="AE1686" s="48"/>
      <c r="AF1686" s="48"/>
      <c r="AG1686" s="48"/>
      <c r="AH1686" s="48"/>
      <c r="AI1686" s="48"/>
      <c r="AJ1686" s="48"/>
      <c r="AK1686" s="48"/>
      <c r="AL1686" s="48"/>
      <c r="AM1686" s="48"/>
      <c r="AN1686" s="48"/>
      <c r="AO1686" s="48"/>
      <c r="AP1686" s="48"/>
      <c r="AQ1686" s="48"/>
      <c r="AR1686" s="48"/>
      <c r="AS1686" s="48"/>
      <c r="AT1686" s="48"/>
      <c r="AU1686" s="48"/>
      <c r="AV1686" s="48"/>
      <c r="AW1686" s="48"/>
      <c r="AX1686" s="48"/>
      <c r="AY1686" s="48"/>
      <c r="AZ1686" s="48"/>
      <c r="BA1686" s="48"/>
      <c r="BB1686" s="48"/>
      <c r="BC1686" s="48"/>
      <c r="BD1686" s="48"/>
      <c r="BE1686" s="48"/>
      <c r="BF1686" s="48"/>
      <c r="BG1686" s="48"/>
      <c r="BH1686" s="48"/>
      <c r="BI1686" s="48"/>
      <c r="BJ1686" s="48"/>
      <c r="BK1686" s="48"/>
      <c r="BL1686" s="48"/>
      <c r="BM1686" s="48"/>
      <c r="BN1686" s="48"/>
      <c r="BO1686" s="48"/>
      <c r="BP1686" s="48"/>
      <c r="BQ1686" s="48"/>
      <c r="BR1686" s="48"/>
      <c r="BS1686" s="48"/>
      <c r="BT1686" s="48"/>
      <c r="BU1686" s="48"/>
    </row>
    <row r="1687" spans="1:73" hidden="1">
      <c r="A1687" s="48"/>
      <c r="B1687" s="48"/>
      <c r="C1687" s="48"/>
      <c r="D1687" s="48"/>
      <c r="E1687" s="48"/>
      <c r="F1687" s="48"/>
      <c r="G1687" s="48"/>
      <c r="H1687" s="48"/>
      <c r="I1687" s="48"/>
      <c r="J1687" s="48"/>
      <c r="K1687" s="48"/>
      <c r="L1687" s="464">
        <f t="shared" si="101"/>
        <v>1300</v>
      </c>
      <c r="M1687" s="464"/>
      <c r="N1687" s="152" t="s">
        <v>4084</v>
      </c>
      <c r="O1687" s="48"/>
      <c r="P1687" s="48"/>
      <c r="Q1687" s="48"/>
      <c r="R1687" s="48"/>
      <c r="S1687" s="48"/>
      <c r="T1687" s="48"/>
      <c r="U1687" s="436" t="str">
        <f t="shared" si="102"/>
        <v/>
      </c>
      <c r="V1687" s="436"/>
      <c r="W1687" s="436" t="str">
        <f t="shared" si="103"/>
        <v/>
      </c>
      <c r="X1687" s="436"/>
      <c r="Y1687" s="48"/>
      <c r="Z1687" s="48"/>
      <c r="AA1687" s="48"/>
      <c r="AB1687" s="48"/>
      <c r="AC1687" s="48"/>
      <c r="AD1687" s="48"/>
      <c r="AE1687" s="48"/>
      <c r="AF1687" s="48"/>
      <c r="AG1687" s="48"/>
      <c r="AH1687" s="48"/>
      <c r="AI1687" s="48"/>
      <c r="AJ1687" s="48"/>
      <c r="AK1687" s="48"/>
      <c r="AL1687" s="48"/>
      <c r="AM1687" s="48"/>
      <c r="AN1687" s="48"/>
      <c r="AO1687" s="48"/>
      <c r="AP1687" s="48"/>
      <c r="AQ1687" s="48"/>
      <c r="AR1687" s="48"/>
      <c r="AS1687" s="48"/>
      <c r="AT1687" s="48"/>
      <c r="AU1687" s="48"/>
      <c r="AV1687" s="48"/>
      <c r="AW1687" s="48"/>
      <c r="AX1687" s="48"/>
      <c r="AY1687" s="48"/>
      <c r="AZ1687" s="48"/>
      <c r="BA1687" s="48"/>
      <c r="BB1687" s="48"/>
      <c r="BC1687" s="48"/>
      <c r="BD1687" s="48"/>
      <c r="BE1687" s="48"/>
      <c r="BF1687" s="48"/>
      <c r="BG1687" s="48"/>
      <c r="BH1687" s="48"/>
      <c r="BI1687" s="48"/>
      <c r="BJ1687" s="48"/>
      <c r="BK1687" s="48"/>
      <c r="BL1687" s="48"/>
      <c r="BM1687" s="48"/>
      <c r="BN1687" s="48"/>
      <c r="BO1687" s="48"/>
      <c r="BP1687" s="48"/>
      <c r="BQ1687" s="48"/>
      <c r="BR1687" s="48"/>
      <c r="BS1687" s="48"/>
      <c r="BT1687" s="48"/>
      <c r="BU1687" s="48"/>
    </row>
    <row r="1688" spans="1:73" hidden="1">
      <c r="A1688" s="48"/>
      <c r="B1688" s="48"/>
      <c r="C1688" s="48"/>
      <c r="D1688" s="48"/>
      <c r="E1688" s="48"/>
      <c r="F1688" s="48"/>
      <c r="G1688" s="48"/>
      <c r="H1688" s="48"/>
      <c r="I1688" s="48"/>
      <c r="J1688" s="48"/>
      <c r="K1688" s="48"/>
      <c r="L1688" s="464">
        <f t="shared" si="101"/>
        <v>1301</v>
      </c>
      <c r="M1688" s="464"/>
      <c r="N1688" s="152" t="s">
        <v>4085</v>
      </c>
      <c r="O1688" s="48"/>
      <c r="P1688" s="48"/>
      <c r="Q1688" s="48"/>
      <c r="R1688" s="48"/>
      <c r="S1688" s="48"/>
      <c r="T1688" s="48"/>
      <c r="U1688" s="436" t="str">
        <f t="shared" si="102"/>
        <v/>
      </c>
      <c r="V1688" s="436"/>
      <c r="W1688" s="436" t="str">
        <f t="shared" si="103"/>
        <v/>
      </c>
      <c r="X1688" s="436"/>
      <c r="Y1688" s="48"/>
      <c r="Z1688" s="48"/>
      <c r="AA1688" s="48"/>
      <c r="AB1688" s="48"/>
      <c r="AC1688" s="48"/>
      <c r="AD1688" s="48"/>
      <c r="AE1688" s="48"/>
      <c r="AF1688" s="48"/>
      <c r="AG1688" s="48"/>
      <c r="AH1688" s="48"/>
      <c r="AI1688" s="48"/>
      <c r="AJ1688" s="48"/>
      <c r="AK1688" s="48"/>
      <c r="AL1688" s="48"/>
      <c r="AM1688" s="48"/>
      <c r="AN1688" s="48"/>
      <c r="AO1688" s="48"/>
      <c r="AP1688" s="48"/>
      <c r="AQ1688" s="48"/>
      <c r="AR1688" s="48"/>
      <c r="AS1688" s="48"/>
      <c r="AT1688" s="48"/>
      <c r="AU1688" s="48"/>
      <c r="AV1688" s="48"/>
      <c r="AW1688" s="48"/>
      <c r="AX1688" s="48"/>
      <c r="AY1688" s="48"/>
      <c r="AZ1688" s="48"/>
      <c r="BA1688" s="48"/>
      <c r="BB1688" s="48"/>
      <c r="BC1688" s="48"/>
      <c r="BD1688" s="48"/>
      <c r="BE1688" s="48"/>
      <c r="BF1688" s="48"/>
      <c r="BG1688" s="48"/>
      <c r="BH1688" s="48"/>
      <c r="BI1688" s="48"/>
      <c r="BJ1688" s="48"/>
      <c r="BK1688" s="48"/>
      <c r="BL1688" s="48"/>
      <c r="BM1688" s="48"/>
      <c r="BN1688" s="48"/>
      <c r="BO1688" s="48"/>
      <c r="BP1688" s="48"/>
      <c r="BQ1688" s="48"/>
      <c r="BR1688" s="48"/>
      <c r="BS1688" s="48"/>
      <c r="BT1688" s="48"/>
      <c r="BU1688" s="48"/>
    </row>
    <row r="1689" spans="1:73" hidden="1">
      <c r="A1689" s="48"/>
      <c r="B1689" s="48"/>
      <c r="C1689" s="48"/>
      <c r="D1689" s="48"/>
      <c r="E1689" s="48"/>
      <c r="F1689" s="48"/>
      <c r="G1689" s="48"/>
      <c r="H1689" s="48"/>
      <c r="I1689" s="48"/>
      <c r="J1689" s="48"/>
      <c r="K1689" s="48"/>
      <c r="L1689" s="464">
        <f t="shared" si="101"/>
        <v>1302</v>
      </c>
      <c r="M1689" s="464"/>
      <c r="N1689" s="152" t="s">
        <v>4086</v>
      </c>
      <c r="O1689" s="48"/>
      <c r="P1689" s="48"/>
      <c r="Q1689" s="48"/>
      <c r="R1689" s="48"/>
      <c r="S1689" s="48"/>
      <c r="T1689" s="48"/>
      <c r="U1689" s="436" t="str">
        <f t="shared" si="102"/>
        <v/>
      </c>
      <c r="V1689" s="436"/>
      <c r="W1689" s="436" t="str">
        <f t="shared" si="103"/>
        <v/>
      </c>
      <c r="X1689" s="436"/>
      <c r="Y1689" s="48"/>
      <c r="Z1689" s="48"/>
      <c r="AA1689" s="48"/>
      <c r="AB1689" s="48"/>
      <c r="AC1689" s="48"/>
      <c r="AD1689" s="48"/>
      <c r="AE1689" s="48"/>
      <c r="AF1689" s="48"/>
      <c r="AG1689" s="48"/>
      <c r="AH1689" s="48"/>
      <c r="AI1689" s="48"/>
      <c r="AJ1689" s="48"/>
      <c r="AK1689" s="48"/>
      <c r="AL1689" s="48"/>
      <c r="AM1689" s="48"/>
      <c r="AN1689" s="48"/>
      <c r="AO1689" s="48"/>
      <c r="AP1689" s="48"/>
      <c r="AQ1689" s="48"/>
      <c r="AR1689" s="48"/>
      <c r="AS1689" s="48"/>
      <c r="AT1689" s="48"/>
      <c r="AU1689" s="48"/>
      <c r="AV1689" s="48"/>
      <c r="AW1689" s="48"/>
      <c r="AX1689" s="48"/>
      <c r="AY1689" s="48"/>
      <c r="AZ1689" s="48"/>
      <c r="BA1689" s="48"/>
      <c r="BB1689" s="48"/>
      <c r="BC1689" s="48"/>
      <c r="BD1689" s="48"/>
      <c r="BE1689" s="48"/>
      <c r="BF1689" s="48"/>
      <c r="BG1689" s="48"/>
      <c r="BH1689" s="48"/>
      <c r="BI1689" s="48"/>
      <c r="BJ1689" s="48"/>
      <c r="BK1689" s="48"/>
      <c r="BL1689" s="48"/>
      <c r="BM1689" s="48"/>
      <c r="BN1689" s="48"/>
      <c r="BO1689" s="48"/>
      <c r="BP1689" s="48"/>
      <c r="BQ1689" s="48"/>
      <c r="BR1689" s="48"/>
      <c r="BS1689" s="48"/>
      <c r="BT1689" s="48"/>
      <c r="BU1689" s="48"/>
    </row>
    <row r="1690" spans="1:73" hidden="1">
      <c r="A1690" s="48"/>
      <c r="B1690" s="48"/>
      <c r="C1690" s="48"/>
      <c r="D1690" s="48"/>
      <c r="E1690" s="48"/>
      <c r="F1690" s="48"/>
      <c r="G1690" s="48"/>
      <c r="H1690" s="48"/>
      <c r="I1690" s="48"/>
      <c r="J1690" s="48"/>
      <c r="K1690" s="48"/>
      <c r="L1690" s="464">
        <f t="shared" si="101"/>
        <v>1303</v>
      </c>
      <c r="M1690" s="464"/>
      <c r="N1690" s="152" t="s">
        <v>4087</v>
      </c>
      <c r="O1690" s="48"/>
      <c r="P1690" s="48"/>
      <c r="Q1690" s="48"/>
      <c r="R1690" s="48"/>
      <c r="S1690" s="48"/>
      <c r="T1690" s="48"/>
      <c r="U1690" s="436" t="str">
        <f t="shared" si="102"/>
        <v/>
      </c>
      <c r="V1690" s="436"/>
      <c r="W1690" s="436" t="str">
        <f t="shared" si="103"/>
        <v/>
      </c>
      <c r="X1690" s="436"/>
      <c r="Y1690" s="48"/>
      <c r="Z1690" s="48"/>
      <c r="AA1690" s="48"/>
      <c r="AB1690" s="48"/>
      <c r="AC1690" s="48"/>
      <c r="AD1690" s="48"/>
      <c r="AE1690" s="48"/>
      <c r="AF1690" s="48"/>
      <c r="AG1690" s="48"/>
      <c r="AH1690" s="48"/>
      <c r="AI1690" s="48"/>
      <c r="AJ1690" s="48"/>
      <c r="AK1690" s="48"/>
      <c r="AL1690" s="48"/>
      <c r="AM1690" s="48"/>
      <c r="AN1690" s="48"/>
      <c r="AO1690" s="48"/>
      <c r="AP1690" s="48"/>
      <c r="AQ1690" s="48"/>
      <c r="AR1690" s="48"/>
      <c r="AS1690" s="48"/>
      <c r="AT1690" s="48"/>
      <c r="AU1690" s="48"/>
      <c r="AV1690" s="48"/>
      <c r="AW1690" s="48"/>
      <c r="AX1690" s="48"/>
      <c r="AY1690" s="48"/>
      <c r="AZ1690" s="48"/>
      <c r="BA1690" s="48"/>
      <c r="BB1690" s="48"/>
      <c r="BC1690" s="48"/>
      <c r="BD1690" s="48"/>
      <c r="BE1690" s="48"/>
      <c r="BF1690" s="48"/>
      <c r="BG1690" s="48"/>
      <c r="BH1690" s="48"/>
      <c r="BI1690" s="48"/>
      <c r="BJ1690" s="48"/>
      <c r="BK1690" s="48"/>
      <c r="BL1690" s="48"/>
      <c r="BM1690" s="48"/>
      <c r="BN1690" s="48"/>
      <c r="BO1690" s="48"/>
      <c r="BP1690" s="48"/>
      <c r="BQ1690" s="48"/>
      <c r="BR1690" s="48"/>
      <c r="BS1690" s="48"/>
      <c r="BT1690" s="48"/>
      <c r="BU1690" s="48"/>
    </row>
    <row r="1691" spans="1:73" hidden="1">
      <c r="A1691" s="48"/>
      <c r="B1691" s="48"/>
      <c r="C1691" s="48"/>
      <c r="D1691" s="48"/>
      <c r="E1691" s="48"/>
      <c r="F1691" s="48"/>
      <c r="G1691" s="48"/>
      <c r="H1691" s="48"/>
      <c r="I1691" s="48"/>
      <c r="J1691" s="48"/>
      <c r="K1691" s="48"/>
      <c r="L1691" s="464">
        <f t="shared" si="101"/>
        <v>1304</v>
      </c>
      <c r="M1691" s="464"/>
      <c r="N1691" s="152" t="s">
        <v>4088</v>
      </c>
      <c r="O1691" s="48"/>
      <c r="P1691" s="48"/>
      <c r="Q1691" s="48"/>
      <c r="R1691" s="48"/>
      <c r="S1691" s="48"/>
      <c r="T1691" s="48"/>
      <c r="U1691" s="436" t="str">
        <f t="shared" si="102"/>
        <v/>
      </c>
      <c r="V1691" s="436"/>
      <c r="W1691" s="436" t="str">
        <f t="shared" si="103"/>
        <v/>
      </c>
      <c r="X1691" s="436"/>
      <c r="Y1691" s="48"/>
      <c r="Z1691" s="48"/>
      <c r="AA1691" s="48"/>
      <c r="AB1691" s="48"/>
      <c r="AC1691" s="48"/>
      <c r="AD1691" s="48"/>
      <c r="AE1691" s="48"/>
      <c r="AF1691" s="48"/>
      <c r="AG1691" s="48"/>
      <c r="AH1691" s="48"/>
      <c r="AI1691" s="48"/>
      <c r="AJ1691" s="48"/>
      <c r="AK1691" s="48"/>
      <c r="AL1691" s="48"/>
      <c r="AM1691" s="48"/>
      <c r="AN1691" s="48"/>
      <c r="AO1691" s="48"/>
      <c r="AP1691" s="48"/>
      <c r="AQ1691" s="48"/>
      <c r="AR1691" s="48"/>
      <c r="AS1691" s="48"/>
      <c r="AT1691" s="48"/>
      <c r="AU1691" s="48"/>
      <c r="AV1691" s="48"/>
      <c r="AW1691" s="48"/>
      <c r="AX1691" s="48"/>
      <c r="AY1691" s="48"/>
      <c r="AZ1691" s="48"/>
      <c r="BA1691" s="48"/>
      <c r="BB1691" s="48"/>
      <c r="BC1691" s="48"/>
      <c r="BD1691" s="48"/>
      <c r="BE1691" s="48"/>
      <c r="BF1691" s="48"/>
      <c r="BG1691" s="48"/>
      <c r="BH1691" s="48"/>
      <c r="BI1691" s="48"/>
      <c r="BJ1691" s="48"/>
      <c r="BK1691" s="48"/>
      <c r="BL1691" s="48"/>
      <c r="BM1691" s="48"/>
      <c r="BN1691" s="48"/>
      <c r="BO1691" s="48"/>
      <c r="BP1691" s="48"/>
      <c r="BQ1691" s="48"/>
      <c r="BR1691" s="48"/>
      <c r="BS1691" s="48"/>
      <c r="BT1691" s="48"/>
      <c r="BU1691" s="48"/>
    </row>
    <row r="1692" spans="1:73" hidden="1">
      <c r="A1692" s="48"/>
      <c r="B1692" s="48"/>
      <c r="C1692" s="48"/>
      <c r="D1692" s="48"/>
      <c r="E1692" s="48"/>
      <c r="F1692" s="48"/>
      <c r="G1692" s="48"/>
      <c r="H1692" s="48"/>
      <c r="I1692" s="48"/>
      <c r="J1692" s="48"/>
      <c r="K1692" s="48"/>
      <c r="L1692" s="464">
        <f t="shared" si="101"/>
        <v>1305</v>
      </c>
      <c r="M1692" s="464"/>
      <c r="N1692" s="152" t="s">
        <v>4089</v>
      </c>
      <c r="O1692" s="48"/>
      <c r="P1692" s="48"/>
      <c r="Q1692" s="48"/>
      <c r="R1692" s="48"/>
      <c r="S1692" s="48"/>
      <c r="T1692" s="48"/>
      <c r="U1692" s="436" t="str">
        <f t="shared" si="102"/>
        <v/>
      </c>
      <c r="V1692" s="436"/>
      <c r="W1692" s="436" t="str">
        <f t="shared" si="103"/>
        <v/>
      </c>
      <c r="X1692" s="436"/>
      <c r="Y1692" s="48"/>
      <c r="Z1692" s="48"/>
      <c r="AA1692" s="48"/>
      <c r="AB1692" s="48"/>
      <c r="AC1692" s="48"/>
      <c r="AD1692" s="48"/>
      <c r="AE1692" s="48"/>
      <c r="AF1692" s="48"/>
      <c r="AG1692" s="48"/>
      <c r="AH1692" s="48"/>
      <c r="AI1692" s="48"/>
      <c r="AJ1692" s="48"/>
      <c r="AK1692" s="48"/>
      <c r="AL1692" s="48"/>
      <c r="AM1692" s="48"/>
      <c r="AN1692" s="48"/>
      <c r="AO1692" s="48"/>
      <c r="AP1692" s="48"/>
      <c r="AQ1692" s="48"/>
      <c r="AR1692" s="48"/>
      <c r="AS1692" s="48"/>
      <c r="AT1692" s="48"/>
      <c r="AU1692" s="48"/>
      <c r="AV1692" s="48"/>
      <c r="AW1692" s="48"/>
      <c r="AX1692" s="48"/>
      <c r="AY1692" s="48"/>
      <c r="AZ1692" s="48"/>
      <c r="BA1692" s="48"/>
      <c r="BB1692" s="48"/>
      <c r="BC1692" s="48"/>
      <c r="BD1692" s="48"/>
      <c r="BE1692" s="48"/>
      <c r="BF1692" s="48"/>
      <c r="BG1692" s="48"/>
      <c r="BH1692" s="48"/>
      <c r="BI1692" s="48"/>
      <c r="BJ1692" s="48"/>
      <c r="BK1692" s="48"/>
      <c r="BL1692" s="48"/>
      <c r="BM1692" s="48"/>
      <c r="BN1692" s="48"/>
      <c r="BO1692" s="48"/>
      <c r="BP1692" s="48"/>
      <c r="BQ1692" s="48"/>
      <c r="BR1692" s="48"/>
      <c r="BS1692" s="48"/>
      <c r="BT1692" s="48"/>
      <c r="BU1692" s="48"/>
    </row>
    <row r="1693" spans="1:73" hidden="1">
      <c r="A1693" s="48"/>
      <c r="B1693" s="48"/>
      <c r="C1693" s="48"/>
      <c r="D1693" s="48"/>
      <c r="E1693" s="48"/>
      <c r="F1693" s="48"/>
      <c r="G1693" s="48"/>
      <c r="H1693" s="48"/>
      <c r="I1693" s="48"/>
      <c r="J1693" s="48"/>
      <c r="K1693" s="48"/>
      <c r="L1693" s="464">
        <f t="shared" si="101"/>
        <v>1306</v>
      </c>
      <c r="M1693" s="464"/>
      <c r="N1693" s="152" t="s">
        <v>4090</v>
      </c>
      <c r="O1693" s="48"/>
      <c r="P1693" s="48"/>
      <c r="Q1693" s="48"/>
      <c r="R1693" s="48"/>
      <c r="S1693" s="48"/>
      <c r="T1693" s="48"/>
      <c r="U1693" s="436" t="str">
        <f t="shared" si="102"/>
        <v/>
      </c>
      <c r="V1693" s="436"/>
      <c r="W1693" s="436" t="str">
        <f t="shared" si="103"/>
        <v/>
      </c>
      <c r="X1693" s="436"/>
      <c r="Y1693" s="48"/>
      <c r="Z1693" s="48"/>
      <c r="AA1693" s="48"/>
      <c r="AB1693" s="48"/>
      <c r="AC1693" s="48"/>
      <c r="AD1693" s="48"/>
      <c r="AE1693" s="48"/>
      <c r="AF1693" s="48"/>
      <c r="AG1693" s="48"/>
      <c r="AH1693" s="48"/>
      <c r="AI1693" s="48"/>
      <c r="AJ1693" s="48"/>
      <c r="AK1693" s="48"/>
      <c r="AL1693" s="48"/>
      <c r="AM1693" s="48"/>
      <c r="AN1693" s="48"/>
      <c r="AO1693" s="48"/>
      <c r="AP1693" s="48"/>
      <c r="AQ1693" s="48"/>
      <c r="AR1693" s="48"/>
      <c r="AS1693" s="48"/>
      <c r="AT1693" s="48"/>
      <c r="AU1693" s="48"/>
      <c r="AV1693" s="48"/>
      <c r="AW1693" s="48"/>
      <c r="AX1693" s="48"/>
      <c r="AY1693" s="48"/>
      <c r="AZ1693" s="48"/>
      <c r="BA1693" s="48"/>
      <c r="BB1693" s="48"/>
      <c r="BC1693" s="48"/>
      <c r="BD1693" s="48"/>
      <c r="BE1693" s="48"/>
      <c r="BF1693" s="48"/>
      <c r="BG1693" s="48"/>
      <c r="BH1693" s="48"/>
      <c r="BI1693" s="48"/>
      <c r="BJ1693" s="48"/>
      <c r="BK1693" s="48"/>
      <c r="BL1693" s="48"/>
      <c r="BM1693" s="48"/>
      <c r="BN1693" s="48"/>
      <c r="BO1693" s="48"/>
      <c r="BP1693" s="48"/>
      <c r="BQ1693" s="48"/>
      <c r="BR1693" s="48"/>
      <c r="BS1693" s="48"/>
      <c r="BT1693" s="48"/>
      <c r="BU1693" s="48"/>
    </row>
    <row r="1694" spans="1:73" hidden="1">
      <c r="A1694" s="48"/>
      <c r="B1694" s="48"/>
      <c r="C1694" s="48"/>
      <c r="D1694" s="48"/>
      <c r="E1694" s="48"/>
      <c r="F1694" s="48"/>
      <c r="G1694" s="48"/>
      <c r="H1694" s="48"/>
      <c r="I1694" s="48"/>
      <c r="J1694" s="48"/>
      <c r="K1694" s="48"/>
      <c r="L1694" s="464">
        <f t="shared" si="101"/>
        <v>1307</v>
      </c>
      <c r="M1694" s="464"/>
      <c r="N1694" s="152" t="s">
        <v>4091</v>
      </c>
      <c r="O1694" s="48"/>
      <c r="P1694" s="48"/>
      <c r="Q1694" s="48"/>
      <c r="R1694" s="48"/>
      <c r="S1694" s="48"/>
      <c r="T1694" s="48"/>
      <c r="U1694" s="436" t="str">
        <f t="shared" si="102"/>
        <v/>
      </c>
      <c r="V1694" s="436"/>
      <c r="W1694" s="436" t="str">
        <f t="shared" si="103"/>
        <v/>
      </c>
      <c r="X1694" s="436"/>
      <c r="Y1694" s="48"/>
      <c r="Z1694" s="48"/>
      <c r="AA1694" s="48"/>
      <c r="AB1694" s="48"/>
      <c r="AC1694" s="48"/>
      <c r="AD1694" s="48"/>
      <c r="AE1694" s="48"/>
      <c r="AF1694" s="48"/>
      <c r="AG1694" s="48"/>
      <c r="AH1694" s="48"/>
      <c r="AI1694" s="48"/>
      <c r="AJ1694" s="48"/>
      <c r="AK1694" s="48"/>
      <c r="AL1694" s="48"/>
      <c r="AM1694" s="48"/>
      <c r="AN1694" s="48"/>
      <c r="AO1694" s="48"/>
      <c r="AP1694" s="48"/>
      <c r="AQ1694" s="48"/>
      <c r="AR1694" s="48"/>
      <c r="AS1694" s="48"/>
      <c r="AT1694" s="48"/>
      <c r="AU1694" s="48"/>
      <c r="AV1694" s="48"/>
      <c r="AW1694" s="48"/>
      <c r="AX1694" s="48"/>
      <c r="AY1694" s="48"/>
      <c r="AZ1694" s="48"/>
      <c r="BA1694" s="48"/>
      <c r="BB1694" s="48"/>
      <c r="BC1694" s="48"/>
      <c r="BD1694" s="48"/>
      <c r="BE1694" s="48"/>
      <c r="BF1694" s="48"/>
      <c r="BG1694" s="48"/>
      <c r="BH1694" s="48"/>
      <c r="BI1694" s="48"/>
      <c r="BJ1694" s="48"/>
      <c r="BK1694" s="48"/>
      <c r="BL1694" s="48"/>
      <c r="BM1694" s="48"/>
      <c r="BN1694" s="48"/>
      <c r="BO1694" s="48"/>
      <c r="BP1694" s="48"/>
      <c r="BQ1694" s="48"/>
      <c r="BR1694" s="48"/>
      <c r="BS1694" s="48"/>
      <c r="BT1694" s="48"/>
      <c r="BU1694" s="48"/>
    </row>
    <row r="1695" spans="1:73" hidden="1">
      <c r="A1695" s="48"/>
      <c r="B1695" s="48"/>
      <c r="C1695" s="48"/>
      <c r="D1695" s="48"/>
      <c r="E1695" s="48"/>
      <c r="F1695" s="48"/>
      <c r="G1695" s="48"/>
      <c r="H1695" s="48"/>
      <c r="I1695" s="48"/>
      <c r="J1695" s="48"/>
      <c r="K1695" s="48"/>
      <c r="L1695" s="464">
        <f t="shared" si="101"/>
        <v>1308</v>
      </c>
      <c r="M1695" s="464"/>
      <c r="N1695" s="152" t="s">
        <v>4092</v>
      </c>
      <c r="O1695" s="48"/>
      <c r="P1695" s="48"/>
      <c r="Q1695" s="48"/>
      <c r="R1695" s="48"/>
      <c r="S1695" s="48"/>
      <c r="T1695" s="48"/>
      <c r="U1695" s="436" t="str">
        <f t="shared" si="102"/>
        <v/>
      </c>
      <c r="V1695" s="436"/>
      <c r="W1695" s="436" t="str">
        <f t="shared" si="103"/>
        <v/>
      </c>
      <c r="X1695" s="436"/>
      <c r="Y1695" s="48"/>
      <c r="Z1695" s="48"/>
      <c r="AA1695" s="48"/>
      <c r="AB1695" s="48"/>
      <c r="AC1695" s="48"/>
      <c r="AD1695" s="48"/>
      <c r="AE1695" s="48"/>
      <c r="AF1695" s="48"/>
      <c r="AG1695" s="48"/>
      <c r="AH1695" s="48"/>
      <c r="AI1695" s="48"/>
      <c r="AJ1695" s="48"/>
      <c r="AK1695" s="48"/>
      <c r="AL1695" s="48"/>
      <c r="AM1695" s="48"/>
      <c r="AN1695" s="48"/>
      <c r="AO1695" s="48"/>
      <c r="AP1695" s="48"/>
      <c r="AQ1695" s="48"/>
      <c r="AR1695" s="48"/>
      <c r="AS1695" s="48"/>
      <c r="AT1695" s="48"/>
      <c r="AU1695" s="48"/>
      <c r="AV1695" s="48"/>
      <c r="AW1695" s="48"/>
      <c r="AX1695" s="48"/>
      <c r="AY1695" s="48"/>
      <c r="AZ1695" s="48"/>
      <c r="BA1695" s="48"/>
      <c r="BB1695" s="48"/>
      <c r="BC1695" s="48"/>
      <c r="BD1695" s="48"/>
      <c r="BE1695" s="48"/>
      <c r="BF1695" s="48"/>
      <c r="BG1695" s="48"/>
      <c r="BH1695" s="48"/>
      <c r="BI1695" s="48"/>
      <c r="BJ1695" s="48"/>
      <c r="BK1695" s="48"/>
      <c r="BL1695" s="48"/>
      <c r="BM1695" s="48"/>
      <c r="BN1695" s="48"/>
      <c r="BO1695" s="48"/>
      <c r="BP1695" s="48"/>
      <c r="BQ1695" s="48"/>
      <c r="BR1695" s="48"/>
      <c r="BS1695" s="48"/>
      <c r="BT1695" s="48"/>
      <c r="BU1695" s="48"/>
    </row>
    <row r="1696" spans="1:73" hidden="1">
      <c r="A1696" s="48"/>
      <c r="B1696" s="48"/>
      <c r="C1696" s="48"/>
      <c r="D1696" s="48"/>
      <c r="E1696" s="48"/>
      <c r="F1696" s="48"/>
      <c r="G1696" s="48"/>
      <c r="H1696" s="48"/>
      <c r="I1696" s="48"/>
      <c r="J1696" s="48"/>
      <c r="K1696" s="48"/>
      <c r="L1696" s="464">
        <f t="shared" si="101"/>
        <v>1309</v>
      </c>
      <c r="M1696" s="464"/>
      <c r="N1696" s="152" t="s">
        <v>4093</v>
      </c>
      <c r="O1696" s="48"/>
      <c r="P1696" s="48"/>
      <c r="Q1696" s="48"/>
      <c r="R1696" s="48"/>
      <c r="S1696" s="48"/>
      <c r="T1696" s="48"/>
      <c r="U1696" s="436" t="str">
        <f t="shared" si="102"/>
        <v/>
      </c>
      <c r="V1696" s="436"/>
      <c r="W1696" s="436" t="str">
        <f t="shared" si="103"/>
        <v/>
      </c>
      <c r="X1696" s="436"/>
      <c r="Y1696" s="48"/>
      <c r="Z1696" s="48"/>
      <c r="AA1696" s="48"/>
      <c r="AB1696" s="48"/>
      <c r="AC1696" s="48"/>
      <c r="AD1696" s="48"/>
      <c r="AE1696" s="48"/>
      <c r="AF1696" s="48"/>
      <c r="AG1696" s="48"/>
      <c r="AH1696" s="48"/>
      <c r="AI1696" s="48"/>
      <c r="AJ1696" s="48"/>
      <c r="AK1696" s="48"/>
      <c r="AL1696" s="48"/>
      <c r="AM1696" s="48"/>
      <c r="AN1696" s="48"/>
      <c r="AO1696" s="48"/>
      <c r="AP1696" s="48"/>
      <c r="AQ1696" s="48"/>
      <c r="AR1696" s="48"/>
      <c r="AS1696" s="48"/>
      <c r="AT1696" s="48"/>
      <c r="AU1696" s="48"/>
      <c r="AV1696" s="48"/>
      <c r="AW1696" s="48"/>
      <c r="AX1696" s="48"/>
      <c r="AY1696" s="48"/>
      <c r="AZ1696" s="48"/>
      <c r="BA1696" s="48"/>
      <c r="BB1696" s="48"/>
      <c r="BC1696" s="48"/>
      <c r="BD1696" s="48"/>
      <c r="BE1696" s="48"/>
      <c r="BF1696" s="48"/>
      <c r="BG1696" s="48"/>
      <c r="BH1696" s="48"/>
      <c r="BI1696" s="48"/>
      <c r="BJ1696" s="48"/>
      <c r="BK1696" s="48"/>
      <c r="BL1696" s="48"/>
      <c r="BM1696" s="48"/>
      <c r="BN1696" s="48"/>
      <c r="BO1696" s="48"/>
      <c r="BP1696" s="48"/>
      <c r="BQ1696" s="48"/>
      <c r="BR1696" s="48"/>
      <c r="BS1696" s="48"/>
      <c r="BT1696" s="48"/>
      <c r="BU1696" s="48"/>
    </row>
    <row r="1697" spans="1:73" hidden="1">
      <c r="A1697" s="48"/>
      <c r="B1697" s="48"/>
      <c r="C1697" s="48"/>
      <c r="D1697" s="48"/>
      <c r="E1697" s="48"/>
      <c r="F1697" s="48"/>
      <c r="G1697" s="48"/>
      <c r="H1697" s="48"/>
      <c r="I1697" s="48"/>
      <c r="J1697" s="48"/>
      <c r="K1697" s="48"/>
      <c r="L1697" s="464">
        <f t="shared" si="101"/>
        <v>1310</v>
      </c>
      <c r="M1697" s="464"/>
      <c r="N1697" s="152" t="s">
        <v>4094</v>
      </c>
      <c r="O1697" s="48"/>
      <c r="P1697" s="48"/>
      <c r="Q1697" s="48"/>
      <c r="R1697" s="48"/>
      <c r="S1697" s="48"/>
      <c r="T1697" s="48"/>
      <c r="U1697" s="436" t="str">
        <f t="shared" si="102"/>
        <v/>
      </c>
      <c r="V1697" s="436"/>
      <c r="W1697" s="436" t="str">
        <f t="shared" si="103"/>
        <v/>
      </c>
      <c r="X1697" s="436"/>
      <c r="Y1697" s="48"/>
      <c r="Z1697" s="48"/>
      <c r="AA1697" s="48"/>
      <c r="AB1697" s="48"/>
      <c r="AC1697" s="48"/>
      <c r="AD1697" s="48"/>
      <c r="AE1697" s="48"/>
      <c r="AF1697" s="48"/>
      <c r="AG1697" s="48"/>
      <c r="AH1697" s="48"/>
      <c r="AI1697" s="48"/>
      <c r="AJ1697" s="48"/>
      <c r="AK1697" s="48"/>
      <c r="AL1697" s="48"/>
      <c r="AM1697" s="48"/>
      <c r="AN1697" s="48"/>
      <c r="AO1697" s="48"/>
      <c r="AP1697" s="48"/>
      <c r="AQ1697" s="48"/>
      <c r="AR1697" s="48"/>
      <c r="AS1697" s="48"/>
      <c r="AT1697" s="48"/>
      <c r="AU1697" s="48"/>
      <c r="AV1697" s="48"/>
      <c r="AW1697" s="48"/>
      <c r="AX1697" s="48"/>
      <c r="AY1697" s="48"/>
      <c r="AZ1697" s="48"/>
      <c r="BA1697" s="48"/>
      <c r="BB1697" s="48"/>
      <c r="BC1697" s="48"/>
      <c r="BD1697" s="48"/>
      <c r="BE1697" s="48"/>
      <c r="BF1697" s="48"/>
      <c r="BG1697" s="48"/>
      <c r="BH1697" s="48"/>
      <c r="BI1697" s="48"/>
      <c r="BJ1697" s="48"/>
      <c r="BK1697" s="48"/>
      <c r="BL1697" s="48"/>
      <c r="BM1697" s="48"/>
      <c r="BN1697" s="48"/>
      <c r="BO1697" s="48"/>
      <c r="BP1697" s="48"/>
      <c r="BQ1697" s="48"/>
      <c r="BR1697" s="48"/>
      <c r="BS1697" s="48"/>
      <c r="BT1697" s="48"/>
      <c r="BU1697" s="48"/>
    </row>
    <row r="1698" spans="1:73" hidden="1">
      <c r="A1698" s="48"/>
      <c r="B1698" s="48"/>
      <c r="C1698" s="48"/>
      <c r="D1698" s="48"/>
      <c r="E1698" s="48"/>
      <c r="F1698" s="48"/>
      <c r="G1698" s="48"/>
      <c r="H1698" s="48"/>
      <c r="I1698" s="48"/>
      <c r="J1698" s="48"/>
      <c r="K1698" s="48"/>
      <c r="L1698" s="464">
        <f t="shared" si="101"/>
        <v>1311</v>
      </c>
      <c r="M1698" s="464"/>
      <c r="N1698" s="152" t="s">
        <v>4095</v>
      </c>
      <c r="O1698" s="48"/>
      <c r="P1698" s="48"/>
      <c r="Q1698" s="48"/>
      <c r="R1698" s="48"/>
      <c r="S1698" s="48"/>
      <c r="T1698" s="48"/>
      <c r="U1698" s="436" t="str">
        <f t="shared" si="102"/>
        <v/>
      </c>
      <c r="V1698" s="436"/>
      <c r="W1698" s="436" t="str">
        <f t="shared" si="103"/>
        <v/>
      </c>
      <c r="X1698" s="436"/>
      <c r="Y1698" s="48"/>
      <c r="Z1698" s="48"/>
      <c r="AA1698" s="48"/>
      <c r="AB1698" s="48"/>
      <c r="AC1698" s="48"/>
      <c r="AD1698" s="48"/>
      <c r="AE1698" s="48"/>
      <c r="AF1698" s="48"/>
      <c r="AG1698" s="48"/>
      <c r="AH1698" s="48"/>
      <c r="AI1698" s="48"/>
      <c r="AJ1698" s="48"/>
      <c r="AK1698" s="48"/>
      <c r="AL1698" s="48"/>
      <c r="AM1698" s="48"/>
      <c r="AN1698" s="48"/>
      <c r="AO1698" s="48"/>
      <c r="AP1698" s="48"/>
      <c r="AQ1698" s="48"/>
      <c r="AR1698" s="48"/>
      <c r="AS1698" s="48"/>
      <c r="AT1698" s="48"/>
      <c r="AU1698" s="48"/>
      <c r="AV1698" s="48"/>
      <c r="AW1698" s="48"/>
      <c r="AX1698" s="48"/>
      <c r="AY1698" s="48"/>
      <c r="AZ1698" s="48"/>
      <c r="BA1698" s="48"/>
      <c r="BB1698" s="48"/>
      <c r="BC1698" s="48"/>
      <c r="BD1698" s="48"/>
      <c r="BE1698" s="48"/>
      <c r="BF1698" s="48"/>
      <c r="BG1698" s="48"/>
      <c r="BH1698" s="48"/>
      <c r="BI1698" s="48"/>
      <c r="BJ1698" s="48"/>
      <c r="BK1698" s="48"/>
      <c r="BL1698" s="48"/>
      <c r="BM1698" s="48"/>
      <c r="BN1698" s="48"/>
      <c r="BO1698" s="48"/>
      <c r="BP1698" s="48"/>
      <c r="BQ1698" s="48"/>
      <c r="BR1698" s="48"/>
      <c r="BS1698" s="48"/>
      <c r="BT1698" s="48"/>
      <c r="BU1698" s="48"/>
    </row>
    <row r="1699" spans="1:73" hidden="1">
      <c r="A1699" s="48"/>
      <c r="B1699" s="48"/>
      <c r="C1699" s="48"/>
      <c r="D1699" s="48"/>
      <c r="E1699" s="48"/>
      <c r="F1699" s="48"/>
      <c r="G1699" s="48"/>
      <c r="H1699" s="48"/>
      <c r="I1699" s="48"/>
      <c r="J1699" s="48"/>
      <c r="K1699" s="48"/>
      <c r="L1699" s="464">
        <f t="shared" si="101"/>
        <v>1312</v>
      </c>
      <c r="M1699" s="464"/>
      <c r="N1699" s="152" t="s">
        <v>4096</v>
      </c>
      <c r="O1699" s="48"/>
      <c r="P1699" s="48"/>
      <c r="Q1699" s="48"/>
      <c r="R1699" s="48"/>
      <c r="S1699" s="48"/>
      <c r="T1699" s="48"/>
      <c r="U1699" s="436" t="str">
        <f t="shared" si="102"/>
        <v/>
      </c>
      <c r="V1699" s="436"/>
      <c r="W1699" s="436" t="str">
        <f t="shared" si="103"/>
        <v/>
      </c>
      <c r="X1699" s="436"/>
      <c r="Y1699" s="48"/>
      <c r="Z1699" s="48"/>
      <c r="AA1699" s="48"/>
      <c r="AB1699" s="48"/>
      <c r="AC1699" s="48"/>
      <c r="AD1699" s="48"/>
      <c r="AE1699" s="48"/>
      <c r="AF1699" s="48"/>
      <c r="AG1699" s="48"/>
      <c r="AH1699" s="48"/>
      <c r="AI1699" s="48"/>
      <c r="AJ1699" s="48"/>
      <c r="AK1699" s="48"/>
      <c r="AL1699" s="48"/>
      <c r="AM1699" s="48"/>
      <c r="AN1699" s="48"/>
      <c r="AO1699" s="48"/>
      <c r="AP1699" s="48"/>
      <c r="AQ1699" s="48"/>
      <c r="AR1699" s="48"/>
      <c r="AS1699" s="48"/>
      <c r="AT1699" s="48"/>
      <c r="AU1699" s="48"/>
      <c r="AV1699" s="48"/>
      <c r="AW1699" s="48"/>
      <c r="AX1699" s="48"/>
      <c r="AY1699" s="48"/>
      <c r="AZ1699" s="48"/>
      <c r="BA1699" s="48"/>
      <c r="BB1699" s="48"/>
      <c r="BC1699" s="48"/>
      <c r="BD1699" s="48"/>
      <c r="BE1699" s="48"/>
      <c r="BF1699" s="48"/>
      <c r="BG1699" s="48"/>
      <c r="BH1699" s="48"/>
      <c r="BI1699" s="48"/>
      <c r="BJ1699" s="48"/>
      <c r="BK1699" s="48"/>
      <c r="BL1699" s="48"/>
      <c r="BM1699" s="48"/>
      <c r="BN1699" s="48"/>
      <c r="BO1699" s="48"/>
      <c r="BP1699" s="48"/>
      <c r="BQ1699" s="48"/>
      <c r="BR1699" s="48"/>
      <c r="BS1699" s="48"/>
      <c r="BT1699" s="48"/>
      <c r="BU1699" s="48"/>
    </row>
    <row r="1700" spans="1:73" hidden="1">
      <c r="A1700" s="48"/>
      <c r="B1700" s="48"/>
      <c r="C1700" s="48"/>
      <c r="D1700" s="48"/>
      <c r="E1700" s="48"/>
      <c r="F1700" s="48"/>
      <c r="G1700" s="48"/>
      <c r="H1700" s="48"/>
      <c r="I1700" s="48"/>
      <c r="J1700" s="48"/>
      <c r="K1700" s="48"/>
      <c r="L1700" s="464">
        <f t="shared" si="101"/>
        <v>1313</v>
      </c>
      <c r="M1700" s="464"/>
      <c r="N1700" s="152" t="s">
        <v>4097</v>
      </c>
      <c r="O1700" s="48"/>
      <c r="P1700" s="48"/>
      <c r="Q1700" s="48"/>
      <c r="R1700" s="48"/>
      <c r="S1700" s="48"/>
      <c r="T1700" s="48"/>
      <c r="U1700" s="436" t="str">
        <f t="shared" si="102"/>
        <v/>
      </c>
      <c r="V1700" s="436"/>
      <c r="W1700" s="436" t="str">
        <f t="shared" si="103"/>
        <v/>
      </c>
      <c r="X1700" s="436"/>
      <c r="Y1700" s="48"/>
      <c r="Z1700" s="48"/>
      <c r="AA1700" s="48"/>
      <c r="AB1700" s="48"/>
      <c r="AC1700" s="48"/>
      <c r="AD1700" s="48"/>
      <c r="AE1700" s="48"/>
      <c r="AF1700" s="48"/>
      <c r="AG1700" s="48"/>
      <c r="AH1700" s="48"/>
      <c r="AI1700" s="48"/>
      <c r="AJ1700" s="48"/>
      <c r="AK1700" s="48"/>
      <c r="AL1700" s="48"/>
      <c r="AM1700" s="48"/>
      <c r="AN1700" s="48"/>
      <c r="AO1700" s="48"/>
      <c r="AP1700" s="48"/>
      <c r="AQ1700" s="48"/>
      <c r="AR1700" s="48"/>
      <c r="AS1700" s="48"/>
      <c r="AT1700" s="48"/>
      <c r="AU1700" s="48"/>
      <c r="AV1700" s="48"/>
      <c r="AW1700" s="48"/>
      <c r="AX1700" s="48"/>
      <c r="AY1700" s="48"/>
      <c r="AZ1700" s="48"/>
      <c r="BA1700" s="48"/>
      <c r="BB1700" s="48"/>
      <c r="BC1700" s="48"/>
      <c r="BD1700" s="48"/>
      <c r="BE1700" s="48"/>
      <c r="BF1700" s="48"/>
      <c r="BG1700" s="48"/>
      <c r="BH1700" s="48"/>
      <c r="BI1700" s="48"/>
      <c r="BJ1700" s="48"/>
      <c r="BK1700" s="48"/>
      <c r="BL1700" s="48"/>
      <c r="BM1700" s="48"/>
      <c r="BN1700" s="48"/>
      <c r="BO1700" s="48"/>
      <c r="BP1700" s="48"/>
      <c r="BQ1700" s="48"/>
      <c r="BR1700" s="48"/>
      <c r="BS1700" s="48"/>
      <c r="BT1700" s="48"/>
      <c r="BU1700" s="48"/>
    </row>
    <row r="1701" spans="1:73" hidden="1">
      <c r="A1701" s="48"/>
      <c r="B1701" s="48"/>
      <c r="C1701" s="48"/>
      <c r="D1701" s="48"/>
      <c r="E1701" s="48"/>
      <c r="F1701" s="48"/>
      <c r="G1701" s="48"/>
      <c r="H1701" s="48"/>
      <c r="I1701" s="48"/>
      <c r="J1701" s="48"/>
      <c r="K1701" s="48"/>
      <c r="L1701" s="464">
        <f t="shared" si="101"/>
        <v>1314</v>
      </c>
      <c r="M1701" s="464"/>
      <c r="N1701" s="152" t="s">
        <v>4098</v>
      </c>
      <c r="O1701" s="48"/>
      <c r="P1701" s="48"/>
      <c r="Q1701" s="48"/>
      <c r="R1701" s="48"/>
      <c r="S1701" s="48"/>
      <c r="T1701" s="48"/>
      <c r="U1701" s="436" t="str">
        <f t="shared" si="102"/>
        <v/>
      </c>
      <c r="V1701" s="436"/>
      <c r="W1701" s="436" t="str">
        <f t="shared" si="103"/>
        <v/>
      </c>
      <c r="X1701" s="436"/>
      <c r="Y1701" s="48"/>
      <c r="Z1701" s="48"/>
      <c r="AA1701" s="48"/>
      <c r="AB1701" s="48"/>
      <c r="AC1701" s="48"/>
      <c r="AD1701" s="48"/>
      <c r="AE1701" s="48"/>
      <c r="AF1701" s="48"/>
      <c r="AG1701" s="48"/>
      <c r="AH1701" s="48"/>
      <c r="AI1701" s="48"/>
      <c r="AJ1701" s="48"/>
      <c r="AK1701" s="48"/>
      <c r="AL1701" s="48"/>
      <c r="AM1701" s="48"/>
      <c r="AN1701" s="48"/>
      <c r="AO1701" s="48"/>
      <c r="AP1701" s="48"/>
      <c r="AQ1701" s="48"/>
      <c r="AR1701" s="48"/>
      <c r="AS1701" s="48"/>
      <c r="AT1701" s="48"/>
      <c r="AU1701" s="48"/>
      <c r="AV1701" s="48"/>
      <c r="AW1701" s="48"/>
      <c r="AX1701" s="48"/>
      <c r="AY1701" s="48"/>
      <c r="AZ1701" s="48"/>
      <c r="BA1701" s="48"/>
      <c r="BB1701" s="48"/>
      <c r="BC1701" s="48"/>
      <c r="BD1701" s="48"/>
      <c r="BE1701" s="48"/>
      <c r="BF1701" s="48"/>
      <c r="BG1701" s="48"/>
      <c r="BH1701" s="48"/>
      <c r="BI1701" s="48"/>
      <c r="BJ1701" s="48"/>
      <c r="BK1701" s="48"/>
      <c r="BL1701" s="48"/>
      <c r="BM1701" s="48"/>
      <c r="BN1701" s="48"/>
      <c r="BO1701" s="48"/>
      <c r="BP1701" s="48"/>
      <c r="BQ1701" s="48"/>
      <c r="BR1701" s="48"/>
      <c r="BS1701" s="48"/>
      <c r="BT1701" s="48"/>
      <c r="BU1701" s="48"/>
    </row>
    <row r="1702" spans="1:73" hidden="1">
      <c r="A1702" s="48"/>
      <c r="B1702" s="48"/>
      <c r="C1702" s="48"/>
      <c r="D1702" s="48"/>
      <c r="E1702" s="48"/>
      <c r="F1702" s="48"/>
      <c r="G1702" s="48"/>
      <c r="H1702" s="48"/>
      <c r="I1702" s="48"/>
      <c r="J1702" s="48"/>
      <c r="K1702" s="48"/>
      <c r="L1702" s="464">
        <f t="shared" si="101"/>
        <v>1315</v>
      </c>
      <c r="M1702" s="464"/>
      <c r="N1702" s="152" t="s">
        <v>4099</v>
      </c>
      <c r="O1702" s="48"/>
      <c r="P1702" s="48"/>
      <c r="Q1702" s="48"/>
      <c r="R1702" s="48"/>
      <c r="S1702" s="48"/>
      <c r="T1702" s="48"/>
      <c r="U1702" s="436" t="str">
        <f t="shared" si="102"/>
        <v/>
      </c>
      <c r="V1702" s="436"/>
      <c r="W1702" s="436" t="str">
        <f t="shared" si="103"/>
        <v/>
      </c>
      <c r="X1702" s="436"/>
      <c r="Y1702" s="48"/>
      <c r="Z1702" s="48"/>
      <c r="AA1702" s="48"/>
      <c r="AB1702" s="48"/>
      <c r="AC1702" s="48"/>
      <c r="AD1702" s="48"/>
      <c r="AE1702" s="48"/>
      <c r="AF1702" s="48"/>
      <c r="AG1702" s="48"/>
      <c r="AH1702" s="48"/>
      <c r="AI1702" s="48"/>
      <c r="AJ1702" s="48"/>
      <c r="AK1702" s="48"/>
      <c r="AL1702" s="48"/>
      <c r="AM1702" s="48"/>
      <c r="AN1702" s="48"/>
      <c r="AO1702" s="48"/>
      <c r="AP1702" s="48"/>
      <c r="AQ1702" s="48"/>
      <c r="AR1702" s="48"/>
      <c r="AS1702" s="48"/>
      <c r="AT1702" s="48"/>
      <c r="AU1702" s="48"/>
      <c r="AV1702" s="48"/>
      <c r="AW1702" s="48"/>
      <c r="AX1702" s="48"/>
      <c r="AY1702" s="48"/>
      <c r="AZ1702" s="48"/>
      <c r="BA1702" s="48"/>
      <c r="BB1702" s="48"/>
      <c r="BC1702" s="48"/>
      <c r="BD1702" s="48"/>
      <c r="BE1702" s="48"/>
      <c r="BF1702" s="48"/>
      <c r="BG1702" s="48"/>
      <c r="BH1702" s="48"/>
      <c r="BI1702" s="48"/>
      <c r="BJ1702" s="48"/>
      <c r="BK1702" s="48"/>
      <c r="BL1702" s="48"/>
      <c r="BM1702" s="48"/>
      <c r="BN1702" s="48"/>
      <c r="BO1702" s="48"/>
      <c r="BP1702" s="48"/>
      <c r="BQ1702" s="48"/>
      <c r="BR1702" s="48"/>
      <c r="BS1702" s="48"/>
      <c r="BT1702" s="48"/>
      <c r="BU1702" s="48"/>
    </row>
    <row r="1703" spans="1:73" hidden="1">
      <c r="A1703" s="48"/>
      <c r="B1703" s="48"/>
      <c r="C1703" s="48"/>
      <c r="D1703" s="48"/>
      <c r="E1703" s="48"/>
      <c r="F1703" s="48"/>
      <c r="G1703" s="48"/>
      <c r="H1703" s="48"/>
      <c r="I1703" s="48"/>
      <c r="J1703" s="48"/>
      <c r="K1703" s="48"/>
      <c r="L1703" s="464">
        <f t="shared" si="101"/>
        <v>1316</v>
      </c>
      <c r="M1703" s="464"/>
      <c r="N1703" s="152" t="s">
        <v>4100</v>
      </c>
      <c r="O1703" s="48"/>
      <c r="P1703" s="48"/>
      <c r="Q1703" s="48"/>
      <c r="R1703" s="48"/>
      <c r="S1703" s="48"/>
      <c r="T1703" s="48"/>
      <c r="U1703" s="436" t="str">
        <f t="shared" si="102"/>
        <v/>
      </c>
      <c r="V1703" s="436"/>
      <c r="W1703" s="436" t="str">
        <f t="shared" si="103"/>
        <v/>
      </c>
      <c r="X1703" s="436"/>
      <c r="Y1703" s="48"/>
      <c r="Z1703" s="48"/>
      <c r="AA1703" s="48"/>
      <c r="AB1703" s="48"/>
      <c r="AC1703" s="48"/>
      <c r="AD1703" s="48"/>
      <c r="AE1703" s="48"/>
      <c r="AF1703" s="48"/>
      <c r="AG1703" s="48"/>
      <c r="AH1703" s="48"/>
      <c r="AI1703" s="48"/>
      <c r="AJ1703" s="48"/>
      <c r="AK1703" s="48"/>
      <c r="AL1703" s="48"/>
      <c r="AM1703" s="48"/>
      <c r="AN1703" s="48"/>
      <c r="AO1703" s="48"/>
      <c r="AP1703" s="48"/>
      <c r="AQ1703" s="48"/>
      <c r="AR1703" s="48"/>
      <c r="AS1703" s="48"/>
      <c r="AT1703" s="48"/>
      <c r="AU1703" s="48"/>
      <c r="AV1703" s="48"/>
      <c r="AW1703" s="48"/>
      <c r="AX1703" s="48"/>
      <c r="AY1703" s="48"/>
      <c r="AZ1703" s="48"/>
      <c r="BA1703" s="48"/>
      <c r="BB1703" s="48"/>
      <c r="BC1703" s="48"/>
      <c r="BD1703" s="48"/>
      <c r="BE1703" s="48"/>
      <c r="BF1703" s="48"/>
      <c r="BG1703" s="48"/>
      <c r="BH1703" s="48"/>
      <c r="BI1703" s="48"/>
      <c r="BJ1703" s="48"/>
      <c r="BK1703" s="48"/>
      <c r="BL1703" s="48"/>
      <c r="BM1703" s="48"/>
      <c r="BN1703" s="48"/>
      <c r="BO1703" s="48"/>
      <c r="BP1703" s="48"/>
      <c r="BQ1703" s="48"/>
      <c r="BR1703" s="48"/>
      <c r="BS1703" s="48"/>
      <c r="BT1703" s="48"/>
      <c r="BU1703" s="48"/>
    </row>
    <row r="1704" spans="1:73" hidden="1">
      <c r="A1704" s="48"/>
      <c r="B1704" s="48"/>
      <c r="C1704" s="48"/>
      <c r="D1704" s="48"/>
      <c r="E1704" s="48"/>
      <c r="F1704" s="48"/>
      <c r="G1704" s="48"/>
      <c r="H1704" s="48"/>
      <c r="I1704" s="48"/>
      <c r="J1704" s="48"/>
      <c r="K1704" s="48"/>
      <c r="L1704" s="464">
        <f t="shared" si="101"/>
        <v>1317</v>
      </c>
      <c r="M1704" s="464"/>
      <c r="N1704" s="152" t="s">
        <v>4101</v>
      </c>
      <c r="O1704" s="48"/>
      <c r="P1704" s="48"/>
      <c r="Q1704" s="48"/>
      <c r="R1704" s="48"/>
      <c r="S1704" s="48"/>
      <c r="T1704" s="48"/>
      <c r="U1704" s="436" t="str">
        <f t="shared" si="102"/>
        <v/>
      </c>
      <c r="V1704" s="436"/>
      <c r="W1704" s="436" t="str">
        <f t="shared" si="103"/>
        <v/>
      </c>
      <c r="X1704" s="436"/>
      <c r="Y1704" s="48"/>
      <c r="Z1704" s="48"/>
      <c r="AA1704" s="48"/>
      <c r="AB1704" s="48"/>
      <c r="AC1704" s="48"/>
      <c r="AD1704" s="48"/>
      <c r="AE1704" s="48"/>
      <c r="AF1704" s="48"/>
      <c r="AG1704" s="48"/>
      <c r="AH1704" s="48"/>
      <c r="AI1704" s="48"/>
      <c r="AJ1704" s="48"/>
      <c r="AK1704" s="48"/>
      <c r="AL1704" s="48"/>
      <c r="AM1704" s="48"/>
      <c r="AN1704" s="48"/>
      <c r="AO1704" s="48"/>
      <c r="AP1704" s="48"/>
      <c r="AQ1704" s="48"/>
      <c r="AR1704" s="48"/>
      <c r="AS1704" s="48"/>
      <c r="AT1704" s="48"/>
      <c r="AU1704" s="48"/>
      <c r="AV1704" s="48"/>
      <c r="AW1704" s="48"/>
      <c r="AX1704" s="48"/>
      <c r="AY1704" s="48"/>
      <c r="AZ1704" s="48"/>
      <c r="BA1704" s="48"/>
      <c r="BB1704" s="48"/>
      <c r="BC1704" s="48"/>
      <c r="BD1704" s="48"/>
      <c r="BE1704" s="48"/>
      <c r="BF1704" s="48"/>
      <c r="BG1704" s="48"/>
      <c r="BH1704" s="48"/>
      <c r="BI1704" s="48"/>
      <c r="BJ1704" s="48"/>
      <c r="BK1704" s="48"/>
      <c r="BL1704" s="48"/>
      <c r="BM1704" s="48"/>
      <c r="BN1704" s="48"/>
      <c r="BO1704" s="48"/>
      <c r="BP1704" s="48"/>
      <c r="BQ1704" s="48"/>
      <c r="BR1704" s="48"/>
      <c r="BS1704" s="48"/>
      <c r="BT1704" s="48"/>
      <c r="BU1704" s="48"/>
    </row>
    <row r="1705" spans="1:73" hidden="1">
      <c r="A1705" s="48"/>
      <c r="B1705" s="48"/>
      <c r="C1705" s="48"/>
      <c r="D1705" s="48"/>
      <c r="E1705" s="48"/>
      <c r="F1705" s="48"/>
      <c r="G1705" s="48"/>
      <c r="H1705" s="48"/>
      <c r="I1705" s="48"/>
      <c r="J1705" s="48"/>
      <c r="K1705" s="48"/>
      <c r="L1705" s="464">
        <f t="shared" si="101"/>
        <v>1318</v>
      </c>
      <c r="M1705" s="464"/>
      <c r="N1705" s="152" t="s">
        <v>4102</v>
      </c>
      <c r="O1705" s="48"/>
      <c r="P1705" s="48"/>
      <c r="Q1705" s="48"/>
      <c r="R1705" s="48"/>
      <c r="S1705" s="48"/>
      <c r="T1705" s="48"/>
      <c r="U1705" s="436" t="str">
        <f t="shared" si="102"/>
        <v/>
      </c>
      <c r="V1705" s="436"/>
      <c r="W1705" s="436" t="str">
        <f t="shared" si="103"/>
        <v/>
      </c>
      <c r="X1705" s="436"/>
      <c r="Y1705" s="48"/>
      <c r="Z1705" s="48"/>
      <c r="AA1705" s="48"/>
      <c r="AB1705" s="48"/>
      <c r="AC1705" s="48"/>
      <c r="AD1705" s="48"/>
      <c r="AE1705" s="48"/>
      <c r="AF1705" s="48"/>
      <c r="AG1705" s="48"/>
      <c r="AH1705" s="48"/>
      <c r="AI1705" s="48"/>
      <c r="AJ1705" s="48"/>
      <c r="AK1705" s="48"/>
      <c r="AL1705" s="48"/>
      <c r="AM1705" s="48"/>
      <c r="AN1705" s="48"/>
      <c r="AO1705" s="48"/>
      <c r="AP1705" s="48"/>
      <c r="AQ1705" s="48"/>
      <c r="AR1705" s="48"/>
      <c r="AS1705" s="48"/>
      <c r="AT1705" s="48"/>
      <c r="AU1705" s="48"/>
      <c r="AV1705" s="48"/>
      <c r="AW1705" s="48"/>
      <c r="AX1705" s="48"/>
      <c r="AY1705" s="48"/>
      <c r="AZ1705" s="48"/>
      <c r="BA1705" s="48"/>
      <c r="BB1705" s="48"/>
      <c r="BC1705" s="48"/>
      <c r="BD1705" s="48"/>
      <c r="BE1705" s="48"/>
      <c r="BF1705" s="48"/>
      <c r="BG1705" s="48"/>
      <c r="BH1705" s="48"/>
      <c r="BI1705" s="48"/>
      <c r="BJ1705" s="48"/>
      <c r="BK1705" s="48"/>
      <c r="BL1705" s="48"/>
      <c r="BM1705" s="48"/>
      <c r="BN1705" s="48"/>
      <c r="BO1705" s="48"/>
      <c r="BP1705" s="48"/>
      <c r="BQ1705" s="48"/>
      <c r="BR1705" s="48"/>
      <c r="BS1705" s="48"/>
      <c r="BT1705" s="48"/>
      <c r="BU1705" s="48"/>
    </row>
    <row r="1706" spans="1:73" hidden="1">
      <c r="A1706" s="48"/>
      <c r="B1706" s="48"/>
      <c r="C1706" s="48"/>
      <c r="D1706" s="48"/>
      <c r="E1706" s="48"/>
      <c r="F1706" s="48"/>
      <c r="G1706" s="48"/>
      <c r="H1706" s="48"/>
      <c r="I1706" s="48"/>
      <c r="J1706" s="48"/>
      <c r="K1706" s="48"/>
      <c r="L1706" s="464">
        <f t="shared" si="101"/>
        <v>1319</v>
      </c>
      <c r="M1706" s="464"/>
      <c r="N1706" s="152" t="s">
        <v>4103</v>
      </c>
      <c r="O1706" s="48"/>
      <c r="P1706" s="48"/>
      <c r="Q1706" s="48"/>
      <c r="R1706" s="48"/>
      <c r="S1706" s="48"/>
      <c r="T1706" s="48"/>
      <c r="U1706" s="436" t="str">
        <f t="shared" si="102"/>
        <v/>
      </c>
      <c r="V1706" s="436"/>
      <c r="W1706" s="436" t="str">
        <f t="shared" si="103"/>
        <v/>
      </c>
      <c r="X1706" s="436"/>
      <c r="Y1706" s="48"/>
      <c r="Z1706" s="48"/>
      <c r="AA1706" s="48"/>
      <c r="AB1706" s="48"/>
      <c r="AC1706" s="48"/>
      <c r="AD1706" s="48"/>
      <c r="AE1706" s="48"/>
      <c r="AF1706" s="48"/>
      <c r="AG1706" s="48"/>
      <c r="AH1706" s="48"/>
      <c r="AI1706" s="48"/>
      <c r="AJ1706" s="48"/>
      <c r="AK1706" s="48"/>
      <c r="AL1706" s="48"/>
      <c r="AM1706" s="48"/>
      <c r="AN1706" s="48"/>
      <c r="AO1706" s="48"/>
      <c r="AP1706" s="48"/>
      <c r="AQ1706" s="48"/>
      <c r="AR1706" s="48"/>
      <c r="AS1706" s="48"/>
      <c r="AT1706" s="48"/>
      <c r="AU1706" s="48"/>
      <c r="AV1706" s="48"/>
      <c r="AW1706" s="48"/>
      <c r="AX1706" s="48"/>
      <c r="AY1706" s="48"/>
      <c r="AZ1706" s="48"/>
      <c r="BA1706" s="48"/>
      <c r="BB1706" s="48"/>
      <c r="BC1706" s="48"/>
      <c r="BD1706" s="48"/>
      <c r="BE1706" s="48"/>
      <c r="BF1706" s="48"/>
      <c r="BG1706" s="48"/>
      <c r="BH1706" s="48"/>
      <c r="BI1706" s="48"/>
      <c r="BJ1706" s="48"/>
      <c r="BK1706" s="48"/>
      <c r="BL1706" s="48"/>
      <c r="BM1706" s="48"/>
      <c r="BN1706" s="48"/>
      <c r="BO1706" s="48"/>
      <c r="BP1706" s="48"/>
      <c r="BQ1706" s="48"/>
      <c r="BR1706" s="48"/>
      <c r="BS1706" s="48"/>
      <c r="BT1706" s="48"/>
      <c r="BU1706" s="48"/>
    </row>
    <row r="1707" spans="1:73" hidden="1">
      <c r="A1707" s="48"/>
      <c r="B1707" s="48"/>
      <c r="C1707" s="48"/>
      <c r="D1707" s="48"/>
      <c r="E1707" s="48"/>
      <c r="F1707" s="48"/>
      <c r="G1707" s="48"/>
      <c r="H1707" s="48"/>
      <c r="I1707" s="48"/>
      <c r="J1707" s="48"/>
      <c r="K1707" s="48"/>
      <c r="L1707" s="464">
        <f t="shared" si="101"/>
        <v>1320</v>
      </c>
      <c r="M1707" s="464"/>
      <c r="N1707" s="152" t="s">
        <v>4104</v>
      </c>
      <c r="O1707" s="48"/>
      <c r="P1707" s="48"/>
      <c r="Q1707" s="48"/>
      <c r="R1707" s="48"/>
      <c r="S1707" s="48"/>
      <c r="T1707" s="48"/>
      <c r="U1707" s="436" t="str">
        <f t="shared" si="102"/>
        <v/>
      </c>
      <c r="V1707" s="436"/>
      <c r="W1707" s="436" t="str">
        <f t="shared" si="103"/>
        <v/>
      </c>
      <c r="X1707" s="436"/>
      <c r="Y1707" s="48"/>
      <c r="Z1707" s="48"/>
      <c r="AA1707" s="48"/>
      <c r="AB1707" s="48"/>
      <c r="AC1707" s="48"/>
      <c r="AD1707" s="48"/>
      <c r="AE1707" s="48"/>
      <c r="AF1707" s="48"/>
      <c r="AG1707" s="48"/>
      <c r="AH1707" s="48"/>
      <c r="AI1707" s="48"/>
      <c r="AJ1707" s="48"/>
      <c r="AK1707" s="48"/>
      <c r="AL1707" s="48"/>
      <c r="AM1707" s="48"/>
      <c r="AN1707" s="48"/>
      <c r="AO1707" s="48"/>
      <c r="AP1707" s="48"/>
      <c r="AQ1707" s="48"/>
      <c r="AR1707" s="48"/>
      <c r="AS1707" s="48"/>
      <c r="AT1707" s="48"/>
      <c r="AU1707" s="48"/>
      <c r="AV1707" s="48"/>
      <c r="AW1707" s="48"/>
      <c r="AX1707" s="48"/>
      <c r="AY1707" s="48"/>
      <c r="AZ1707" s="48"/>
      <c r="BA1707" s="48"/>
      <c r="BB1707" s="48"/>
      <c r="BC1707" s="48"/>
      <c r="BD1707" s="48"/>
      <c r="BE1707" s="48"/>
      <c r="BF1707" s="48"/>
      <c r="BG1707" s="48"/>
      <c r="BH1707" s="48"/>
      <c r="BI1707" s="48"/>
      <c r="BJ1707" s="48"/>
      <c r="BK1707" s="48"/>
      <c r="BL1707" s="48"/>
      <c r="BM1707" s="48"/>
      <c r="BN1707" s="48"/>
      <c r="BO1707" s="48"/>
      <c r="BP1707" s="48"/>
      <c r="BQ1707" s="48"/>
      <c r="BR1707" s="48"/>
      <c r="BS1707" s="48"/>
      <c r="BT1707" s="48"/>
      <c r="BU1707" s="48"/>
    </row>
    <row r="1708" spans="1:73" hidden="1">
      <c r="A1708" s="48"/>
      <c r="B1708" s="48"/>
      <c r="C1708" s="48"/>
      <c r="D1708" s="48"/>
      <c r="E1708" s="48"/>
      <c r="F1708" s="48"/>
      <c r="G1708" s="48"/>
      <c r="H1708" s="48"/>
      <c r="I1708" s="48"/>
      <c r="J1708" s="48"/>
      <c r="K1708" s="48"/>
      <c r="L1708" s="464">
        <f t="shared" si="101"/>
        <v>1321</v>
      </c>
      <c r="M1708" s="464"/>
      <c r="N1708" s="152" t="s">
        <v>4105</v>
      </c>
      <c r="O1708" s="48"/>
      <c r="P1708" s="48"/>
      <c r="Q1708" s="48"/>
      <c r="R1708" s="48"/>
      <c r="S1708" s="48"/>
      <c r="T1708" s="48"/>
      <c r="U1708" s="436" t="str">
        <f t="shared" si="102"/>
        <v/>
      </c>
      <c r="V1708" s="436"/>
      <c r="W1708" s="436" t="str">
        <f t="shared" si="103"/>
        <v/>
      </c>
      <c r="X1708" s="436"/>
      <c r="Y1708" s="48"/>
      <c r="Z1708" s="48"/>
      <c r="AA1708" s="48"/>
      <c r="AB1708" s="48"/>
      <c r="AC1708" s="48"/>
      <c r="AD1708" s="48"/>
      <c r="AE1708" s="48"/>
      <c r="AF1708" s="48"/>
      <c r="AG1708" s="48"/>
      <c r="AH1708" s="48"/>
      <c r="AI1708" s="48"/>
      <c r="AJ1708" s="48"/>
      <c r="AK1708" s="48"/>
      <c r="AL1708" s="48"/>
      <c r="AM1708" s="48"/>
      <c r="AN1708" s="48"/>
      <c r="AO1708" s="48"/>
      <c r="AP1708" s="48"/>
      <c r="AQ1708" s="48"/>
      <c r="AR1708" s="48"/>
      <c r="AS1708" s="48"/>
      <c r="AT1708" s="48"/>
      <c r="AU1708" s="48"/>
      <c r="AV1708" s="48"/>
      <c r="AW1708" s="48"/>
      <c r="AX1708" s="48"/>
      <c r="AY1708" s="48"/>
      <c r="AZ1708" s="48"/>
      <c r="BA1708" s="48"/>
      <c r="BB1708" s="48"/>
      <c r="BC1708" s="48"/>
      <c r="BD1708" s="48"/>
      <c r="BE1708" s="48"/>
      <c r="BF1708" s="48"/>
      <c r="BG1708" s="48"/>
      <c r="BH1708" s="48"/>
      <c r="BI1708" s="48"/>
      <c r="BJ1708" s="48"/>
      <c r="BK1708" s="48"/>
      <c r="BL1708" s="48"/>
      <c r="BM1708" s="48"/>
      <c r="BN1708" s="48"/>
      <c r="BO1708" s="48"/>
      <c r="BP1708" s="48"/>
      <c r="BQ1708" s="48"/>
      <c r="BR1708" s="48"/>
      <c r="BS1708" s="48"/>
      <c r="BT1708" s="48"/>
      <c r="BU1708" s="48"/>
    </row>
    <row r="1709" spans="1:73" hidden="1">
      <c r="A1709" s="48"/>
      <c r="B1709" s="48"/>
      <c r="C1709" s="48"/>
      <c r="D1709" s="48"/>
      <c r="E1709" s="48"/>
      <c r="F1709" s="48"/>
      <c r="G1709" s="48"/>
      <c r="H1709" s="48"/>
      <c r="I1709" s="48"/>
      <c r="J1709" s="48"/>
      <c r="K1709" s="48"/>
      <c r="L1709" s="464">
        <f t="shared" si="101"/>
        <v>1322</v>
      </c>
      <c r="M1709" s="464"/>
      <c r="N1709" s="152" t="s">
        <v>4106</v>
      </c>
      <c r="O1709" s="48"/>
      <c r="P1709" s="48"/>
      <c r="Q1709" s="48"/>
      <c r="R1709" s="48"/>
      <c r="S1709" s="48"/>
      <c r="T1709" s="48"/>
      <c r="U1709" s="436" t="str">
        <f t="shared" si="102"/>
        <v/>
      </c>
      <c r="V1709" s="436"/>
      <c r="W1709" s="436" t="str">
        <f t="shared" si="103"/>
        <v/>
      </c>
      <c r="X1709" s="436"/>
      <c r="Y1709" s="48"/>
      <c r="Z1709" s="48"/>
      <c r="AA1709" s="48"/>
      <c r="AB1709" s="48"/>
      <c r="AC1709" s="48"/>
      <c r="AD1709" s="48"/>
      <c r="AE1709" s="48"/>
      <c r="AF1709" s="48"/>
      <c r="AG1709" s="48"/>
      <c r="AH1709" s="48"/>
      <c r="AI1709" s="48"/>
      <c r="AJ1709" s="48"/>
      <c r="AK1709" s="48"/>
      <c r="AL1709" s="48"/>
      <c r="AM1709" s="48"/>
      <c r="AN1709" s="48"/>
      <c r="AO1709" s="48"/>
      <c r="AP1709" s="48"/>
      <c r="AQ1709" s="48"/>
      <c r="AR1709" s="48"/>
      <c r="AS1709" s="48"/>
      <c r="AT1709" s="48"/>
      <c r="AU1709" s="48"/>
      <c r="AV1709" s="48"/>
      <c r="AW1709" s="48"/>
      <c r="AX1709" s="48"/>
      <c r="AY1709" s="48"/>
      <c r="AZ1709" s="48"/>
      <c r="BA1709" s="48"/>
      <c r="BB1709" s="48"/>
      <c r="BC1709" s="48"/>
      <c r="BD1709" s="48"/>
      <c r="BE1709" s="48"/>
      <c r="BF1709" s="48"/>
      <c r="BG1709" s="48"/>
      <c r="BH1709" s="48"/>
      <c r="BI1709" s="48"/>
      <c r="BJ1709" s="48"/>
      <c r="BK1709" s="48"/>
      <c r="BL1709" s="48"/>
      <c r="BM1709" s="48"/>
      <c r="BN1709" s="48"/>
      <c r="BO1709" s="48"/>
      <c r="BP1709" s="48"/>
      <c r="BQ1709" s="48"/>
      <c r="BR1709" s="48"/>
      <c r="BS1709" s="48"/>
      <c r="BT1709" s="48"/>
      <c r="BU1709" s="48"/>
    </row>
    <row r="1710" spans="1:73" hidden="1">
      <c r="A1710" s="48"/>
      <c r="B1710" s="48"/>
      <c r="C1710" s="48"/>
      <c r="D1710" s="48"/>
      <c r="E1710" s="48"/>
      <c r="F1710" s="48"/>
      <c r="G1710" s="48"/>
      <c r="H1710" s="48"/>
      <c r="I1710" s="48"/>
      <c r="J1710" s="48"/>
      <c r="K1710" s="48"/>
      <c r="L1710" s="464">
        <f t="shared" si="101"/>
        <v>1323</v>
      </c>
      <c r="M1710" s="464"/>
      <c r="N1710" s="152" t="s">
        <v>4107</v>
      </c>
      <c r="O1710" s="48"/>
      <c r="P1710" s="48"/>
      <c r="Q1710" s="48"/>
      <c r="R1710" s="48"/>
      <c r="S1710" s="48"/>
      <c r="T1710" s="48"/>
      <c r="U1710" s="436" t="str">
        <f t="shared" si="102"/>
        <v/>
      </c>
      <c r="V1710" s="436"/>
      <c r="W1710" s="436" t="str">
        <f t="shared" si="103"/>
        <v/>
      </c>
      <c r="X1710" s="436"/>
      <c r="Y1710" s="48"/>
      <c r="Z1710" s="48"/>
      <c r="AA1710" s="48"/>
      <c r="AB1710" s="48"/>
      <c r="AC1710" s="48"/>
      <c r="AD1710" s="48"/>
      <c r="AE1710" s="48"/>
      <c r="AF1710" s="48"/>
      <c r="AG1710" s="48"/>
      <c r="AH1710" s="48"/>
      <c r="AI1710" s="48"/>
      <c r="AJ1710" s="48"/>
      <c r="AK1710" s="48"/>
      <c r="AL1710" s="48"/>
      <c r="AM1710" s="48"/>
      <c r="AN1710" s="48"/>
      <c r="AO1710" s="48"/>
      <c r="AP1710" s="48"/>
      <c r="AQ1710" s="48"/>
      <c r="AR1710" s="48"/>
      <c r="AS1710" s="48"/>
      <c r="AT1710" s="48"/>
      <c r="AU1710" s="48"/>
      <c r="AV1710" s="48"/>
      <c r="AW1710" s="48"/>
      <c r="AX1710" s="48"/>
      <c r="AY1710" s="48"/>
      <c r="AZ1710" s="48"/>
      <c r="BA1710" s="48"/>
      <c r="BB1710" s="48"/>
      <c r="BC1710" s="48"/>
      <c r="BD1710" s="48"/>
      <c r="BE1710" s="48"/>
      <c r="BF1710" s="48"/>
      <c r="BG1710" s="48"/>
      <c r="BH1710" s="48"/>
      <c r="BI1710" s="48"/>
      <c r="BJ1710" s="48"/>
      <c r="BK1710" s="48"/>
      <c r="BL1710" s="48"/>
      <c r="BM1710" s="48"/>
      <c r="BN1710" s="48"/>
      <c r="BO1710" s="48"/>
      <c r="BP1710" s="48"/>
      <c r="BQ1710" s="48"/>
      <c r="BR1710" s="48"/>
      <c r="BS1710" s="48"/>
      <c r="BT1710" s="48"/>
      <c r="BU1710" s="48"/>
    </row>
    <row r="1711" spans="1:73" hidden="1">
      <c r="A1711" s="48"/>
      <c r="B1711" s="48"/>
      <c r="C1711" s="48"/>
      <c r="D1711" s="48"/>
      <c r="E1711" s="48"/>
      <c r="F1711" s="48"/>
      <c r="G1711" s="48"/>
      <c r="H1711" s="48"/>
      <c r="I1711" s="48"/>
      <c r="J1711" s="48"/>
      <c r="K1711" s="48"/>
      <c r="L1711" s="464">
        <f t="shared" si="101"/>
        <v>1324</v>
      </c>
      <c r="M1711" s="464"/>
      <c r="N1711" s="152" t="s">
        <v>4108</v>
      </c>
      <c r="O1711" s="48"/>
      <c r="P1711" s="48"/>
      <c r="Q1711" s="48"/>
      <c r="R1711" s="48"/>
      <c r="S1711" s="48"/>
      <c r="T1711" s="48"/>
      <c r="U1711" s="436" t="str">
        <f t="shared" si="102"/>
        <v/>
      </c>
      <c r="V1711" s="436"/>
      <c r="W1711" s="436" t="str">
        <f t="shared" si="103"/>
        <v/>
      </c>
      <c r="X1711" s="436"/>
      <c r="Y1711" s="48"/>
      <c r="Z1711" s="48"/>
      <c r="AA1711" s="48"/>
      <c r="AB1711" s="48"/>
      <c r="AC1711" s="48"/>
      <c r="AD1711" s="48"/>
      <c r="AE1711" s="48"/>
      <c r="AF1711" s="48"/>
      <c r="AG1711" s="48"/>
      <c r="AH1711" s="48"/>
      <c r="AI1711" s="48"/>
      <c r="AJ1711" s="48"/>
      <c r="AK1711" s="48"/>
      <c r="AL1711" s="48"/>
      <c r="AM1711" s="48"/>
      <c r="AN1711" s="48"/>
      <c r="AO1711" s="48"/>
      <c r="AP1711" s="48"/>
      <c r="AQ1711" s="48"/>
      <c r="AR1711" s="48"/>
      <c r="AS1711" s="48"/>
      <c r="AT1711" s="48"/>
      <c r="AU1711" s="48"/>
      <c r="AV1711" s="48"/>
      <c r="AW1711" s="48"/>
      <c r="AX1711" s="48"/>
      <c r="AY1711" s="48"/>
      <c r="AZ1711" s="48"/>
      <c r="BA1711" s="48"/>
      <c r="BB1711" s="48"/>
      <c r="BC1711" s="48"/>
      <c r="BD1711" s="48"/>
      <c r="BE1711" s="48"/>
      <c r="BF1711" s="48"/>
      <c r="BG1711" s="48"/>
      <c r="BH1711" s="48"/>
      <c r="BI1711" s="48"/>
      <c r="BJ1711" s="48"/>
      <c r="BK1711" s="48"/>
      <c r="BL1711" s="48"/>
      <c r="BM1711" s="48"/>
      <c r="BN1711" s="48"/>
      <c r="BO1711" s="48"/>
      <c r="BP1711" s="48"/>
      <c r="BQ1711" s="48"/>
      <c r="BR1711" s="48"/>
      <c r="BS1711" s="48"/>
      <c r="BT1711" s="48"/>
      <c r="BU1711" s="48"/>
    </row>
    <row r="1712" spans="1:73" hidden="1">
      <c r="A1712" s="48"/>
      <c r="B1712" s="48"/>
      <c r="C1712" s="48"/>
      <c r="D1712" s="48"/>
      <c r="E1712" s="48"/>
      <c r="F1712" s="48"/>
      <c r="G1712" s="48"/>
      <c r="H1712" s="48"/>
      <c r="I1712" s="48"/>
      <c r="J1712" s="48"/>
      <c r="K1712" s="48"/>
      <c r="L1712" s="464">
        <f t="shared" si="101"/>
        <v>1325</v>
      </c>
      <c r="M1712" s="464"/>
      <c r="N1712" s="152" t="s">
        <v>4109</v>
      </c>
      <c r="O1712" s="48"/>
      <c r="P1712" s="48"/>
      <c r="Q1712" s="48"/>
      <c r="R1712" s="48"/>
      <c r="S1712" s="48"/>
      <c r="T1712" s="48"/>
      <c r="U1712" s="436" t="str">
        <f t="shared" si="102"/>
        <v/>
      </c>
      <c r="V1712" s="436"/>
      <c r="W1712" s="436" t="str">
        <f t="shared" si="103"/>
        <v/>
      </c>
      <c r="X1712" s="436"/>
      <c r="Y1712" s="48"/>
      <c r="Z1712" s="48"/>
      <c r="AA1712" s="48"/>
      <c r="AB1712" s="48"/>
      <c r="AC1712" s="48"/>
      <c r="AD1712" s="48"/>
      <c r="AE1712" s="48"/>
      <c r="AF1712" s="48"/>
      <c r="AG1712" s="48"/>
      <c r="AH1712" s="48"/>
      <c r="AI1712" s="48"/>
      <c r="AJ1712" s="48"/>
      <c r="AK1712" s="48"/>
      <c r="AL1712" s="48"/>
      <c r="AM1712" s="48"/>
      <c r="AN1712" s="48"/>
      <c r="AO1712" s="48"/>
      <c r="AP1712" s="48"/>
      <c r="AQ1712" s="48"/>
      <c r="AR1712" s="48"/>
      <c r="AS1712" s="48"/>
      <c r="AT1712" s="48"/>
      <c r="AU1712" s="48"/>
      <c r="AV1712" s="48"/>
      <c r="AW1712" s="48"/>
      <c r="AX1712" s="48"/>
      <c r="AY1712" s="48"/>
      <c r="AZ1712" s="48"/>
      <c r="BA1712" s="48"/>
      <c r="BB1712" s="48"/>
      <c r="BC1712" s="48"/>
      <c r="BD1712" s="48"/>
      <c r="BE1712" s="48"/>
      <c r="BF1712" s="48"/>
      <c r="BG1712" s="48"/>
      <c r="BH1712" s="48"/>
      <c r="BI1712" s="48"/>
      <c r="BJ1712" s="48"/>
      <c r="BK1712" s="48"/>
      <c r="BL1712" s="48"/>
      <c r="BM1712" s="48"/>
      <c r="BN1712" s="48"/>
      <c r="BO1712" s="48"/>
      <c r="BP1712" s="48"/>
      <c r="BQ1712" s="48"/>
      <c r="BR1712" s="48"/>
      <c r="BS1712" s="48"/>
      <c r="BT1712" s="48"/>
      <c r="BU1712" s="48"/>
    </row>
    <row r="1713" spans="1:73" hidden="1">
      <c r="A1713" s="48"/>
      <c r="B1713" s="48"/>
      <c r="C1713" s="48"/>
      <c r="D1713" s="48"/>
      <c r="E1713" s="48"/>
      <c r="F1713" s="48"/>
      <c r="G1713" s="48"/>
      <c r="H1713" s="48"/>
      <c r="I1713" s="48"/>
      <c r="J1713" s="48"/>
      <c r="K1713" s="48"/>
      <c r="L1713" s="464">
        <f t="shared" si="101"/>
        <v>1326</v>
      </c>
      <c r="M1713" s="464"/>
      <c r="N1713" s="152" t="s">
        <v>4110</v>
      </c>
      <c r="O1713" s="48"/>
      <c r="P1713" s="48"/>
      <c r="Q1713" s="48"/>
      <c r="R1713" s="48"/>
      <c r="S1713" s="48"/>
      <c r="T1713" s="48"/>
      <c r="U1713" s="436" t="str">
        <f t="shared" si="102"/>
        <v/>
      </c>
      <c r="V1713" s="436"/>
      <c r="W1713" s="436" t="str">
        <f t="shared" si="103"/>
        <v/>
      </c>
      <c r="X1713" s="436"/>
      <c r="Y1713" s="48"/>
      <c r="Z1713" s="48"/>
      <c r="AA1713" s="48"/>
      <c r="AB1713" s="48"/>
      <c r="AC1713" s="48"/>
      <c r="AD1713" s="48"/>
      <c r="AE1713" s="48"/>
      <c r="AF1713" s="48"/>
      <c r="AG1713" s="48"/>
      <c r="AH1713" s="48"/>
      <c r="AI1713" s="48"/>
      <c r="AJ1713" s="48"/>
      <c r="AK1713" s="48"/>
      <c r="AL1713" s="48"/>
      <c r="AM1713" s="48"/>
      <c r="AN1713" s="48"/>
      <c r="AO1713" s="48"/>
      <c r="AP1713" s="48"/>
      <c r="AQ1713" s="48"/>
      <c r="AR1713" s="48"/>
      <c r="AS1713" s="48"/>
      <c r="AT1713" s="48"/>
      <c r="AU1713" s="48"/>
      <c r="AV1713" s="48"/>
      <c r="AW1713" s="48"/>
      <c r="AX1713" s="48"/>
      <c r="AY1713" s="48"/>
      <c r="AZ1713" s="48"/>
      <c r="BA1713" s="48"/>
      <c r="BB1713" s="48"/>
      <c r="BC1713" s="48"/>
      <c r="BD1713" s="48"/>
      <c r="BE1713" s="48"/>
      <c r="BF1713" s="48"/>
      <c r="BG1713" s="48"/>
      <c r="BH1713" s="48"/>
      <c r="BI1713" s="48"/>
      <c r="BJ1713" s="48"/>
      <c r="BK1713" s="48"/>
      <c r="BL1713" s="48"/>
      <c r="BM1713" s="48"/>
      <c r="BN1713" s="48"/>
      <c r="BO1713" s="48"/>
      <c r="BP1713" s="48"/>
      <c r="BQ1713" s="48"/>
      <c r="BR1713" s="48"/>
      <c r="BS1713" s="48"/>
      <c r="BT1713" s="48"/>
      <c r="BU1713" s="48"/>
    </row>
    <row r="1714" spans="1:73" hidden="1">
      <c r="A1714" s="48"/>
      <c r="B1714" s="48"/>
      <c r="C1714" s="48"/>
      <c r="D1714" s="48"/>
      <c r="E1714" s="48"/>
      <c r="F1714" s="48"/>
      <c r="G1714" s="48"/>
      <c r="H1714" s="48"/>
      <c r="I1714" s="48"/>
      <c r="J1714" s="48"/>
      <c r="K1714" s="48"/>
      <c r="L1714" s="464">
        <f t="shared" si="101"/>
        <v>1327</v>
      </c>
      <c r="M1714" s="464"/>
      <c r="N1714" s="152" t="s">
        <v>4111</v>
      </c>
      <c r="O1714" s="48"/>
      <c r="P1714" s="48"/>
      <c r="Q1714" s="48"/>
      <c r="R1714" s="48"/>
      <c r="S1714" s="48"/>
      <c r="T1714" s="48"/>
      <c r="U1714" s="436" t="str">
        <f t="shared" si="102"/>
        <v/>
      </c>
      <c r="V1714" s="436"/>
      <c r="W1714" s="436" t="str">
        <f t="shared" si="103"/>
        <v/>
      </c>
      <c r="X1714" s="436"/>
      <c r="Y1714" s="48"/>
      <c r="Z1714" s="48"/>
      <c r="AA1714" s="48"/>
      <c r="AB1714" s="48"/>
      <c r="AC1714" s="48"/>
      <c r="AD1714" s="48"/>
      <c r="AE1714" s="48"/>
      <c r="AF1714" s="48"/>
      <c r="AG1714" s="48"/>
      <c r="AH1714" s="48"/>
      <c r="AI1714" s="48"/>
      <c r="AJ1714" s="48"/>
      <c r="AK1714" s="48"/>
      <c r="AL1714" s="48"/>
      <c r="AM1714" s="48"/>
      <c r="AN1714" s="48"/>
      <c r="AO1714" s="48"/>
      <c r="AP1714" s="48"/>
      <c r="AQ1714" s="48"/>
      <c r="AR1714" s="48"/>
      <c r="AS1714" s="48"/>
      <c r="AT1714" s="48"/>
      <c r="AU1714" s="48"/>
      <c r="AV1714" s="48"/>
      <c r="AW1714" s="48"/>
      <c r="AX1714" s="48"/>
      <c r="AY1714" s="48"/>
      <c r="AZ1714" s="48"/>
      <c r="BA1714" s="48"/>
      <c r="BB1714" s="48"/>
      <c r="BC1714" s="48"/>
      <c r="BD1714" s="48"/>
      <c r="BE1714" s="48"/>
      <c r="BF1714" s="48"/>
      <c r="BG1714" s="48"/>
      <c r="BH1714" s="48"/>
      <c r="BI1714" s="48"/>
      <c r="BJ1714" s="48"/>
      <c r="BK1714" s="48"/>
      <c r="BL1714" s="48"/>
      <c r="BM1714" s="48"/>
      <c r="BN1714" s="48"/>
      <c r="BO1714" s="48"/>
      <c r="BP1714" s="48"/>
      <c r="BQ1714" s="48"/>
      <c r="BR1714" s="48"/>
      <c r="BS1714" s="48"/>
      <c r="BT1714" s="48"/>
      <c r="BU1714" s="48"/>
    </row>
    <row r="1715" spans="1:73" hidden="1">
      <c r="A1715" s="48"/>
      <c r="B1715" s="48"/>
      <c r="C1715" s="48"/>
      <c r="D1715" s="48"/>
      <c r="E1715" s="48"/>
      <c r="F1715" s="48"/>
      <c r="G1715" s="48"/>
      <c r="H1715" s="48"/>
      <c r="I1715" s="48"/>
      <c r="J1715" s="48"/>
      <c r="K1715" s="48"/>
      <c r="L1715" s="464">
        <f t="shared" si="101"/>
        <v>1328</v>
      </c>
      <c r="M1715" s="464"/>
      <c r="N1715" s="152" t="s">
        <v>4112</v>
      </c>
      <c r="O1715" s="48"/>
      <c r="P1715" s="48"/>
      <c r="Q1715" s="48"/>
      <c r="R1715" s="48"/>
      <c r="S1715" s="48"/>
      <c r="T1715" s="48"/>
      <c r="U1715" s="436" t="str">
        <f t="shared" si="102"/>
        <v/>
      </c>
      <c r="V1715" s="436"/>
      <c r="W1715" s="436" t="str">
        <f t="shared" si="103"/>
        <v/>
      </c>
      <c r="X1715" s="436"/>
      <c r="Y1715" s="48"/>
      <c r="Z1715" s="48"/>
      <c r="AA1715" s="48"/>
      <c r="AB1715" s="48"/>
      <c r="AC1715" s="48"/>
      <c r="AD1715" s="48"/>
      <c r="AE1715" s="48"/>
      <c r="AF1715" s="48"/>
      <c r="AG1715" s="48"/>
      <c r="AH1715" s="48"/>
      <c r="AI1715" s="48"/>
      <c r="AJ1715" s="48"/>
      <c r="AK1715" s="48"/>
      <c r="AL1715" s="48"/>
      <c r="AM1715" s="48"/>
      <c r="AN1715" s="48"/>
      <c r="AO1715" s="48"/>
      <c r="AP1715" s="48"/>
      <c r="AQ1715" s="48"/>
      <c r="AR1715" s="48"/>
      <c r="AS1715" s="48"/>
      <c r="AT1715" s="48"/>
      <c r="AU1715" s="48"/>
      <c r="AV1715" s="48"/>
      <c r="AW1715" s="48"/>
      <c r="AX1715" s="48"/>
      <c r="AY1715" s="48"/>
      <c r="AZ1715" s="48"/>
      <c r="BA1715" s="48"/>
      <c r="BB1715" s="48"/>
      <c r="BC1715" s="48"/>
      <c r="BD1715" s="48"/>
      <c r="BE1715" s="48"/>
      <c r="BF1715" s="48"/>
      <c r="BG1715" s="48"/>
      <c r="BH1715" s="48"/>
      <c r="BI1715" s="48"/>
      <c r="BJ1715" s="48"/>
      <c r="BK1715" s="48"/>
      <c r="BL1715" s="48"/>
      <c r="BM1715" s="48"/>
      <c r="BN1715" s="48"/>
      <c r="BO1715" s="48"/>
      <c r="BP1715" s="48"/>
      <c r="BQ1715" s="48"/>
      <c r="BR1715" s="48"/>
      <c r="BS1715" s="48"/>
      <c r="BT1715" s="48"/>
      <c r="BU1715" s="48"/>
    </row>
    <row r="1716" spans="1:73" hidden="1">
      <c r="A1716" s="48"/>
      <c r="B1716" s="48"/>
      <c r="C1716" s="48"/>
      <c r="D1716" s="48"/>
      <c r="E1716" s="48"/>
      <c r="F1716" s="48"/>
      <c r="G1716" s="48"/>
      <c r="H1716" s="48"/>
      <c r="I1716" s="48"/>
      <c r="J1716" s="48"/>
      <c r="K1716" s="48"/>
      <c r="L1716" s="464">
        <f t="shared" si="101"/>
        <v>1329</v>
      </c>
      <c r="M1716" s="464"/>
      <c r="N1716" s="152" t="s">
        <v>4113</v>
      </c>
      <c r="O1716" s="48"/>
      <c r="P1716" s="48"/>
      <c r="Q1716" s="48"/>
      <c r="R1716" s="48"/>
      <c r="S1716" s="48"/>
      <c r="T1716" s="48"/>
      <c r="U1716" s="436" t="str">
        <f t="shared" si="102"/>
        <v/>
      </c>
      <c r="V1716" s="436"/>
      <c r="W1716" s="436" t="str">
        <f t="shared" si="103"/>
        <v/>
      </c>
      <c r="X1716" s="436"/>
      <c r="Y1716" s="48"/>
      <c r="Z1716" s="48"/>
      <c r="AA1716" s="48"/>
      <c r="AB1716" s="48"/>
      <c r="AC1716" s="48"/>
      <c r="AD1716" s="48"/>
      <c r="AE1716" s="48"/>
      <c r="AF1716" s="48"/>
      <c r="AG1716" s="48"/>
      <c r="AH1716" s="48"/>
      <c r="AI1716" s="48"/>
      <c r="AJ1716" s="48"/>
      <c r="AK1716" s="48"/>
      <c r="AL1716" s="48"/>
      <c r="AM1716" s="48"/>
      <c r="AN1716" s="48"/>
      <c r="AO1716" s="48"/>
      <c r="AP1716" s="48"/>
      <c r="AQ1716" s="48"/>
      <c r="AR1716" s="48"/>
      <c r="AS1716" s="48"/>
      <c r="AT1716" s="48"/>
      <c r="AU1716" s="48"/>
      <c r="AV1716" s="48"/>
      <c r="AW1716" s="48"/>
      <c r="AX1716" s="48"/>
      <c r="AY1716" s="48"/>
      <c r="AZ1716" s="48"/>
      <c r="BA1716" s="48"/>
      <c r="BB1716" s="48"/>
      <c r="BC1716" s="48"/>
      <c r="BD1716" s="48"/>
      <c r="BE1716" s="48"/>
      <c r="BF1716" s="48"/>
      <c r="BG1716" s="48"/>
      <c r="BH1716" s="48"/>
      <c r="BI1716" s="48"/>
      <c r="BJ1716" s="48"/>
      <c r="BK1716" s="48"/>
      <c r="BL1716" s="48"/>
      <c r="BM1716" s="48"/>
      <c r="BN1716" s="48"/>
      <c r="BO1716" s="48"/>
      <c r="BP1716" s="48"/>
      <c r="BQ1716" s="48"/>
      <c r="BR1716" s="48"/>
      <c r="BS1716" s="48"/>
      <c r="BT1716" s="48"/>
      <c r="BU1716" s="48"/>
    </row>
    <row r="1717" spans="1:73" hidden="1">
      <c r="A1717" s="48"/>
      <c r="B1717" s="48"/>
      <c r="C1717" s="48"/>
      <c r="D1717" s="48"/>
      <c r="E1717" s="48"/>
      <c r="F1717" s="48"/>
      <c r="G1717" s="48"/>
      <c r="H1717" s="48"/>
      <c r="I1717" s="48"/>
      <c r="J1717" s="48"/>
      <c r="K1717" s="48"/>
      <c r="L1717" s="464">
        <f t="shared" si="101"/>
        <v>1330</v>
      </c>
      <c r="M1717" s="464"/>
      <c r="N1717" s="152" t="s">
        <v>4114</v>
      </c>
      <c r="O1717" s="48"/>
      <c r="P1717" s="48"/>
      <c r="Q1717" s="48"/>
      <c r="R1717" s="48"/>
      <c r="S1717" s="48"/>
      <c r="T1717" s="48"/>
      <c r="U1717" s="436" t="str">
        <f t="shared" si="102"/>
        <v/>
      </c>
      <c r="V1717" s="436"/>
      <c r="W1717" s="436" t="str">
        <f t="shared" si="103"/>
        <v/>
      </c>
      <c r="X1717" s="436"/>
      <c r="Y1717" s="48"/>
      <c r="Z1717" s="48"/>
      <c r="AA1717" s="48"/>
      <c r="AB1717" s="48"/>
      <c r="AC1717" s="48"/>
      <c r="AD1717" s="48"/>
      <c r="AE1717" s="48"/>
      <c r="AF1717" s="48"/>
      <c r="AG1717" s="48"/>
      <c r="AH1717" s="48"/>
      <c r="AI1717" s="48"/>
      <c r="AJ1717" s="48"/>
      <c r="AK1717" s="48"/>
      <c r="AL1717" s="48"/>
      <c r="AM1717" s="48"/>
      <c r="AN1717" s="48"/>
      <c r="AO1717" s="48"/>
      <c r="AP1717" s="48"/>
      <c r="AQ1717" s="48"/>
      <c r="AR1717" s="48"/>
      <c r="AS1717" s="48"/>
      <c r="AT1717" s="48"/>
      <c r="AU1717" s="48"/>
      <c r="AV1717" s="48"/>
      <c r="AW1717" s="48"/>
      <c r="AX1717" s="48"/>
      <c r="AY1717" s="48"/>
      <c r="AZ1717" s="48"/>
      <c r="BA1717" s="48"/>
      <c r="BB1717" s="48"/>
      <c r="BC1717" s="48"/>
      <c r="BD1717" s="48"/>
      <c r="BE1717" s="48"/>
      <c r="BF1717" s="48"/>
      <c r="BG1717" s="48"/>
      <c r="BH1717" s="48"/>
      <c r="BI1717" s="48"/>
      <c r="BJ1717" s="48"/>
      <c r="BK1717" s="48"/>
      <c r="BL1717" s="48"/>
      <c r="BM1717" s="48"/>
      <c r="BN1717" s="48"/>
      <c r="BO1717" s="48"/>
      <c r="BP1717" s="48"/>
      <c r="BQ1717" s="48"/>
      <c r="BR1717" s="48"/>
      <c r="BS1717" s="48"/>
      <c r="BT1717" s="48"/>
      <c r="BU1717" s="48"/>
    </row>
    <row r="1718" spans="1:73" hidden="1">
      <c r="A1718" s="48"/>
      <c r="B1718" s="48"/>
      <c r="C1718" s="48"/>
      <c r="D1718" s="48"/>
      <c r="E1718" s="48"/>
      <c r="F1718" s="48"/>
      <c r="G1718" s="48"/>
      <c r="H1718" s="48"/>
      <c r="I1718" s="48"/>
      <c r="J1718" s="48"/>
      <c r="K1718" s="48"/>
      <c r="L1718" s="464">
        <f t="shared" si="101"/>
        <v>1331</v>
      </c>
      <c r="M1718" s="464"/>
      <c r="N1718" s="152" t="s">
        <v>4115</v>
      </c>
      <c r="O1718" s="48"/>
      <c r="P1718" s="48"/>
      <c r="Q1718" s="48"/>
      <c r="R1718" s="48"/>
      <c r="S1718" s="48"/>
      <c r="T1718" s="48"/>
      <c r="U1718" s="436" t="str">
        <f t="shared" si="102"/>
        <v/>
      </c>
      <c r="V1718" s="436"/>
      <c r="W1718" s="436" t="str">
        <f t="shared" si="103"/>
        <v/>
      </c>
      <c r="X1718" s="436"/>
      <c r="Y1718" s="48"/>
      <c r="Z1718" s="48"/>
      <c r="AA1718" s="48"/>
      <c r="AB1718" s="48"/>
      <c r="AC1718" s="48"/>
      <c r="AD1718" s="48"/>
      <c r="AE1718" s="48"/>
      <c r="AF1718" s="48"/>
      <c r="AG1718" s="48"/>
      <c r="AH1718" s="48"/>
      <c r="AI1718" s="48"/>
      <c r="AJ1718" s="48"/>
      <c r="AK1718" s="48"/>
      <c r="AL1718" s="48"/>
      <c r="AM1718" s="48"/>
      <c r="AN1718" s="48"/>
      <c r="AO1718" s="48"/>
      <c r="AP1718" s="48"/>
      <c r="AQ1718" s="48"/>
      <c r="AR1718" s="48"/>
      <c r="AS1718" s="48"/>
      <c r="AT1718" s="48"/>
      <c r="AU1718" s="48"/>
      <c r="AV1718" s="48"/>
      <c r="AW1718" s="48"/>
      <c r="AX1718" s="48"/>
      <c r="AY1718" s="48"/>
      <c r="AZ1718" s="48"/>
      <c r="BA1718" s="48"/>
      <c r="BB1718" s="48"/>
      <c r="BC1718" s="48"/>
      <c r="BD1718" s="48"/>
      <c r="BE1718" s="48"/>
      <c r="BF1718" s="48"/>
      <c r="BG1718" s="48"/>
      <c r="BH1718" s="48"/>
      <c r="BI1718" s="48"/>
      <c r="BJ1718" s="48"/>
      <c r="BK1718" s="48"/>
      <c r="BL1718" s="48"/>
      <c r="BM1718" s="48"/>
      <c r="BN1718" s="48"/>
      <c r="BO1718" s="48"/>
      <c r="BP1718" s="48"/>
      <c r="BQ1718" s="48"/>
      <c r="BR1718" s="48"/>
      <c r="BS1718" s="48"/>
      <c r="BT1718" s="48"/>
      <c r="BU1718" s="48"/>
    </row>
    <row r="1719" spans="1:73" hidden="1">
      <c r="A1719" s="48"/>
      <c r="B1719" s="48"/>
      <c r="C1719" s="48"/>
      <c r="D1719" s="48"/>
      <c r="E1719" s="48"/>
      <c r="F1719" s="48"/>
      <c r="G1719" s="48"/>
      <c r="H1719" s="48"/>
      <c r="I1719" s="48"/>
      <c r="J1719" s="48"/>
      <c r="K1719" s="48"/>
      <c r="L1719" s="464">
        <f t="shared" si="101"/>
        <v>1332</v>
      </c>
      <c r="M1719" s="464"/>
      <c r="N1719" s="152" t="s">
        <v>4116</v>
      </c>
      <c r="O1719" s="48"/>
      <c r="P1719" s="48"/>
      <c r="Q1719" s="48"/>
      <c r="R1719" s="48"/>
      <c r="S1719" s="48"/>
      <c r="T1719" s="48"/>
      <c r="U1719" s="436" t="str">
        <f t="shared" si="102"/>
        <v/>
      </c>
      <c r="V1719" s="436"/>
      <c r="W1719" s="436" t="str">
        <f t="shared" si="103"/>
        <v/>
      </c>
      <c r="X1719" s="436"/>
      <c r="Y1719" s="48"/>
      <c r="Z1719" s="48"/>
      <c r="AA1719" s="48"/>
      <c r="AB1719" s="48"/>
      <c r="AC1719" s="48"/>
      <c r="AD1719" s="48"/>
      <c r="AE1719" s="48"/>
      <c r="AF1719" s="48"/>
      <c r="AG1719" s="48"/>
      <c r="AH1719" s="48"/>
      <c r="AI1719" s="48"/>
      <c r="AJ1719" s="48"/>
      <c r="AK1719" s="48"/>
      <c r="AL1719" s="48"/>
      <c r="AM1719" s="48"/>
      <c r="AN1719" s="48"/>
      <c r="AO1719" s="48"/>
      <c r="AP1719" s="48"/>
      <c r="AQ1719" s="48"/>
      <c r="AR1719" s="48"/>
      <c r="AS1719" s="48"/>
      <c r="AT1719" s="48"/>
      <c r="AU1719" s="48"/>
      <c r="AV1719" s="48"/>
      <c r="AW1719" s="48"/>
      <c r="AX1719" s="48"/>
      <c r="AY1719" s="48"/>
      <c r="AZ1719" s="48"/>
      <c r="BA1719" s="48"/>
      <c r="BB1719" s="48"/>
      <c r="BC1719" s="48"/>
      <c r="BD1719" s="48"/>
      <c r="BE1719" s="48"/>
      <c r="BF1719" s="48"/>
      <c r="BG1719" s="48"/>
      <c r="BH1719" s="48"/>
      <c r="BI1719" s="48"/>
      <c r="BJ1719" s="48"/>
      <c r="BK1719" s="48"/>
      <c r="BL1719" s="48"/>
      <c r="BM1719" s="48"/>
      <c r="BN1719" s="48"/>
      <c r="BO1719" s="48"/>
      <c r="BP1719" s="48"/>
      <c r="BQ1719" s="48"/>
      <c r="BR1719" s="48"/>
      <c r="BS1719" s="48"/>
      <c r="BT1719" s="48"/>
      <c r="BU1719" s="48"/>
    </row>
    <row r="1720" spans="1:73" hidden="1">
      <c r="A1720" s="48"/>
      <c r="B1720" s="48"/>
      <c r="C1720" s="48"/>
      <c r="D1720" s="48"/>
      <c r="E1720" s="48"/>
      <c r="F1720" s="48"/>
      <c r="G1720" s="48"/>
      <c r="H1720" s="48"/>
      <c r="I1720" s="48"/>
      <c r="J1720" s="48"/>
      <c r="K1720" s="48"/>
      <c r="L1720" s="464">
        <f t="shared" si="101"/>
        <v>1333</v>
      </c>
      <c r="M1720" s="464"/>
      <c r="N1720" s="152" t="s">
        <v>4117</v>
      </c>
      <c r="O1720" s="48"/>
      <c r="P1720" s="48"/>
      <c r="Q1720" s="48"/>
      <c r="R1720" s="48"/>
      <c r="S1720" s="48"/>
      <c r="T1720" s="48"/>
      <c r="U1720" s="436" t="str">
        <f t="shared" si="102"/>
        <v/>
      </c>
      <c r="V1720" s="436"/>
      <c r="W1720" s="436" t="str">
        <f t="shared" si="103"/>
        <v/>
      </c>
      <c r="X1720" s="436"/>
      <c r="Y1720" s="48"/>
      <c r="Z1720" s="48"/>
      <c r="AA1720" s="48"/>
      <c r="AB1720" s="48"/>
      <c r="AC1720" s="48"/>
      <c r="AD1720" s="48"/>
      <c r="AE1720" s="48"/>
      <c r="AF1720" s="48"/>
      <c r="AG1720" s="48"/>
      <c r="AH1720" s="48"/>
      <c r="AI1720" s="48"/>
      <c r="AJ1720" s="48"/>
      <c r="AK1720" s="48"/>
      <c r="AL1720" s="48"/>
      <c r="AM1720" s="48"/>
      <c r="AN1720" s="48"/>
      <c r="AO1720" s="48"/>
      <c r="AP1720" s="48"/>
      <c r="AQ1720" s="48"/>
      <c r="AR1720" s="48"/>
      <c r="AS1720" s="48"/>
      <c r="AT1720" s="48"/>
      <c r="AU1720" s="48"/>
      <c r="AV1720" s="48"/>
      <c r="AW1720" s="48"/>
      <c r="AX1720" s="48"/>
      <c r="AY1720" s="48"/>
      <c r="AZ1720" s="48"/>
      <c r="BA1720" s="48"/>
      <c r="BB1720" s="48"/>
      <c r="BC1720" s="48"/>
      <c r="BD1720" s="48"/>
      <c r="BE1720" s="48"/>
      <c r="BF1720" s="48"/>
      <c r="BG1720" s="48"/>
      <c r="BH1720" s="48"/>
      <c r="BI1720" s="48"/>
      <c r="BJ1720" s="48"/>
      <c r="BK1720" s="48"/>
      <c r="BL1720" s="48"/>
      <c r="BM1720" s="48"/>
      <c r="BN1720" s="48"/>
      <c r="BO1720" s="48"/>
      <c r="BP1720" s="48"/>
      <c r="BQ1720" s="48"/>
      <c r="BR1720" s="48"/>
      <c r="BS1720" s="48"/>
      <c r="BT1720" s="48"/>
      <c r="BU1720" s="48"/>
    </row>
    <row r="1721" spans="1:73" hidden="1">
      <c r="A1721" s="48"/>
      <c r="B1721" s="48"/>
      <c r="C1721" s="48"/>
      <c r="D1721" s="48"/>
      <c r="E1721" s="48"/>
      <c r="F1721" s="48"/>
      <c r="G1721" s="48"/>
      <c r="H1721" s="48"/>
      <c r="I1721" s="48"/>
      <c r="J1721" s="48"/>
      <c r="K1721" s="48"/>
      <c r="L1721" s="464">
        <f t="shared" si="101"/>
        <v>1334</v>
      </c>
      <c r="M1721" s="464"/>
      <c r="N1721" s="152" t="s">
        <v>4118</v>
      </c>
      <c r="O1721" s="48"/>
      <c r="P1721" s="48"/>
      <c r="Q1721" s="48"/>
      <c r="R1721" s="48"/>
      <c r="S1721" s="48"/>
      <c r="T1721" s="48"/>
      <c r="U1721" s="436" t="str">
        <f t="shared" si="102"/>
        <v/>
      </c>
      <c r="V1721" s="436"/>
      <c r="W1721" s="436" t="str">
        <f t="shared" si="103"/>
        <v/>
      </c>
      <c r="X1721" s="436"/>
      <c r="Y1721" s="48"/>
      <c r="Z1721" s="48"/>
      <c r="AA1721" s="48"/>
      <c r="AB1721" s="48"/>
      <c r="AC1721" s="48"/>
      <c r="AD1721" s="48"/>
      <c r="AE1721" s="48"/>
      <c r="AF1721" s="48"/>
      <c r="AG1721" s="48"/>
      <c r="AH1721" s="48"/>
      <c r="AI1721" s="48"/>
      <c r="AJ1721" s="48"/>
      <c r="AK1721" s="48"/>
      <c r="AL1721" s="48"/>
      <c r="AM1721" s="48"/>
      <c r="AN1721" s="48"/>
      <c r="AO1721" s="48"/>
      <c r="AP1721" s="48"/>
      <c r="AQ1721" s="48"/>
      <c r="AR1721" s="48"/>
      <c r="AS1721" s="48"/>
      <c r="AT1721" s="48"/>
      <c r="AU1721" s="48"/>
      <c r="AV1721" s="48"/>
      <c r="AW1721" s="48"/>
      <c r="AX1721" s="48"/>
      <c r="AY1721" s="48"/>
      <c r="AZ1721" s="48"/>
      <c r="BA1721" s="48"/>
      <c r="BB1721" s="48"/>
      <c r="BC1721" s="48"/>
      <c r="BD1721" s="48"/>
      <c r="BE1721" s="48"/>
      <c r="BF1721" s="48"/>
      <c r="BG1721" s="48"/>
      <c r="BH1721" s="48"/>
      <c r="BI1721" s="48"/>
      <c r="BJ1721" s="48"/>
      <c r="BK1721" s="48"/>
      <c r="BL1721" s="48"/>
      <c r="BM1721" s="48"/>
      <c r="BN1721" s="48"/>
      <c r="BO1721" s="48"/>
      <c r="BP1721" s="48"/>
      <c r="BQ1721" s="48"/>
      <c r="BR1721" s="48"/>
      <c r="BS1721" s="48"/>
      <c r="BT1721" s="48"/>
      <c r="BU1721" s="48"/>
    </row>
    <row r="1722" spans="1:73" hidden="1">
      <c r="A1722" s="48"/>
      <c r="B1722" s="48"/>
      <c r="C1722" s="48"/>
      <c r="D1722" s="48"/>
      <c r="E1722" s="48"/>
      <c r="F1722" s="48"/>
      <c r="G1722" s="48"/>
      <c r="H1722" s="48"/>
      <c r="I1722" s="48"/>
      <c r="J1722" s="48"/>
      <c r="K1722" s="48"/>
      <c r="L1722" s="464">
        <f t="shared" si="101"/>
        <v>1335</v>
      </c>
      <c r="M1722" s="464"/>
      <c r="N1722" s="152" t="s">
        <v>4119</v>
      </c>
      <c r="O1722" s="48"/>
      <c r="P1722" s="48"/>
      <c r="Q1722" s="48"/>
      <c r="R1722" s="48"/>
      <c r="S1722" s="48"/>
      <c r="T1722" s="48"/>
      <c r="U1722" s="436" t="str">
        <f t="shared" si="102"/>
        <v/>
      </c>
      <c r="V1722" s="436"/>
      <c r="W1722" s="436" t="str">
        <f t="shared" si="103"/>
        <v/>
      </c>
      <c r="X1722" s="436"/>
      <c r="Y1722" s="48"/>
      <c r="Z1722" s="48"/>
      <c r="AA1722" s="48"/>
      <c r="AB1722" s="48"/>
      <c r="AC1722" s="48"/>
      <c r="AD1722" s="48"/>
      <c r="AE1722" s="48"/>
      <c r="AF1722" s="48"/>
      <c r="AG1722" s="48"/>
      <c r="AH1722" s="48"/>
      <c r="AI1722" s="48"/>
      <c r="AJ1722" s="48"/>
      <c r="AK1722" s="48"/>
      <c r="AL1722" s="48"/>
      <c r="AM1722" s="48"/>
      <c r="AN1722" s="48"/>
      <c r="AO1722" s="48"/>
      <c r="AP1722" s="48"/>
      <c r="AQ1722" s="48"/>
      <c r="AR1722" s="48"/>
      <c r="AS1722" s="48"/>
      <c r="AT1722" s="48"/>
      <c r="AU1722" s="48"/>
      <c r="AV1722" s="48"/>
      <c r="AW1722" s="48"/>
      <c r="AX1722" s="48"/>
      <c r="AY1722" s="48"/>
      <c r="AZ1722" s="48"/>
      <c r="BA1722" s="48"/>
      <c r="BB1722" s="48"/>
      <c r="BC1722" s="48"/>
      <c r="BD1722" s="48"/>
      <c r="BE1722" s="48"/>
      <c r="BF1722" s="48"/>
      <c r="BG1722" s="48"/>
      <c r="BH1722" s="48"/>
      <c r="BI1722" s="48"/>
      <c r="BJ1722" s="48"/>
      <c r="BK1722" s="48"/>
      <c r="BL1722" s="48"/>
      <c r="BM1722" s="48"/>
      <c r="BN1722" s="48"/>
      <c r="BO1722" s="48"/>
      <c r="BP1722" s="48"/>
      <c r="BQ1722" s="48"/>
      <c r="BR1722" s="48"/>
      <c r="BS1722" s="48"/>
      <c r="BT1722" s="48"/>
      <c r="BU1722" s="48"/>
    </row>
    <row r="1723" spans="1:73" hidden="1">
      <c r="A1723" s="48"/>
      <c r="B1723" s="48"/>
      <c r="C1723" s="48"/>
      <c r="D1723" s="48"/>
      <c r="E1723" s="48"/>
      <c r="F1723" s="48"/>
      <c r="G1723" s="48"/>
      <c r="H1723" s="48"/>
      <c r="I1723" s="48"/>
      <c r="J1723" s="48"/>
      <c r="K1723" s="48"/>
      <c r="L1723" s="464">
        <f t="shared" si="101"/>
        <v>1336</v>
      </c>
      <c r="M1723" s="464"/>
      <c r="N1723" s="152" t="s">
        <v>4120</v>
      </c>
      <c r="O1723" s="48"/>
      <c r="P1723" s="48"/>
      <c r="Q1723" s="48"/>
      <c r="R1723" s="48"/>
      <c r="S1723" s="48"/>
      <c r="T1723" s="48"/>
      <c r="U1723" s="436" t="str">
        <f t="shared" si="102"/>
        <v/>
      </c>
      <c r="V1723" s="436"/>
      <c r="W1723" s="436" t="str">
        <f t="shared" si="103"/>
        <v/>
      </c>
      <c r="X1723" s="436"/>
      <c r="Y1723" s="48"/>
      <c r="Z1723" s="48"/>
      <c r="AA1723" s="48"/>
      <c r="AB1723" s="48"/>
      <c r="AC1723" s="48"/>
      <c r="AD1723" s="48"/>
      <c r="AE1723" s="48"/>
      <c r="AF1723" s="48"/>
      <c r="AG1723" s="48"/>
      <c r="AH1723" s="48"/>
      <c r="AI1723" s="48"/>
      <c r="AJ1723" s="48"/>
      <c r="AK1723" s="48"/>
      <c r="AL1723" s="48"/>
      <c r="AM1723" s="48"/>
      <c r="AN1723" s="48"/>
      <c r="AO1723" s="48"/>
      <c r="AP1723" s="48"/>
      <c r="AQ1723" s="48"/>
      <c r="AR1723" s="48"/>
      <c r="AS1723" s="48"/>
      <c r="AT1723" s="48"/>
      <c r="AU1723" s="48"/>
      <c r="AV1723" s="48"/>
      <c r="AW1723" s="48"/>
      <c r="AX1723" s="48"/>
      <c r="AY1723" s="48"/>
      <c r="AZ1723" s="48"/>
      <c r="BA1723" s="48"/>
      <c r="BB1723" s="48"/>
      <c r="BC1723" s="48"/>
      <c r="BD1723" s="48"/>
      <c r="BE1723" s="48"/>
      <c r="BF1723" s="48"/>
      <c r="BG1723" s="48"/>
      <c r="BH1723" s="48"/>
      <c r="BI1723" s="48"/>
      <c r="BJ1723" s="48"/>
      <c r="BK1723" s="48"/>
      <c r="BL1723" s="48"/>
      <c r="BM1723" s="48"/>
      <c r="BN1723" s="48"/>
      <c r="BO1723" s="48"/>
      <c r="BP1723" s="48"/>
      <c r="BQ1723" s="48"/>
      <c r="BR1723" s="48"/>
      <c r="BS1723" s="48"/>
      <c r="BT1723" s="48"/>
      <c r="BU1723" s="48"/>
    </row>
    <row r="1724" spans="1:73" hidden="1">
      <c r="A1724" s="48"/>
      <c r="B1724" s="48"/>
      <c r="C1724" s="48"/>
      <c r="D1724" s="48"/>
      <c r="E1724" s="48"/>
      <c r="F1724" s="48"/>
      <c r="G1724" s="48"/>
      <c r="H1724" s="48"/>
      <c r="I1724" s="48"/>
      <c r="J1724" s="48"/>
      <c r="K1724" s="48"/>
      <c r="L1724" s="464">
        <f t="shared" si="101"/>
        <v>1337</v>
      </c>
      <c r="M1724" s="464"/>
      <c r="N1724" s="152" t="s">
        <v>4121</v>
      </c>
      <c r="O1724" s="48"/>
      <c r="P1724" s="48"/>
      <c r="Q1724" s="48"/>
      <c r="R1724" s="48"/>
      <c r="S1724" s="48"/>
      <c r="T1724" s="48"/>
      <c r="U1724" s="436" t="str">
        <f t="shared" si="102"/>
        <v/>
      </c>
      <c r="V1724" s="436"/>
      <c r="W1724" s="436" t="str">
        <f t="shared" si="103"/>
        <v/>
      </c>
      <c r="X1724" s="436"/>
      <c r="Y1724" s="48"/>
      <c r="Z1724" s="48"/>
      <c r="AA1724" s="48"/>
      <c r="AB1724" s="48"/>
      <c r="AC1724" s="48"/>
      <c r="AD1724" s="48"/>
      <c r="AE1724" s="48"/>
      <c r="AF1724" s="48"/>
      <c r="AG1724" s="48"/>
      <c r="AH1724" s="48"/>
      <c r="AI1724" s="48"/>
      <c r="AJ1724" s="48"/>
      <c r="AK1724" s="48"/>
      <c r="AL1724" s="48"/>
      <c r="AM1724" s="48"/>
      <c r="AN1724" s="48"/>
      <c r="AO1724" s="48"/>
      <c r="AP1724" s="48"/>
      <c r="AQ1724" s="48"/>
      <c r="AR1724" s="48"/>
      <c r="AS1724" s="48"/>
      <c r="AT1724" s="48"/>
      <c r="AU1724" s="48"/>
      <c r="AV1724" s="48"/>
      <c r="AW1724" s="48"/>
      <c r="AX1724" s="48"/>
      <c r="AY1724" s="48"/>
      <c r="AZ1724" s="48"/>
      <c r="BA1724" s="48"/>
      <c r="BB1724" s="48"/>
      <c r="BC1724" s="48"/>
      <c r="BD1724" s="48"/>
      <c r="BE1724" s="48"/>
      <c r="BF1724" s="48"/>
      <c r="BG1724" s="48"/>
      <c r="BH1724" s="48"/>
      <c r="BI1724" s="48"/>
      <c r="BJ1724" s="48"/>
      <c r="BK1724" s="48"/>
      <c r="BL1724" s="48"/>
      <c r="BM1724" s="48"/>
      <c r="BN1724" s="48"/>
      <c r="BO1724" s="48"/>
      <c r="BP1724" s="48"/>
      <c r="BQ1724" s="48"/>
      <c r="BR1724" s="48"/>
      <c r="BS1724" s="48"/>
      <c r="BT1724" s="48"/>
      <c r="BU1724" s="48"/>
    </row>
    <row r="1725" spans="1:73" hidden="1">
      <c r="A1725" s="48"/>
      <c r="B1725" s="48"/>
      <c r="C1725" s="48"/>
      <c r="D1725" s="48"/>
      <c r="E1725" s="48"/>
      <c r="F1725" s="48"/>
      <c r="G1725" s="48"/>
      <c r="H1725" s="48"/>
      <c r="I1725" s="48"/>
      <c r="J1725" s="48"/>
      <c r="K1725" s="48"/>
      <c r="L1725" s="464">
        <f t="shared" si="101"/>
        <v>1338</v>
      </c>
      <c r="M1725" s="464"/>
      <c r="N1725" s="152" t="s">
        <v>4122</v>
      </c>
      <c r="O1725" s="48"/>
      <c r="P1725" s="48"/>
      <c r="Q1725" s="48"/>
      <c r="R1725" s="48"/>
      <c r="S1725" s="48"/>
      <c r="T1725" s="48"/>
      <c r="U1725" s="436" t="str">
        <f t="shared" si="102"/>
        <v/>
      </c>
      <c r="V1725" s="436"/>
      <c r="W1725" s="436" t="str">
        <f t="shared" si="103"/>
        <v/>
      </c>
      <c r="X1725" s="436"/>
      <c r="Y1725" s="48"/>
      <c r="Z1725" s="48"/>
      <c r="AA1725" s="48"/>
      <c r="AB1725" s="48"/>
      <c r="AC1725" s="48"/>
      <c r="AD1725" s="48"/>
      <c r="AE1725" s="48"/>
      <c r="AF1725" s="48"/>
      <c r="AG1725" s="48"/>
      <c r="AH1725" s="48"/>
      <c r="AI1725" s="48"/>
      <c r="AJ1725" s="48"/>
      <c r="AK1725" s="48"/>
      <c r="AL1725" s="48"/>
      <c r="AM1725" s="48"/>
      <c r="AN1725" s="48"/>
      <c r="AO1725" s="48"/>
      <c r="AP1725" s="48"/>
      <c r="AQ1725" s="48"/>
      <c r="AR1725" s="48"/>
      <c r="AS1725" s="48"/>
      <c r="AT1725" s="48"/>
      <c r="AU1725" s="48"/>
      <c r="AV1725" s="48"/>
      <c r="AW1725" s="48"/>
      <c r="AX1725" s="48"/>
      <c r="AY1725" s="48"/>
      <c r="AZ1725" s="48"/>
      <c r="BA1725" s="48"/>
      <c r="BB1725" s="48"/>
      <c r="BC1725" s="48"/>
      <c r="BD1725" s="48"/>
      <c r="BE1725" s="48"/>
      <c r="BF1725" s="48"/>
      <c r="BG1725" s="48"/>
      <c r="BH1725" s="48"/>
      <c r="BI1725" s="48"/>
      <c r="BJ1725" s="48"/>
      <c r="BK1725" s="48"/>
      <c r="BL1725" s="48"/>
      <c r="BM1725" s="48"/>
      <c r="BN1725" s="48"/>
      <c r="BO1725" s="48"/>
      <c r="BP1725" s="48"/>
      <c r="BQ1725" s="48"/>
      <c r="BR1725" s="48"/>
      <c r="BS1725" s="48"/>
      <c r="BT1725" s="48"/>
      <c r="BU1725" s="48"/>
    </row>
    <row r="1726" spans="1:73" hidden="1">
      <c r="A1726" s="48"/>
      <c r="B1726" s="48"/>
      <c r="C1726" s="48"/>
      <c r="D1726" s="48"/>
      <c r="E1726" s="48"/>
      <c r="F1726" s="48"/>
      <c r="G1726" s="48"/>
      <c r="H1726" s="48"/>
      <c r="I1726" s="48"/>
      <c r="J1726" s="48"/>
      <c r="K1726" s="48"/>
      <c r="L1726" s="464">
        <f t="shared" si="101"/>
        <v>1339</v>
      </c>
      <c r="M1726" s="464"/>
      <c r="N1726" s="152" t="s">
        <v>4123</v>
      </c>
      <c r="O1726" s="48"/>
      <c r="P1726" s="48"/>
      <c r="Q1726" s="48"/>
      <c r="R1726" s="48"/>
      <c r="S1726" s="48"/>
      <c r="T1726" s="48"/>
      <c r="U1726" s="436" t="str">
        <f t="shared" si="102"/>
        <v/>
      </c>
      <c r="V1726" s="436"/>
      <c r="W1726" s="436" t="str">
        <f t="shared" si="103"/>
        <v/>
      </c>
      <c r="X1726" s="436"/>
      <c r="Y1726" s="48"/>
      <c r="Z1726" s="48"/>
      <c r="AA1726" s="48"/>
      <c r="AB1726" s="48"/>
      <c r="AC1726" s="48"/>
      <c r="AD1726" s="48"/>
      <c r="AE1726" s="48"/>
      <c r="AF1726" s="48"/>
      <c r="AG1726" s="48"/>
      <c r="AH1726" s="48"/>
      <c r="AI1726" s="48"/>
      <c r="AJ1726" s="48"/>
      <c r="AK1726" s="48"/>
      <c r="AL1726" s="48"/>
      <c r="AM1726" s="48"/>
      <c r="AN1726" s="48"/>
      <c r="AO1726" s="48"/>
      <c r="AP1726" s="48"/>
      <c r="AQ1726" s="48"/>
      <c r="AR1726" s="48"/>
      <c r="AS1726" s="48"/>
      <c r="AT1726" s="48"/>
      <c r="AU1726" s="48"/>
      <c r="AV1726" s="48"/>
      <c r="AW1726" s="48"/>
      <c r="AX1726" s="48"/>
      <c r="AY1726" s="48"/>
      <c r="AZ1726" s="48"/>
      <c r="BA1726" s="48"/>
      <c r="BB1726" s="48"/>
      <c r="BC1726" s="48"/>
      <c r="BD1726" s="48"/>
      <c r="BE1726" s="48"/>
      <c r="BF1726" s="48"/>
      <c r="BG1726" s="48"/>
      <c r="BH1726" s="48"/>
      <c r="BI1726" s="48"/>
      <c r="BJ1726" s="48"/>
      <c r="BK1726" s="48"/>
      <c r="BL1726" s="48"/>
      <c r="BM1726" s="48"/>
      <c r="BN1726" s="48"/>
      <c r="BO1726" s="48"/>
      <c r="BP1726" s="48"/>
      <c r="BQ1726" s="48"/>
      <c r="BR1726" s="48"/>
      <c r="BS1726" s="48"/>
      <c r="BT1726" s="48"/>
      <c r="BU1726" s="48"/>
    </row>
    <row r="1727" spans="1:73" hidden="1">
      <c r="A1727" s="48"/>
      <c r="B1727" s="48"/>
      <c r="C1727" s="48"/>
      <c r="D1727" s="48"/>
      <c r="E1727" s="48"/>
      <c r="F1727" s="48"/>
      <c r="G1727" s="48"/>
      <c r="H1727" s="48"/>
      <c r="I1727" s="48"/>
      <c r="J1727" s="48"/>
      <c r="K1727" s="48"/>
      <c r="L1727" s="464">
        <f t="shared" si="101"/>
        <v>1340</v>
      </c>
      <c r="M1727" s="464"/>
      <c r="N1727" s="152" t="s">
        <v>4124</v>
      </c>
      <c r="O1727" s="48"/>
      <c r="P1727" s="48"/>
      <c r="Q1727" s="48"/>
      <c r="R1727" s="48"/>
      <c r="S1727" s="48"/>
      <c r="T1727" s="48"/>
      <c r="U1727" s="436" t="str">
        <f t="shared" si="102"/>
        <v/>
      </c>
      <c r="V1727" s="436"/>
      <c r="W1727" s="436" t="str">
        <f t="shared" si="103"/>
        <v/>
      </c>
      <c r="X1727" s="436"/>
      <c r="Y1727" s="48"/>
      <c r="Z1727" s="48"/>
      <c r="AA1727" s="48"/>
      <c r="AB1727" s="48"/>
      <c r="AC1727" s="48"/>
      <c r="AD1727" s="48"/>
      <c r="AE1727" s="48"/>
      <c r="AF1727" s="48"/>
      <c r="AG1727" s="48"/>
      <c r="AH1727" s="48"/>
      <c r="AI1727" s="48"/>
      <c r="AJ1727" s="48"/>
      <c r="AK1727" s="48"/>
      <c r="AL1727" s="48"/>
      <c r="AM1727" s="48"/>
      <c r="AN1727" s="48"/>
      <c r="AO1727" s="48"/>
      <c r="AP1727" s="48"/>
      <c r="AQ1727" s="48"/>
      <c r="AR1727" s="48"/>
      <c r="AS1727" s="48"/>
      <c r="AT1727" s="48"/>
      <c r="AU1727" s="48"/>
      <c r="AV1727" s="48"/>
      <c r="AW1727" s="48"/>
      <c r="AX1727" s="48"/>
      <c r="AY1727" s="48"/>
      <c r="AZ1727" s="48"/>
      <c r="BA1727" s="48"/>
      <c r="BB1727" s="48"/>
      <c r="BC1727" s="48"/>
      <c r="BD1727" s="48"/>
      <c r="BE1727" s="48"/>
      <c r="BF1727" s="48"/>
      <c r="BG1727" s="48"/>
      <c r="BH1727" s="48"/>
      <c r="BI1727" s="48"/>
      <c r="BJ1727" s="48"/>
      <c r="BK1727" s="48"/>
      <c r="BL1727" s="48"/>
      <c r="BM1727" s="48"/>
      <c r="BN1727" s="48"/>
      <c r="BO1727" s="48"/>
      <c r="BP1727" s="48"/>
      <c r="BQ1727" s="48"/>
      <c r="BR1727" s="48"/>
      <c r="BS1727" s="48"/>
      <c r="BT1727" s="48"/>
      <c r="BU1727" s="48"/>
    </row>
    <row r="1728" spans="1:73" hidden="1">
      <c r="A1728" s="48"/>
      <c r="B1728" s="48"/>
      <c r="C1728" s="48"/>
      <c r="D1728" s="48"/>
      <c r="E1728" s="48"/>
      <c r="F1728" s="48"/>
      <c r="G1728" s="48"/>
      <c r="H1728" s="48"/>
      <c r="I1728" s="48"/>
      <c r="J1728" s="48"/>
      <c r="K1728" s="48"/>
      <c r="L1728" s="464">
        <f t="shared" si="101"/>
        <v>1341</v>
      </c>
      <c r="M1728" s="464"/>
      <c r="N1728" s="152" t="s">
        <v>4125</v>
      </c>
      <c r="O1728" s="48"/>
      <c r="P1728" s="48"/>
      <c r="Q1728" s="48"/>
      <c r="R1728" s="48"/>
      <c r="S1728" s="48"/>
      <c r="T1728" s="48"/>
      <c r="U1728" s="436" t="str">
        <f t="shared" si="102"/>
        <v/>
      </c>
      <c r="V1728" s="436"/>
      <c r="W1728" s="436" t="str">
        <f t="shared" si="103"/>
        <v/>
      </c>
      <c r="X1728" s="436"/>
      <c r="Y1728" s="48"/>
      <c r="Z1728" s="48"/>
      <c r="AA1728" s="48"/>
      <c r="AB1728" s="48"/>
      <c r="AC1728" s="48"/>
      <c r="AD1728" s="48"/>
      <c r="AE1728" s="48"/>
      <c r="AF1728" s="48"/>
      <c r="AG1728" s="48"/>
      <c r="AH1728" s="48"/>
      <c r="AI1728" s="48"/>
      <c r="AJ1728" s="48"/>
      <c r="AK1728" s="48"/>
      <c r="AL1728" s="48"/>
      <c r="AM1728" s="48"/>
      <c r="AN1728" s="48"/>
      <c r="AO1728" s="48"/>
      <c r="AP1728" s="48"/>
      <c r="AQ1728" s="48"/>
      <c r="AR1728" s="48"/>
      <c r="AS1728" s="48"/>
      <c r="AT1728" s="48"/>
      <c r="AU1728" s="48"/>
      <c r="AV1728" s="48"/>
      <c r="AW1728" s="48"/>
      <c r="AX1728" s="48"/>
      <c r="AY1728" s="48"/>
      <c r="AZ1728" s="48"/>
      <c r="BA1728" s="48"/>
      <c r="BB1728" s="48"/>
      <c r="BC1728" s="48"/>
      <c r="BD1728" s="48"/>
      <c r="BE1728" s="48"/>
      <c r="BF1728" s="48"/>
      <c r="BG1728" s="48"/>
      <c r="BH1728" s="48"/>
      <c r="BI1728" s="48"/>
      <c r="BJ1728" s="48"/>
      <c r="BK1728" s="48"/>
      <c r="BL1728" s="48"/>
      <c r="BM1728" s="48"/>
      <c r="BN1728" s="48"/>
      <c r="BO1728" s="48"/>
      <c r="BP1728" s="48"/>
      <c r="BQ1728" s="48"/>
      <c r="BR1728" s="48"/>
      <c r="BS1728" s="48"/>
      <c r="BT1728" s="48"/>
      <c r="BU1728" s="48"/>
    </row>
    <row r="1729" spans="1:73" hidden="1">
      <c r="A1729" s="48"/>
      <c r="B1729" s="48"/>
      <c r="C1729" s="48"/>
      <c r="D1729" s="48"/>
      <c r="E1729" s="48"/>
      <c r="F1729" s="48"/>
      <c r="G1729" s="48"/>
      <c r="H1729" s="48"/>
      <c r="I1729" s="48"/>
      <c r="J1729" s="48"/>
      <c r="K1729" s="48"/>
      <c r="L1729" s="464">
        <f t="shared" si="101"/>
        <v>1342</v>
      </c>
      <c r="M1729" s="464"/>
      <c r="N1729" s="152" t="s">
        <v>4126</v>
      </c>
      <c r="O1729" s="48"/>
      <c r="P1729" s="48"/>
      <c r="Q1729" s="48"/>
      <c r="R1729" s="48"/>
      <c r="S1729" s="48"/>
      <c r="T1729" s="48"/>
      <c r="U1729" s="436" t="str">
        <f t="shared" si="102"/>
        <v/>
      </c>
      <c r="V1729" s="436"/>
      <c r="W1729" s="436" t="str">
        <f t="shared" si="103"/>
        <v/>
      </c>
      <c r="X1729" s="436"/>
      <c r="Y1729" s="48"/>
      <c r="Z1729" s="48"/>
      <c r="AA1729" s="48"/>
      <c r="AB1729" s="48"/>
      <c r="AC1729" s="48"/>
      <c r="AD1729" s="48"/>
      <c r="AE1729" s="48"/>
      <c r="AF1729" s="48"/>
      <c r="AG1729" s="48"/>
      <c r="AH1729" s="48"/>
      <c r="AI1729" s="48"/>
      <c r="AJ1729" s="48"/>
      <c r="AK1729" s="48"/>
      <c r="AL1729" s="48"/>
      <c r="AM1729" s="48"/>
      <c r="AN1729" s="48"/>
      <c r="AO1729" s="48"/>
      <c r="AP1729" s="48"/>
      <c r="AQ1729" s="48"/>
      <c r="AR1729" s="48"/>
      <c r="AS1729" s="48"/>
      <c r="AT1729" s="48"/>
      <c r="AU1729" s="48"/>
      <c r="AV1729" s="48"/>
      <c r="AW1729" s="48"/>
      <c r="AX1729" s="48"/>
      <c r="AY1729" s="48"/>
      <c r="AZ1729" s="48"/>
      <c r="BA1729" s="48"/>
      <c r="BB1729" s="48"/>
      <c r="BC1729" s="48"/>
      <c r="BD1729" s="48"/>
      <c r="BE1729" s="48"/>
      <c r="BF1729" s="48"/>
      <c r="BG1729" s="48"/>
      <c r="BH1729" s="48"/>
      <c r="BI1729" s="48"/>
      <c r="BJ1729" s="48"/>
      <c r="BK1729" s="48"/>
      <c r="BL1729" s="48"/>
      <c r="BM1729" s="48"/>
      <c r="BN1729" s="48"/>
      <c r="BO1729" s="48"/>
      <c r="BP1729" s="48"/>
      <c r="BQ1729" s="48"/>
      <c r="BR1729" s="48"/>
      <c r="BS1729" s="48"/>
      <c r="BT1729" s="48"/>
      <c r="BU1729" s="48"/>
    </row>
    <row r="1730" spans="1:73" hidden="1">
      <c r="A1730" s="48"/>
      <c r="B1730" s="48"/>
      <c r="C1730" s="48"/>
      <c r="D1730" s="48"/>
      <c r="E1730" s="48"/>
      <c r="F1730" s="48"/>
      <c r="G1730" s="48"/>
      <c r="H1730" s="48"/>
      <c r="I1730" s="48"/>
      <c r="J1730" s="48"/>
      <c r="K1730" s="48"/>
      <c r="L1730" s="464">
        <f t="shared" si="101"/>
        <v>1343</v>
      </c>
      <c r="M1730" s="464"/>
      <c r="N1730" s="152" t="s">
        <v>4127</v>
      </c>
      <c r="O1730" s="48"/>
      <c r="P1730" s="48"/>
      <c r="Q1730" s="48"/>
      <c r="R1730" s="48"/>
      <c r="S1730" s="48"/>
      <c r="T1730" s="48"/>
      <c r="U1730" s="436" t="str">
        <f t="shared" si="102"/>
        <v/>
      </c>
      <c r="V1730" s="436"/>
      <c r="W1730" s="436" t="str">
        <f t="shared" si="103"/>
        <v/>
      </c>
      <c r="X1730" s="436"/>
      <c r="Y1730" s="48"/>
      <c r="Z1730" s="48"/>
      <c r="AA1730" s="48"/>
      <c r="AB1730" s="48"/>
      <c r="AC1730" s="48"/>
      <c r="AD1730" s="48"/>
      <c r="AE1730" s="48"/>
      <c r="AF1730" s="48"/>
      <c r="AG1730" s="48"/>
      <c r="AH1730" s="48"/>
      <c r="AI1730" s="48"/>
      <c r="AJ1730" s="48"/>
      <c r="AK1730" s="48"/>
      <c r="AL1730" s="48"/>
      <c r="AM1730" s="48"/>
      <c r="AN1730" s="48"/>
      <c r="AO1730" s="48"/>
      <c r="AP1730" s="48"/>
      <c r="AQ1730" s="48"/>
      <c r="AR1730" s="48"/>
      <c r="AS1730" s="48"/>
      <c r="AT1730" s="48"/>
      <c r="AU1730" s="48"/>
      <c r="AV1730" s="48"/>
      <c r="AW1730" s="48"/>
      <c r="AX1730" s="48"/>
      <c r="AY1730" s="48"/>
      <c r="AZ1730" s="48"/>
      <c r="BA1730" s="48"/>
      <c r="BB1730" s="48"/>
      <c r="BC1730" s="48"/>
      <c r="BD1730" s="48"/>
      <c r="BE1730" s="48"/>
      <c r="BF1730" s="48"/>
      <c r="BG1730" s="48"/>
      <c r="BH1730" s="48"/>
      <c r="BI1730" s="48"/>
      <c r="BJ1730" s="48"/>
      <c r="BK1730" s="48"/>
      <c r="BL1730" s="48"/>
      <c r="BM1730" s="48"/>
      <c r="BN1730" s="48"/>
      <c r="BO1730" s="48"/>
      <c r="BP1730" s="48"/>
      <c r="BQ1730" s="48"/>
      <c r="BR1730" s="48"/>
      <c r="BS1730" s="48"/>
      <c r="BT1730" s="48"/>
      <c r="BU1730" s="48"/>
    </row>
    <row r="1731" spans="1:73" hidden="1">
      <c r="A1731" s="48"/>
      <c r="B1731" s="48"/>
      <c r="C1731" s="48"/>
      <c r="D1731" s="48"/>
      <c r="E1731" s="48"/>
      <c r="F1731" s="48"/>
      <c r="G1731" s="48"/>
      <c r="H1731" s="48"/>
      <c r="I1731" s="48"/>
      <c r="J1731" s="48"/>
      <c r="K1731" s="48"/>
      <c r="L1731" s="464">
        <f t="shared" si="101"/>
        <v>1344</v>
      </c>
      <c r="M1731" s="464"/>
      <c r="N1731" s="152" t="s">
        <v>4128</v>
      </c>
      <c r="O1731" s="48"/>
      <c r="P1731" s="48"/>
      <c r="Q1731" s="48"/>
      <c r="R1731" s="48"/>
      <c r="S1731" s="48"/>
      <c r="T1731" s="48"/>
      <c r="U1731" s="436" t="str">
        <f t="shared" si="102"/>
        <v/>
      </c>
      <c r="V1731" s="436"/>
      <c r="W1731" s="436" t="str">
        <f t="shared" si="103"/>
        <v/>
      </c>
      <c r="X1731" s="436"/>
      <c r="Y1731" s="48"/>
      <c r="Z1731" s="48"/>
      <c r="AA1731" s="48"/>
      <c r="AB1731" s="48"/>
      <c r="AC1731" s="48"/>
      <c r="AD1731" s="48"/>
      <c r="AE1731" s="48"/>
      <c r="AF1731" s="48"/>
      <c r="AG1731" s="48"/>
      <c r="AH1731" s="48"/>
      <c r="AI1731" s="48"/>
      <c r="AJ1731" s="48"/>
      <c r="AK1731" s="48"/>
      <c r="AL1731" s="48"/>
      <c r="AM1731" s="48"/>
      <c r="AN1731" s="48"/>
      <c r="AO1731" s="48"/>
      <c r="AP1731" s="48"/>
      <c r="AQ1731" s="48"/>
      <c r="AR1731" s="48"/>
      <c r="AS1731" s="48"/>
      <c r="AT1731" s="48"/>
      <c r="AU1731" s="48"/>
      <c r="AV1731" s="48"/>
      <c r="AW1731" s="48"/>
      <c r="AX1731" s="48"/>
      <c r="AY1731" s="48"/>
      <c r="AZ1731" s="48"/>
      <c r="BA1731" s="48"/>
      <c r="BB1731" s="48"/>
      <c r="BC1731" s="48"/>
      <c r="BD1731" s="48"/>
      <c r="BE1731" s="48"/>
      <c r="BF1731" s="48"/>
      <c r="BG1731" s="48"/>
      <c r="BH1731" s="48"/>
      <c r="BI1731" s="48"/>
      <c r="BJ1731" s="48"/>
      <c r="BK1731" s="48"/>
      <c r="BL1731" s="48"/>
      <c r="BM1731" s="48"/>
      <c r="BN1731" s="48"/>
      <c r="BO1731" s="48"/>
      <c r="BP1731" s="48"/>
      <c r="BQ1731" s="48"/>
      <c r="BR1731" s="48"/>
      <c r="BS1731" s="48"/>
      <c r="BT1731" s="48"/>
      <c r="BU1731" s="48"/>
    </row>
    <row r="1732" spans="1:73" hidden="1">
      <c r="A1732" s="48"/>
      <c r="B1732" s="48"/>
      <c r="C1732" s="48"/>
      <c r="D1732" s="48"/>
      <c r="E1732" s="48"/>
      <c r="F1732" s="48"/>
      <c r="G1732" s="48"/>
      <c r="H1732" s="48"/>
      <c r="I1732" s="48"/>
      <c r="J1732" s="48"/>
      <c r="K1732" s="48"/>
      <c r="L1732" s="464">
        <f t="shared" si="101"/>
        <v>1345</v>
      </c>
      <c r="M1732" s="464"/>
      <c r="N1732" s="152" t="s">
        <v>2138</v>
      </c>
      <c r="O1732" s="48"/>
      <c r="P1732" s="48"/>
      <c r="Q1732" s="48"/>
      <c r="R1732" s="48"/>
      <c r="S1732" s="48"/>
      <c r="T1732" s="48"/>
      <c r="U1732" s="436" t="str">
        <f t="shared" si="102"/>
        <v/>
      </c>
      <c r="V1732" s="436"/>
      <c r="W1732" s="436" t="str">
        <f t="shared" si="103"/>
        <v/>
      </c>
      <c r="X1732" s="436"/>
      <c r="Y1732" s="48"/>
      <c r="Z1732" s="48"/>
      <c r="AA1732" s="48"/>
      <c r="AB1732" s="48"/>
      <c r="AC1732" s="48"/>
      <c r="AD1732" s="48"/>
      <c r="AE1732" s="48"/>
      <c r="AF1732" s="48"/>
      <c r="AG1732" s="48"/>
      <c r="AH1732" s="48"/>
      <c r="AI1732" s="48"/>
      <c r="AJ1732" s="48"/>
      <c r="AK1732" s="48"/>
      <c r="AL1732" s="48"/>
      <c r="AM1732" s="48"/>
      <c r="AN1732" s="48"/>
      <c r="AO1732" s="48"/>
      <c r="AP1732" s="48"/>
      <c r="AQ1732" s="48"/>
      <c r="AR1732" s="48"/>
      <c r="AS1732" s="48"/>
      <c r="AT1732" s="48"/>
      <c r="AU1732" s="48"/>
      <c r="AV1732" s="48"/>
      <c r="AW1732" s="48"/>
      <c r="AX1732" s="48"/>
      <c r="AY1732" s="48"/>
      <c r="AZ1732" s="48"/>
      <c r="BA1732" s="48"/>
      <c r="BB1732" s="48"/>
      <c r="BC1732" s="48"/>
      <c r="BD1732" s="48"/>
      <c r="BE1732" s="48"/>
      <c r="BF1732" s="48"/>
      <c r="BG1732" s="48"/>
      <c r="BH1732" s="48"/>
      <c r="BI1732" s="48"/>
      <c r="BJ1732" s="48"/>
      <c r="BK1732" s="48"/>
      <c r="BL1732" s="48"/>
      <c r="BM1732" s="48"/>
      <c r="BN1732" s="48"/>
      <c r="BO1732" s="48"/>
      <c r="BP1732" s="48"/>
      <c r="BQ1732" s="48"/>
      <c r="BR1732" s="48"/>
      <c r="BS1732" s="48"/>
      <c r="BT1732" s="48"/>
      <c r="BU1732" s="48"/>
    </row>
    <row r="1733" spans="1:73" hidden="1">
      <c r="A1733" s="48"/>
      <c r="B1733" s="48"/>
      <c r="C1733" s="48"/>
      <c r="D1733" s="48"/>
      <c r="E1733" s="48"/>
      <c r="F1733" s="48"/>
      <c r="G1733" s="48"/>
      <c r="H1733" s="48"/>
      <c r="I1733" s="48"/>
      <c r="J1733" s="48"/>
      <c r="K1733" s="48"/>
      <c r="L1733" s="464">
        <f t="shared" si="101"/>
        <v>1346</v>
      </c>
      <c r="M1733" s="464"/>
      <c r="N1733" s="152" t="s">
        <v>4129</v>
      </c>
      <c r="O1733" s="48"/>
      <c r="P1733" s="48"/>
      <c r="Q1733" s="48"/>
      <c r="R1733" s="48"/>
      <c r="S1733" s="48"/>
      <c r="T1733" s="48"/>
      <c r="U1733" s="436" t="str">
        <f t="shared" si="102"/>
        <v/>
      </c>
      <c r="V1733" s="436"/>
      <c r="W1733" s="436" t="str">
        <f t="shared" si="103"/>
        <v/>
      </c>
      <c r="X1733" s="436"/>
      <c r="Y1733" s="48"/>
      <c r="Z1733" s="48"/>
      <c r="AA1733" s="48"/>
      <c r="AB1733" s="48"/>
      <c r="AC1733" s="48"/>
      <c r="AD1733" s="48"/>
      <c r="AE1733" s="48"/>
      <c r="AF1733" s="48"/>
      <c r="AG1733" s="48"/>
      <c r="AH1733" s="48"/>
      <c r="AI1733" s="48"/>
      <c r="AJ1733" s="48"/>
      <c r="AK1733" s="48"/>
      <c r="AL1733" s="48"/>
      <c r="AM1733" s="48"/>
      <c r="AN1733" s="48"/>
      <c r="AO1733" s="48"/>
      <c r="AP1733" s="48"/>
      <c r="AQ1733" s="48"/>
      <c r="AR1733" s="48"/>
      <c r="AS1733" s="48"/>
      <c r="AT1733" s="48"/>
      <c r="AU1733" s="48"/>
      <c r="AV1733" s="48"/>
      <c r="AW1733" s="48"/>
      <c r="AX1733" s="48"/>
      <c r="AY1733" s="48"/>
      <c r="AZ1733" s="48"/>
      <c r="BA1733" s="48"/>
      <c r="BB1733" s="48"/>
      <c r="BC1733" s="48"/>
      <c r="BD1733" s="48"/>
      <c r="BE1733" s="48"/>
      <c r="BF1733" s="48"/>
      <c r="BG1733" s="48"/>
      <c r="BH1733" s="48"/>
      <c r="BI1733" s="48"/>
      <c r="BJ1733" s="48"/>
      <c r="BK1733" s="48"/>
      <c r="BL1733" s="48"/>
      <c r="BM1733" s="48"/>
      <c r="BN1733" s="48"/>
      <c r="BO1733" s="48"/>
      <c r="BP1733" s="48"/>
      <c r="BQ1733" s="48"/>
      <c r="BR1733" s="48"/>
      <c r="BS1733" s="48"/>
      <c r="BT1733" s="48"/>
      <c r="BU1733" s="48"/>
    </row>
    <row r="1734" spans="1:73" hidden="1">
      <c r="A1734" s="48"/>
      <c r="B1734" s="48"/>
      <c r="C1734" s="48"/>
      <c r="D1734" s="48"/>
      <c r="E1734" s="48"/>
      <c r="F1734" s="48"/>
      <c r="G1734" s="48"/>
      <c r="H1734" s="48"/>
      <c r="I1734" s="48"/>
      <c r="J1734" s="48"/>
      <c r="K1734" s="48"/>
      <c r="L1734" s="464">
        <f t="shared" ref="L1734:L1740" si="104">L1733+1</f>
        <v>1347</v>
      </c>
      <c r="M1734" s="464"/>
      <c r="N1734" s="152" t="s">
        <v>4130</v>
      </c>
      <c r="O1734" s="48"/>
      <c r="P1734" s="48"/>
      <c r="Q1734" s="48"/>
      <c r="R1734" s="48"/>
      <c r="S1734" s="48"/>
      <c r="T1734" s="48"/>
      <c r="U1734" s="436" t="str">
        <f t="shared" si="102"/>
        <v/>
      </c>
      <c r="V1734" s="436"/>
      <c r="W1734" s="436" t="str">
        <f t="shared" si="103"/>
        <v/>
      </c>
      <c r="X1734" s="436"/>
      <c r="Y1734" s="48"/>
      <c r="Z1734" s="48"/>
      <c r="AA1734" s="48"/>
      <c r="AB1734" s="48"/>
      <c r="AC1734" s="48"/>
      <c r="AD1734" s="48"/>
      <c r="AE1734" s="48"/>
      <c r="AF1734" s="48"/>
      <c r="AG1734" s="48"/>
      <c r="AH1734" s="48"/>
      <c r="AI1734" s="48"/>
      <c r="AJ1734" s="48"/>
      <c r="AK1734" s="48"/>
      <c r="AL1734" s="48"/>
      <c r="AM1734" s="48"/>
      <c r="AN1734" s="48"/>
      <c r="AO1734" s="48"/>
      <c r="AP1734" s="48"/>
      <c r="AQ1734" s="48"/>
      <c r="AR1734" s="48"/>
      <c r="AS1734" s="48"/>
      <c r="AT1734" s="48"/>
      <c r="AU1734" s="48"/>
      <c r="AV1734" s="48"/>
      <c r="AW1734" s="48"/>
      <c r="AX1734" s="48"/>
      <c r="AY1734" s="48"/>
      <c r="AZ1734" s="48"/>
      <c r="BA1734" s="48"/>
      <c r="BB1734" s="48"/>
      <c r="BC1734" s="48"/>
      <c r="BD1734" s="48"/>
      <c r="BE1734" s="48"/>
      <c r="BF1734" s="48"/>
      <c r="BG1734" s="48"/>
      <c r="BH1734" s="48"/>
      <c r="BI1734" s="48"/>
      <c r="BJ1734" s="48"/>
      <c r="BK1734" s="48"/>
      <c r="BL1734" s="48"/>
      <c r="BM1734" s="48"/>
      <c r="BN1734" s="48"/>
      <c r="BO1734" s="48"/>
      <c r="BP1734" s="48"/>
      <c r="BQ1734" s="48"/>
      <c r="BR1734" s="48"/>
      <c r="BS1734" s="48"/>
      <c r="BT1734" s="48"/>
      <c r="BU1734" s="48"/>
    </row>
    <row r="1735" spans="1:73" hidden="1">
      <c r="A1735" s="48"/>
      <c r="B1735" s="48"/>
      <c r="C1735" s="48"/>
      <c r="D1735" s="48"/>
      <c r="E1735" s="48"/>
      <c r="F1735" s="48"/>
      <c r="G1735" s="48"/>
      <c r="H1735" s="48"/>
      <c r="I1735" s="48"/>
      <c r="L1735" s="464">
        <f t="shared" si="104"/>
        <v>1348</v>
      </c>
      <c r="M1735" s="464"/>
      <c r="N1735" s="152" t="s">
        <v>4131</v>
      </c>
      <c r="O1735" s="48"/>
      <c r="P1735" s="48"/>
      <c r="Q1735" s="48"/>
      <c r="R1735" s="48"/>
      <c r="S1735" s="48"/>
      <c r="T1735" s="48"/>
      <c r="U1735" s="436" t="str">
        <f t="shared" si="102"/>
        <v/>
      </c>
      <c r="V1735" s="436"/>
      <c r="W1735" s="436" t="str">
        <f t="shared" si="103"/>
        <v/>
      </c>
      <c r="X1735" s="436"/>
      <c r="Y1735" s="48"/>
      <c r="Z1735" s="48"/>
      <c r="AA1735" s="48"/>
      <c r="AB1735" s="48"/>
      <c r="AC1735" s="48"/>
      <c r="AD1735" s="48"/>
      <c r="AE1735" s="48"/>
      <c r="AF1735" s="48"/>
      <c r="AG1735" s="48"/>
      <c r="AH1735" s="48"/>
      <c r="AI1735" s="48"/>
      <c r="AJ1735" s="48"/>
      <c r="AK1735" s="48"/>
      <c r="AL1735" s="48"/>
      <c r="AM1735" s="48"/>
      <c r="AN1735" s="48"/>
      <c r="AO1735" s="48"/>
      <c r="AP1735" s="48"/>
      <c r="AQ1735" s="48"/>
      <c r="AR1735" s="48"/>
      <c r="AS1735" s="48"/>
      <c r="AT1735" s="48"/>
      <c r="AU1735" s="48"/>
      <c r="AV1735" s="48"/>
      <c r="AW1735" s="48"/>
      <c r="AX1735" s="48"/>
      <c r="AY1735" s="48"/>
      <c r="AZ1735" s="48"/>
      <c r="BA1735" s="48"/>
      <c r="BB1735" s="48"/>
      <c r="BC1735" s="48"/>
      <c r="BD1735" s="48"/>
      <c r="BE1735" s="48"/>
      <c r="BF1735" s="48"/>
      <c r="BG1735" s="48"/>
      <c r="BH1735" s="48"/>
      <c r="BI1735" s="48"/>
      <c r="BJ1735" s="48"/>
      <c r="BK1735" s="48"/>
      <c r="BL1735" s="48"/>
      <c r="BM1735" s="48"/>
      <c r="BN1735" s="48"/>
      <c r="BO1735" s="48"/>
      <c r="BP1735" s="48"/>
      <c r="BQ1735" s="48"/>
      <c r="BR1735" s="48"/>
      <c r="BS1735" s="48"/>
      <c r="BT1735" s="48"/>
      <c r="BU1735" s="48"/>
    </row>
    <row r="1736" spans="1:73" hidden="1">
      <c r="A1736" s="48"/>
      <c r="B1736" s="48"/>
      <c r="C1736" s="48"/>
      <c r="D1736" s="48"/>
      <c r="E1736" s="48"/>
      <c r="F1736" s="48"/>
      <c r="G1736" s="48"/>
      <c r="H1736" s="48"/>
      <c r="I1736" s="48"/>
      <c r="J1736" s="48"/>
      <c r="L1736" s="464">
        <f t="shared" si="104"/>
        <v>1349</v>
      </c>
      <c r="M1736" s="464"/>
      <c r="N1736" s="152" t="s">
        <v>4132</v>
      </c>
      <c r="O1736" s="48"/>
      <c r="P1736" s="48"/>
      <c r="Q1736" s="48"/>
      <c r="R1736" s="48"/>
      <c r="S1736" s="48"/>
      <c r="T1736" s="48"/>
      <c r="U1736" s="436" t="str">
        <f t="shared" si="102"/>
        <v/>
      </c>
      <c r="V1736" s="436"/>
      <c r="W1736" s="436" t="str">
        <f t="shared" si="103"/>
        <v/>
      </c>
      <c r="X1736" s="436"/>
      <c r="Y1736" s="48"/>
      <c r="Z1736" s="48"/>
      <c r="AA1736" s="48"/>
      <c r="AB1736" s="48"/>
      <c r="AC1736" s="48"/>
      <c r="AD1736" s="48"/>
      <c r="AE1736" s="48"/>
      <c r="AF1736" s="48"/>
      <c r="AG1736" s="48"/>
      <c r="AH1736" s="48"/>
      <c r="AI1736" s="48"/>
      <c r="AJ1736" s="48"/>
      <c r="AK1736" s="48"/>
      <c r="AL1736" s="48"/>
      <c r="AM1736" s="48"/>
      <c r="AN1736" s="48"/>
      <c r="AO1736" s="48"/>
      <c r="AP1736" s="48"/>
      <c r="AQ1736" s="48"/>
      <c r="AR1736" s="48"/>
      <c r="AS1736" s="48"/>
      <c r="AT1736" s="48"/>
      <c r="AU1736" s="48"/>
      <c r="AV1736" s="48"/>
      <c r="AW1736" s="48"/>
      <c r="AX1736" s="48"/>
      <c r="AY1736" s="48"/>
      <c r="AZ1736" s="48"/>
      <c r="BA1736" s="48"/>
      <c r="BB1736" s="48"/>
      <c r="BC1736" s="48"/>
      <c r="BD1736" s="48"/>
      <c r="BE1736" s="48"/>
      <c r="BF1736" s="48"/>
      <c r="BG1736" s="48"/>
      <c r="BH1736" s="48"/>
      <c r="BI1736" s="48"/>
      <c r="BJ1736" s="48"/>
      <c r="BK1736" s="48"/>
      <c r="BL1736" s="48"/>
      <c r="BM1736" s="48"/>
      <c r="BN1736" s="48"/>
      <c r="BO1736" s="48"/>
      <c r="BP1736" s="48"/>
      <c r="BQ1736" s="48"/>
      <c r="BR1736" s="48"/>
      <c r="BS1736" s="48"/>
      <c r="BT1736" s="48"/>
      <c r="BU1736" s="48"/>
    </row>
    <row r="1737" spans="1:73" hidden="1">
      <c r="A1737" s="48"/>
      <c r="B1737" s="48"/>
      <c r="C1737" s="48"/>
      <c r="D1737" s="48"/>
      <c r="E1737" s="48"/>
      <c r="F1737" s="48"/>
      <c r="G1737" s="48"/>
      <c r="H1737" s="48"/>
      <c r="I1737" s="48"/>
      <c r="J1737" s="48"/>
      <c r="K1737" s="48"/>
      <c r="L1737" s="464">
        <f t="shared" si="104"/>
        <v>1350</v>
      </c>
      <c r="M1737" s="464"/>
      <c r="N1737" s="152" t="s">
        <v>4133</v>
      </c>
      <c r="O1737" s="48"/>
      <c r="P1737" s="48"/>
      <c r="Q1737" s="48"/>
      <c r="R1737" s="48"/>
      <c r="S1737" s="48"/>
      <c r="T1737" s="48"/>
      <c r="U1737" s="436" t="str">
        <f t="shared" si="102"/>
        <v/>
      </c>
      <c r="V1737" s="436"/>
      <c r="W1737" s="436" t="str">
        <f t="shared" si="103"/>
        <v/>
      </c>
      <c r="X1737" s="436"/>
      <c r="Y1737" s="48"/>
      <c r="Z1737" s="48"/>
      <c r="AA1737" s="48"/>
      <c r="AB1737" s="48"/>
      <c r="AC1737" s="48"/>
      <c r="AD1737" s="48"/>
      <c r="AE1737" s="48"/>
      <c r="AF1737" s="48"/>
      <c r="AG1737" s="48"/>
      <c r="AH1737" s="48"/>
      <c r="AI1737" s="48"/>
      <c r="AJ1737" s="48"/>
      <c r="AK1737" s="48"/>
      <c r="AL1737" s="48"/>
      <c r="AM1737" s="48"/>
      <c r="AN1737" s="48"/>
      <c r="AO1737" s="48"/>
      <c r="AP1737" s="48"/>
      <c r="AQ1737" s="48"/>
      <c r="AR1737" s="48"/>
      <c r="AS1737" s="48"/>
      <c r="AT1737" s="48"/>
      <c r="AU1737" s="48"/>
      <c r="AV1737" s="48"/>
      <c r="AW1737" s="48"/>
      <c r="AX1737" s="48"/>
      <c r="AY1737" s="48"/>
      <c r="AZ1737" s="48"/>
      <c r="BA1737" s="48"/>
      <c r="BB1737" s="48"/>
      <c r="BC1737" s="48"/>
      <c r="BD1737" s="48"/>
      <c r="BE1737" s="48"/>
      <c r="BF1737" s="48"/>
      <c r="BG1737" s="48"/>
      <c r="BH1737" s="48"/>
      <c r="BI1737" s="48"/>
      <c r="BJ1737" s="48"/>
      <c r="BK1737" s="48"/>
      <c r="BL1737" s="48"/>
      <c r="BM1737" s="48"/>
      <c r="BN1737" s="48"/>
      <c r="BO1737" s="48"/>
      <c r="BP1737" s="48"/>
      <c r="BQ1737" s="48"/>
      <c r="BR1737" s="48"/>
      <c r="BS1737" s="48"/>
      <c r="BT1737" s="48"/>
      <c r="BU1737" s="48"/>
    </row>
    <row r="1738" spans="1:73" hidden="1">
      <c r="A1738" s="48"/>
      <c r="B1738" s="48"/>
      <c r="C1738" s="48"/>
      <c r="D1738" s="48"/>
      <c r="E1738" s="48"/>
      <c r="F1738" s="48"/>
      <c r="G1738" s="48"/>
      <c r="H1738" s="48"/>
      <c r="I1738" s="48"/>
      <c r="J1738" s="48"/>
      <c r="K1738" s="48"/>
      <c r="L1738" s="464">
        <f t="shared" si="104"/>
        <v>1351</v>
      </c>
      <c r="M1738" s="464"/>
      <c r="N1738" s="152" t="s">
        <v>4134</v>
      </c>
      <c r="O1738" s="48"/>
      <c r="P1738" s="48"/>
      <c r="Q1738" s="48"/>
      <c r="R1738" s="48"/>
      <c r="S1738" s="48"/>
      <c r="T1738" s="48"/>
      <c r="U1738" s="436" t="str">
        <f t="shared" si="102"/>
        <v/>
      </c>
      <c r="V1738" s="436"/>
      <c r="W1738" s="436" t="str">
        <f t="shared" si="103"/>
        <v/>
      </c>
      <c r="X1738" s="436"/>
      <c r="Y1738" s="48"/>
      <c r="Z1738" s="48"/>
      <c r="AA1738" s="48"/>
      <c r="AB1738" s="48"/>
      <c r="AC1738" s="48"/>
      <c r="AD1738" s="48"/>
      <c r="AE1738" s="48"/>
      <c r="AF1738" s="48"/>
      <c r="AG1738" s="48"/>
      <c r="AH1738" s="48"/>
      <c r="AI1738" s="48"/>
      <c r="AJ1738" s="48"/>
      <c r="AK1738" s="48"/>
      <c r="AL1738" s="48"/>
      <c r="AM1738" s="48"/>
      <c r="AN1738" s="48"/>
      <c r="AO1738" s="48"/>
      <c r="AP1738" s="48"/>
      <c r="AQ1738" s="48"/>
      <c r="AR1738" s="48"/>
      <c r="AS1738" s="48"/>
      <c r="AT1738" s="48"/>
      <c r="AU1738" s="48"/>
      <c r="AV1738" s="48"/>
      <c r="AW1738" s="48"/>
      <c r="AX1738" s="48"/>
      <c r="AY1738" s="48"/>
      <c r="AZ1738" s="48"/>
      <c r="BA1738" s="48"/>
      <c r="BB1738" s="48"/>
      <c r="BC1738" s="48"/>
      <c r="BD1738" s="48"/>
      <c r="BE1738" s="48"/>
      <c r="BF1738" s="48"/>
      <c r="BG1738" s="48"/>
      <c r="BH1738" s="48"/>
      <c r="BI1738" s="48"/>
      <c r="BJ1738" s="48"/>
      <c r="BK1738" s="48"/>
      <c r="BL1738" s="48"/>
      <c r="BM1738" s="48"/>
      <c r="BN1738" s="48"/>
      <c r="BO1738" s="48"/>
      <c r="BP1738" s="48"/>
      <c r="BQ1738" s="48"/>
      <c r="BR1738" s="48"/>
      <c r="BS1738" s="48"/>
      <c r="BT1738" s="48"/>
      <c r="BU1738" s="48"/>
    </row>
    <row r="1739" spans="1:73" hidden="1">
      <c r="A1739" s="48"/>
      <c r="B1739" s="48"/>
      <c r="C1739" s="48"/>
      <c r="D1739" s="48"/>
      <c r="E1739" s="48"/>
      <c r="F1739" s="48"/>
      <c r="G1739" s="48"/>
      <c r="H1739" s="48"/>
      <c r="I1739" s="48"/>
      <c r="J1739" s="48"/>
      <c r="K1739" s="48"/>
      <c r="L1739" s="464">
        <f t="shared" si="104"/>
        <v>1352</v>
      </c>
      <c r="M1739" s="464"/>
      <c r="N1739" s="152" t="s">
        <v>4135</v>
      </c>
      <c r="O1739" s="48"/>
      <c r="P1739" s="48"/>
      <c r="Q1739" s="48"/>
      <c r="R1739" s="48"/>
      <c r="S1739" s="48"/>
      <c r="T1739" s="48"/>
      <c r="U1739" s="436" t="str">
        <f t="shared" si="102"/>
        <v/>
      </c>
      <c r="V1739" s="436"/>
      <c r="W1739" s="436" t="str">
        <f t="shared" si="103"/>
        <v/>
      </c>
      <c r="X1739" s="436"/>
      <c r="Y1739" s="48"/>
      <c r="Z1739" s="48"/>
      <c r="AA1739" s="48"/>
      <c r="AB1739" s="48"/>
      <c r="AC1739" s="48"/>
      <c r="AD1739" s="48"/>
      <c r="AE1739" s="48"/>
      <c r="AF1739" s="48"/>
      <c r="AG1739" s="48"/>
      <c r="AH1739" s="48"/>
      <c r="AI1739" s="48"/>
      <c r="AJ1739" s="48"/>
      <c r="AK1739" s="48"/>
      <c r="AL1739" s="48"/>
      <c r="AM1739" s="48"/>
      <c r="AN1739" s="48"/>
      <c r="AO1739" s="48"/>
      <c r="AP1739" s="48"/>
      <c r="AQ1739" s="48"/>
      <c r="AR1739" s="48"/>
      <c r="AS1739" s="48"/>
      <c r="AT1739" s="48"/>
      <c r="AU1739" s="48"/>
      <c r="AV1739" s="48"/>
      <c r="AW1739" s="48"/>
      <c r="AX1739" s="48"/>
      <c r="AY1739" s="48"/>
      <c r="AZ1739" s="48"/>
      <c r="BA1739" s="48"/>
      <c r="BB1739" s="48"/>
      <c r="BC1739" s="48"/>
      <c r="BD1739" s="48"/>
      <c r="BE1739" s="48"/>
      <c r="BF1739" s="48"/>
      <c r="BG1739" s="48"/>
      <c r="BH1739" s="48"/>
      <c r="BI1739" s="48"/>
      <c r="BJ1739" s="48"/>
      <c r="BK1739" s="48"/>
      <c r="BL1739" s="48"/>
      <c r="BM1739" s="48"/>
      <c r="BN1739" s="48"/>
      <c r="BO1739" s="48"/>
      <c r="BP1739" s="48"/>
      <c r="BQ1739" s="48"/>
      <c r="BR1739" s="48"/>
      <c r="BS1739" s="48"/>
      <c r="BT1739" s="48"/>
      <c r="BU1739" s="48"/>
    </row>
    <row r="1740" spans="1:73" hidden="1">
      <c r="A1740" s="48"/>
      <c r="B1740" s="48"/>
      <c r="C1740" s="48"/>
      <c r="D1740" s="48"/>
      <c r="E1740" s="48"/>
      <c r="F1740" s="48"/>
      <c r="G1740" s="48"/>
      <c r="H1740" s="48"/>
      <c r="I1740" s="48"/>
      <c r="J1740" s="48"/>
      <c r="K1740" s="48"/>
      <c r="L1740" s="464">
        <f t="shared" si="104"/>
        <v>1353</v>
      </c>
      <c r="M1740" s="464"/>
      <c r="N1740" s="152" t="s">
        <v>4136</v>
      </c>
      <c r="O1740" s="48"/>
      <c r="P1740" s="48"/>
      <c r="Q1740" s="48"/>
      <c r="R1740" s="48"/>
      <c r="S1740" s="48"/>
      <c r="T1740" s="48"/>
      <c r="U1740" s="436" t="str">
        <f t="shared" ref="U1740" si="105">IF(N1740=Q$380,"Yes","")</f>
        <v/>
      </c>
      <c r="V1740" s="436"/>
      <c r="W1740" s="436" t="str">
        <f t="shared" ref="W1740" si="106">IF(N1740=Q$382,"Yes","")</f>
        <v/>
      </c>
      <c r="X1740" s="436"/>
      <c r="Y1740" s="48"/>
      <c r="Z1740" s="48"/>
      <c r="AA1740" s="48"/>
      <c r="AB1740" s="48"/>
      <c r="AC1740" s="48"/>
      <c r="AD1740" s="48"/>
      <c r="AE1740" s="48"/>
      <c r="AF1740" s="48"/>
      <c r="AG1740" s="48"/>
      <c r="AH1740" s="48"/>
      <c r="AI1740" s="48"/>
      <c r="AJ1740" s="48"/>
      <c r="AK1740" s="48"/>
      <c r="AL1740" s="48"/>
      <c r="AM1740" s="48"/>
      <c r="AN1740" s="48"/>
      <c r="AO1740" s="48"/>
      <c r="AP1740" s="48"/>
      <c r="AQ1740" s="48"/>
      <c r="AR1740" s="48"/>
      <c r="AS1740" s="48"/>
      <c r="AT1740" s="48"/>
      <c r="AU1740" s="48"/>
      <c r="AV1740" s="48"/>
      <c r="AW1740" s="48"/>
      <c r="AX1740" s="48"/>
      <c r="AY1740" s="48"/>
      <c r="AZ1740" s="48"/>
      <c r="BA1740" s="48"/>
      <c r="BB1740" s="48"/>
      <c r="BC1740" s="48"/>
      <c r="BD1740" s="48"/>
      <c r="BE1740" s="48"/>
      <c r="BF1740" s="48"/>
      <c r="BG1740" s="48"/>
      <c r="BH1740" s="48"/>
      <c r="BI1740" s="48"/>
      <c r="BJ1740" s="48"/>
      <c r="BK1740" s="48"/>
      <c r="BL1740" s="48"/>
      <c r="BM1740" s="48"/>
      <c r="BN1740" s="48"/>
      <c r="BO1740" s="48"/>
      <c r="BP1740" s="48"/>
      <c r="BQ1740" s="48"/>
      <c r="BR1740" s="48"/>
      <c r="BS1740" s="48"/>
      <c r="BT1740" s="48"/>
      <c r="BU1740" s="48"/>
    </row>
    <row r="1741" spans="1:73" hidden="1">
      <c r="A1741" s="48"/>
      <c r="B1741" s="48"/>
      <c r="C1741" s="48"/>
      <c r="D1741" s="48"/>
      <c r="E1741" s="48"/>
      <c r="F1741" s="48"/>
      <c r="G1741" s="48"/>
      <c r="H1741" s="48"/>
      <c r="I1741" s="48"/>
      <c r="J1741" s="48"/>
      <c r="K1741" s="48"/>
      <c r="L1741" s="464"/>
      <c r="M1741" s="464"/>
      <c r="N1741" s="48"/>
      <c r="O1741" s="48"/>
      <c r="P1741" s="48"/>
      <c r="Q1741" s="48"/>
      <c r="R1741" s="48"/>
      <c r="S1741" s="48"/>
      <c r="T1741" s="48"/>
      <c r="U1741" s="436"/>
      <c r="V1741" s="436"/>
      <c r="W1741" s="436"/>
      <c r="X1741" s="436"/>
      <c r="Y1741" s="48"/>
      <c r="Z1741" s="48"/>
      <c r="AA1741" s="48"/>
      <c r="AB1741" s="48"/>
      <c r="AC1741" s="48"/>
      <c r="AD1741" s="48"/>
      <c r="AE1741" s="48"/>
      <c r="AF1741" s="48"/>
      <c r="AG1741" s="48"/>
      <c r="AH1741" s="48"/>
      <c r="AI1741" s="48"/>
      <c r="AJ1741" s="48"/>
      <c r="AK1741" s="48"/>
      <c r="AL1741" s="48"/>
      <c r="AM1741" s="48"/>
      <c r="AN1741" s="48"/>
      <c r="AO1741" s="48"/>
      <c r="AP1741" s="48"/>
      <c r="AQ1741" s="48"/>
      <c r="AR1741" s="48"/>
      <c r="AS1741" s="48"/>
      <c r="AT1741" s="48"/>
      <c r="AU1741" s="48"/>
      <c r="AV1741" s="48"/>
      <c r="AW1741" s="48"/>
      <c r="AX1741" s="48"/>
      <c r="AY1741" s="48"/>
      <c r="AZ1741" s="48"/>
      <c r="BA1741" s="48"/>
      <c r="BB1741" s="48"/>
      <c r="BC1741" s="48"/>
      <c r="BD1741" s="48"/>
      <c r="BE1741" s="48"/>
      <c r="BF1741" s="48"/>
      <c r="BG1741" s="48"/>
      <c r="BH1741" s="48"/>
      <c r="BI1741" s="48"/>
      <c r="BJ1741" s="48"/>
      <c r="BK1741" s="48"/>
      <c r="BL1741" s="48"/>
      <c r="BM1741" s="48"/>
      <c r="BN1741" s="48"/>
      <c r="BO1741" s="48"/>
      <c r="BP1741" s="48"/>
      <c r="BQ1741" s="48"/>
      <c r="BR1741" s="48"/>
      <c r="BS1741" s="48"/>
      <c r="BT1741" s="48"/>
      <c r="BU1741" s="48"/>
    </row>
    <row r="1742" spans="1:73" hidden="1">
      <c r="A1742" s="48"/>
      <c r="B1742" s="48"/>
      <c r="C1742" s="48"/>
      <c r="D1742" s="48"/>
      <c r="E1742" s="48"/>
      <c r="F1742" s="48"/>
      <c r="G1742" s="48"/>
      <c r="H1742" s="48"/>
      <c r="I1742" s="48"/>
      <c r="J1742" s="175" t="s">
        <v>4137</v>
      </c>
      <c r="K1742" s="48"/>
      <c r="L1742" s="176"/>
      <c r="M1742" s="176"/>
      <c r="N1742" s="166"/>
      <c r="O1742" s="48"/>
      <c r="P1742" s="48"/>
      <c r="Q1742" s="48"/>
      <c r="R1742" s="48"/>
      <c r="S1742" s="48"/>
      <c r="T1742" s="48"/>
      <c r="U1742" s="151"/>
      <c r="V1742" s="151"/>
      <c r="W1742" s="151"/>
      <c r="X1742" s="151"/>
      <c r="Y1742" s="48"/>
      <c r="Z1742" s="48"/>
      <c r="AA1742" s="48"/>
      <c r="AB1742" s="48"/>
      <c r="AC1742" s="48"/>
      <c r="AD1742" s="48"/>
      <c r="AE1742" s="48"/>
      <c r="AF1742" s="48"/>
      <c r="AG1742" s="48"/>
      <c r="AH1742" s="48"/>
      <c r="AI1742" s="48"/>
      <c r="AJ1742" s="48"/>
      <c r="AK1742" s="48"/>
      <c r="AL1742" s="48"/>
      <c r="AM1742" s="48"/>
      <c r="AN1742" s="48"/>
      <c r="AO1742" s="48"/>
      <c r="AP1742" s="48"/>
      <c r="AQ1742" s="48"/>
      <c r="AR1742" s="48"/>
      <c r="AS1742" s="48"/>
      <c r="AT1742" s="48"/>
      <c r="AU1742" s="48"/>
      <c r="AV1742" s="48"/>
      <c r="AW1742" s="48"/>
      <c r="AX1742" s="48"/>
      <c r="AY1742" s="48"/>
      <c r="AZ1742" s="48"/>
      <c r="BA1742" s="48"/>
      <c r="BB1742" s="48"/>
      <c r="BC1742" s="48"/>
      <c r="BD1742" s="48"/>
      <c r="BE1742" s="48"/>
      <c r="BF1742" s="48"/>
      <c r="BG1742" s="48"/>
      <c r="BH1742" s="48"/>
      <c r="BI1742" s="48"/>
      <c r="BJ1742" s="48"/>
      <c r="BK1742" s="48"/>
      <c r="BL1742" s="48"/>
      <c r="BM1742" s="48"/>
      <c r="BN1742" s="48"/>
      <c r="BO1742" s="48"/>
      <c r="BP1742" s="48"/>
      <c r="BQ1742" s="48"/>
      <c r="BR1742" s="48"/>
      <c r="BS1742" s="48"/>
      <c r="BT1742" s="48"/>
      <c r="BU1742" s="48"/>
    </row>
    <row r="1743" spans="1:73" hidden="1">
      <c r="A1743" s="48"/>
      <c r="B1743" s="48"/>
      <c r="C1743" s="48"/>
      <c r="D1743" s="48"/>
      <c r="E1743" s="48"/>
      <c r="F1743" s="48"/>
      <c r="G1743" s="48"/>
      <c r="H1743" s="48"/>
      <c r="I1743" s="48"/>
      <c r="J1743" s="48"/>
      <c r="K1743" s="48"/>
      <c r="L1743" s="151"/>
      <c r="M1743" s="151"/>
      <c r="N1743" s="177" t="s">
        <v>4138</v>
      </c>
      <c r="O1743" s="48"/>
      <c r="P1743" s="48"/>
      <c r="Q1743" s="48"/>
      <c r="R1743" s="48"/>
      <c r="S1743" s="48"/>
      <c r="T1743" s="48"/>
      <c r="U1743" s="436"/>
      <c r="V1743" s="436"/>
      <c r="W1743" s="436"/>
      <c r="X1743" s="436"/>
      <c r="Y1743" s="48"/>
      <c r="Z1743" s="48"/>
      <c r="AA1743" s="48"/>
      <c r="AB1743" s="48"/>
      <c r="AC1743" s="48"/>
      <c r="AD1743" s="48"/>
      <c r="AE1743" s="48"/>
      <c r="AF1743" s="48"/>
      <c r="AG1743" s="48"/>
      <c r="AH1743" s="48"/>
      <c r="AI1743" s="48"/>
      <c r="AJ1743" s="48"/>
      <c r="AK1743" s="48"/>
      <c r="AL1743" s="48"/>
      <c r="AM1743" s="48"/>
      <c r="AN1743" s="48"/>
      <c r="AO1743" s="48"/>
      <c r="AP1743" s="48"/>
      <c r="AQ1743" s="48"/>
      <c r="AR1743" s="48"/>
      <c r="AS1743" s="48"/>
      <c r="AT1743" s="48"/>
      <c r="AU1743" s="48"/>
      <c r="AV1743" s="48"/>
      <c r="AW1743" s="48"/>
      <c r="AX1743" s="48"/>
      <c r="AY1743" s="48"/>
      <c r="AZ1743" s="48"/>
      <c r="BA1743" s="48"/>
      <c r="BB1743" s="48"/>
      <c r="BC1743" s="48"/>
      <c r="BD1743" s="48"/>
      <c r="BE1743" s="48"/>
      <c r="BF1743" s="48"/>
      <c r="BG1743" s="48"/>
      <c r="BH1743" s="48"/>
      <c r="BI1743" s="48"/>
      <c r="BJ1743" s="48"/>
      <c r="BK1743" s="48"/>
      <c r="BL1743" s="48"/>
      <c r="BM1743" s="48"/>
      <c r="BN1743" s="48"/>
      <c r="BO1743" s="48"/>
      <c r="BP1743" s="48"/>
      <c r="BQ1743" s="48"/>
      <c r="BR1743" s="48"/>
      <c r="BS1743" s="48"/>
      <c r="BT1743" s="48"/>
      <c r="BU1743" s="48"/>
    </row>
    <row r="1744" spans="1:73" hidden="1">
      <c r="A1744" s="48"/>
      <c r="B1744" s="48"/>
      <c r="C1744" s="48"/>
      <c r="D1744" s="48"/>
      <c r="E1744" s="48"/>
      <c r="F1744" s="48"/>
      <c r="G1744" s="48"/>
      <c r="H1744" s="48"/>
      <c r="I1744" s="48"/>
      <c r="J1744" s="48"/>
      <c r="K1744" s="48"/>
      <c r="L1744" s="151"/>
      <c r="M1744" s="151"/>
      <c r="N1744" s="177" t="s">
        <v>4139</v>
      </c>
      <c r="O1744" s="48"/>
      <c r="P1744" s="48"/>
      <c r="Q1744" s="48"/>
      <c r="R1744" s="48"/>
      <c r="S1744" s="48"/>
      <c r="T1744" s="48"/>
      <c r="U1744" s="436"/>
      <c r="V1744" s="436"/>
      <c r="W1744" s="436"/>
      <c r="X1744" s="436"/>
      <c r="Y1744" s="48"/>
      <c r="Z1744" s="48"/>
      <c r="AA1744" s="48"/>
      <c r="AB1744" s="48"/>
      <c r="AC1744" s="48"/>
      <c r="AD1744" s="48"/>
      <c r="AE1744" s="48"/>
      <c r="AF1744" s="48"/>
      <c r="AG1744" s="48"/>
      <c r="AH1744" s="48"/>
      <c r="AI1744" s="48"/>
      <c r="AJ1744" s="48"/>
      <c r="AK1744" s="48"/>
      <c r="AL1744" s="48"/>
      <c r="AM1744" s="48"/>
      <c r="AN1744" s="48"/>
      <c r="AO1744" s="48"/>
      <c r="AP1744" s="48"/>
      <c r="AQ1744" s="48"/>
      <c r="AR1744" s="48"/>
      <c r="AS1744" s="48"/>
      <c r="AT1744" s="48"/>
      <c r="AU1744" s="48"/>
      <c r="AV1744" s="48"/>
      <c r="AW1744" s="48"/>
      <c r="AX1744" s="48"/>
      <c r="AY1744" s="48"/>
      <c r="AZ1744" s="48"/>
      <c r="BA1744" s="48"/>
      <c r="BB1744" s="48"/>
      <c r="BC1744" s="48"/>
      <c r="BD1744" s="48"/>
      <c r="BE1744" s="48"/>
      <c r="BF1744" s="48"/>
      <c r="BG1744" s="48"/>
      <c r="BH1744" s="48"/>
      <c r="BI1744" s="48"/>
      <c r="BJ1744" s="48"/>
      <c r="BK1744" s="48"/>
      <c r="BL1744" s="48"/>
      <c r="BM1744" s="48"/>
      <c r="BN1744" s="48"/>
      <c r="BO1744" s="48"/>
      <c r="BP1744" s="48"/>
      <c r="BQ1744" s="48"/>
      <c r="BR1744" s="48"/>
      <c r="BS1744" s="48"/>
      <c r="BT1744" s="48"/>
      <c r="BU1744" s="48"/>
    </row>
    <row r="1745" spans="1:73" hidden="1">
      <c r="A1745" s="48"/>
      <c r="B1745" s="48"/>
      <c r="C1745" s="48"/>
      <c r="D1745" s="48"/>
      <c r="E1745" s="48"/>
      <c r="F1745" s="48"/>
      <c r="G1745" s="48"/>
      <c r="H1745" s="48"/>
      <c r="I1745" s="48"/>
      <c r="J1745" s="48"/>
      <c r="K1745" s="48"/>
      <c r="L1745" s="151"/>
      <c r="M1745" s="151"/>
      <c r="N1745" s="177" t="s">
        <v>4140</v>
      </c>
      <c r="O1745" s="48"/>
      <c r="P1745" s="48"/>
      <c r="Q1745" s="48"/>
      <c r="R1745" s="48"/>
      <c r="S1745" s="48"/>
      <c r="T1745" s="48"/>
      <c r="U1745" s="436"/>
      <c r="V1745" s="436"/>
      <c r="W1745" s="436"/>
      <c r="X1745" s="436"/>
      <c r="Y1745" s="48"/>
      <c r="Z1745" s="48"/>
      <c r="AA1745" s="48"/>
      <c r="AB1745" s="48"/>
      <c r="AC1745" s="48"/>
      <c r="AD1745" s="48"/>
      <c r="AE1745" s="48"/>
      <c r="AF1745" s="48"/>
      <c r="AG1745" s="48"/>
      <c r="AH1745" s="48"/>
      <c r="AI1745" s="48"/>
      <c r="AJ1745" s="48"/>
      <c r="AK1745" s="48"/>
      <c r="AL1745" s="48"/>
      <c r="AM1745" s="48"/>
      <c r="AN1745" s="48"/>
      <c r="AO1745" s="48"/>
      <c r="AP1745" s="48"/>
      <c r="AQ1745" s="48"/>
      <c r="AR1745" s="48"/>
      <c r="AS1745" s="48"/>
      <c r="AT1745" s="48"/>
      <c r="AU1745" s="48"/>
      <c r="AV1745" s="48"/>
      <c r="AW1745" s="48"/>
      <c r="AX1745" s="48"/>
      <c r="AY1745" s="48"/>
      <c r="AZ1745" s="48"/>
      <c r="BA1745" s="48"/>
      <c r="BB1745" s="48"/>
      <c r="BC1745" s="48"/>
      <c r="BD1745" s="48"/>
      <c r="BE1745" s="48"/>
      <c r="BF1745" s="48"/>
      <c r="BG1745" s="48"/>
      <c r="BH1745" s="48"/>
      <c r="BI1745" s="48"/>
      <c r="BJ1745" s="48"/>
      <c r="BK1745" s="48"/>
      <c r="BL1745" s="48"/>
      <c r="BM1745" s="48"/>
      <c r="BN1745" s="48"/>
      <c r="BO1745" s="48"/>
      <c r="BP1745" s="48"/>
      <c r="BQ1745" s="48"/>
      <c r="BR1745" s="48"/>
      <c r="BS1745" s="48"/>
      <c r="BT1745" s="48"/>
      <c r="BU1745" s="48"/>
    </row>
    <row r="1746" spans="1:73" hidden="1">
      <c r="A1746" s="48"/>
      <c r="B1746" s="48"/>
      <c r="C1746" s="48"/>
      <c r="D1746" s="48"/>
      <c r="E1746" s="48"/>
      <c r="F1746" s="48"/>
      <c r="G1746" s="48"/>
      <c r="H1746" s="48"/>
      <c r="I1746" s="48"/>
      <c r="J1746" s="48"/>
      <c r="K1746" s="48"/>
      <c r="L1746" s="178"/>
      <c r="M1746" s="178"/>
      <c r="N1746" s="154" t="s">
        <v>4141</v>
      </c>
      <c r="O1746" s="48"/>
      <c r="P1746" s="48"/>
      <c r="Q1746" s="48"/>
      <c r="R1746" s="48"/>
      <c r="S1746" s="48"/>
      <c r="T1746" s="48"/>
      <c r="U1746" s="48"/>
      <c r="V1746" s="48"/>
      <c r="W1746" s="48"/>
      <c r="X1746" s="48"/>
      <c r="Y1746" s="48"/>
      <c r="Z1746" s="48"/>
      <c r="AA1746" s="48"/>
      <c r="AB1746" s="48"/>
      <c r="AC1746" s="48"/>
      <c r="AD1746" s="48"/>
      <c r="AE1746" s="48"/>
      <c r="AF1746" s="48"/>
      <c r="AG1746" s="48"/>
      <c r="AH1746" s="48"/>
      <c r="AI1746" s="48"/>
      <c r="AJ1746" s="48"/>
      <c r="AK1746" s="48"/>
      <c r="AL1746" s="48"/>
      <c r="AM1746" s="48"/>
      <c r="AN1746" s="48"/>
      <c r="AO1746" s="48"/>
      <c r="AP1746" s="48"/>
      <c r="AQ1746" s="48"/>
      <c r="AR1746" s="48"/>
      <c r="AS1746" s="48"/>
      <c r="AT1746" s="48"/>
      <c r="AU1746" s="48"/>
      <c r="AV1746" s="48"/>
      <c r="AW1746" s="48"/>
      <c r="AX1746" s="48"/>
      <c r="AY1746" s="48"/>
      <c r="AZ1746" s="48"/>
      <c r="BA1746" s="48"/>
      <c r="BB1746" s="48"/>
      <c r="BC1746" s="48"/>
      <c r="BD1746" s="48"/>
      <c r="BE1746" s="48"/>
      <c r="BF1746" s="48"/>
      <c r="BG1746" s="48"/>
      <c r="BH1746" s="48"/>
      <c r="BI1746" s="48"/>
      <c r="BJ1746" s="48"/>
      <c r="BK1746" s="48"/>
      <c r="BL1746" s="48"/>
      <c r="BM1746" s="48"/>
      <c r="BN1746" s="48"/>
      <c r="BO1746" s="48"/>
      <c r="BP1746" s="48"/>
      <c r="BQ1746" s="48"/>
      <c r="BR1746" s="48"/>
      <c r="BS1746" s="48"/>
      <c r="BT1746" s="48"/>
      <c r="BU1746" s="48"/>
    </row>
    <row r="1747" spans="1:73" hidden="1">
      <c r="A1747" s="48"/>
      <c r="B1747" s="48"/>
      <c r="C1747" s="48"/>
      <c r="D1747" s="48"/>
      <c r="E1747" s="48"/>
      <c r="F1747" s="48"/>
      <c r="G1747" s="48"/>
      <c r="H1747" s="48"/>
      <c r="I1747" s="48"/>
      <c r="J1747" s="48"/>
      <c r="K1747" s="48"/>
      <c r="L1747" s="151"/>
      <c r="M1747" s="178"/>
      <c r="N1747" s="154" t="s">
        <v>4142</v>
      </c>
      <c r="O1747" s="48"/>
      <c r="P1747" s="48"/>
      <c r="Q1747" s="48"/>
      <c r="R1747" s="48"/>
      <c r="S1747" s="48"/>
      <c r="T1747" s="48"/>
      <c r="U1747" s="48"/>
      <c r="V1747" s="48"/>
      <c r="W1747" s="48"/>
      <c r="X1747" s="48"/>
      <c r="Y1747" s="48"/>
      <c r="Z1747" s="48"/>
      <c r="AA1747" s="48"/>
      <c r="AB1747" s="48"/>
      <c r="AC1747" s="48"/>
      <c r="AD1747" s="48"/>
      <c r="AE1747" s="48"/>
      <c r="AF1747" s="48"/>
      <c r="AG1747" s="48"/>
      <c r="AH1747" s="48"/>
      <c r="AI1747" s="48"/>
      <c r="AJ1747" s="48"/>
      <c r="AK1747" s="48"/>
      <c r="AL1747" s="48"/>
      <c r="AM1747" s="48"/>
      <c r="AN1747" s="48"/>
      <c r="AO1747" s="48"/>
      <c r="AP1747" s="48"/>
      <c r="AQ1747" s="48"/>
      <c r="AR1747" s="48"/>
      <c r="AS1747" s="48"/>
      <c r="AT1747" s="48"/>
      <c r="AU1747" s="48"/>
      <c r="AV1747" s="48"/>
      <c r="AW1747" s="48"/>
      <c r="AX1747" s="48"/>
      <c r="AY1747" s="48"/>
      <c r="AZ1747" s="48"/>
      <c r="BA1747" s="48"/>
      <c r="BB1747" s="48"/>
      <c r="BC1747" s="48"/>
      <c r="BD1747" s="48"/>
      <c r="BE1747" s="48"/>
      <c r="BF1747" s="48"/>
      <c r="BG1747" s="48"/>
      <c r="BH1747" s="48"/>
      <c r="BI1747" s="48"/>
      <c r="BJ1747" s="48"/>
      <c r="BK1747" s="48"/>
      <c r="BL1747" s="48"/>
      <c r="BM1747" s="48"/>
      <c r="BN1747" s="48"/>
      <c r="BO1747" s="48"/>
      <c r="BP1747" s="48"/>
      <c r="BQ1747" s="48"/>
      <c r="BR1747" s="48"/>
      <c r="BS1747" s="48"/>
      <c r="BT1747" s="48"/>
      <c r="BU1747" s="48"/>
    </row>
    <row r="1748" spans="1:73" hidden="1">
      <c r="A1748" s="48"/>
      <c r="B1748" s="48"/>
      <c r="C1748" s="48"/>
      <c r="D1748" s="48"/>
      <c r="E1748" s="48"/>
      <c r="F1748" s="48"/>
      <c r="G1748" s="48"/>
      <c r="H1748" s="48"/>
      <c r="I1748" s="48"/>
      <c r="J1748" s="48"/>
      <c r="K1748" s="48"/>
      <c r="L1748" s="151"/>
      <c r="M1748" s="48"/>
      <c r="N1748" s="154" t="s">
        <v>4143</v>
      </c>
      <c r="O1748" s="48"/>
      <c r="P1748" s="48"/>
      <c r="Q1748" s="48"/>
      <c r="R1748" s="48"/>
      <c r="S1748" s="48"/>
      <c r="T1748" s="48"/>
      <c r="U1748" s="48"/>
      <c r="V1748" s="48"/>
      <c r="W1748" s="48"/>
      <c r="X1748" s="48"/>
      <c r="Y1748" s="48"/>
      <c r="Z1748" s="48"/>
      <c r="AA1748" s="48"/>
      <c r="AB1748" s="48"/>
      <c r="AC1748" s="48"/>
      <c r="AD1748" s="48"/>
      <c r="AE1748" s="48"/>
      <c r="AF1748" s="48"/>
      <c r="AG1748" s="48"/>
      <c r="AH1748" s="48"/>
      <c r="AI1748" s="48"/>
      <c r="AJ1748" s="48"/>
      <c r="AK1748" s="48"/>
      <c r="AL1748" s="48"/>
      <c r="AM1748" s="48"/>
      <c r="AN1748" s="48"/>
      <c r="AO1748" s="48"/>
      <c r="AP1748" s="48"/>
      <c r="AQ1748" s="48"/>
      <c r="AR1748" s="48"/>
      <c r="AS1748" s="48"/>
      <c r="AT1748" s="48"/>
      <c r="AU1748" s="48"/>
      <c r="AV1748" s="48"/>
      <c r="AW1748" s="48"/>
      <c r="AX1748" s="48"/>
      <c r="AY1748" s="48"/>
      <c r="AZ1748" s="48"/>
      <c r="BA1748" s="48"/>
      <c r="BB1748" s="48"/>
      <c r="BC1748" s="48"/>
      <c r="BD1748" s="48"/>
      <c r="BE1748" s="48"/>
      <c r="BF1748" s="48"/>
      <c r="BG1748" s="48"/>
      <c r="BH1748" s="48"/>
      <c r="BI1748" s="48"/>
      <c r="BJ1748" s="48"/>
      <c r="BK1748" s="48"/>
      <c r="BL1748" s="48"/>
      <c r="BM1748" s="48"/>
      <c r="BN1748" s="48"/>
      <c r="BO1748" s="48"/>
      <c r="BP1748" s="48"/>
      <c r="BQ1748" s="48"/>
      <c r="BR1748" s="48"/>
      <c r="BS1748" s="48"/>
      <c r="BT1748" s="48"/>
      <c r="BU1748" s="48"/>
    </row>
    <row r="1749" spans="1:73" hidden="1">
      <c r="A1749" s="48"/>
      <c r="B1749" s="48"/>
      <c r="C1749" s="48"/>
      <c r="D1749" s="48"/>
      <c r="E1749" s="48"/>
      <c r="F1749" s="48"/>
      <c r="G1749" s="48"/>
      <c r="H1749" s="48"/>
      <c r="I1749" s="48"/>
      <c r="J1749" s="48"/>
      <c r="K1749" s="48"/>
      <c r="L1749" s="151"/>
      <c r="M1749" s="48"/>
      <c r="N1749" s="154" t="s">
        <v>4144</v>
      </c>
      <c r="O1749" s="48"/>
      <c r="P1749" s="48"/>
      <c r="Q1749" s="48"/>
      <c r="R1749" s="48"/>
      <c r="S1749" s="48"/>
      <c r="T1749" s="48"/>
      <c r="U1749" s="48"/>
      <c r="V1749" s="48"/>
      <c r="W1749" s="48"/>
      <c r="X1749" s="48"/>
      <c r="Y1749" s="48"/>
      <c r="Z1749" s="48"/>
      <c r="AA1749" s="48"/>
      <c r="AB1749" s="48"/>
      <c r="AC1749" s="48"/>
      <c r="AD1749" s="48"/>
      <c r="AE1749" s="48"/>
      <c r="AF1749" s="48"/>
      <c r="AG1749" s="48"/>
      <c r="AH1749" s="48"/>
      <c r="AI1749" s="48"/>
      <c r="AJ1749" s="48"/>
      <c r="AK1749" s="48"/>
      <c r="AL1749" s="48"/>
      <c r="AM1749" s="48"/>
      <c r="AN1749" s="48"/>
      <c r="AO1749" s="48"/>
      <c r="AP1749" s="48"/>
      <c r="AQ1749" s="48"/>
      <c r="AR1749" s="48"/>
      <c r="AS1749" s="48"/>
      <c r="AT1749" s="48"/>
      <c r="AU1749" s="48"/>
      <c r="AV1749" s="48"/>
      <c r="AW1749" s="48"/>
      <c r="AX1749" s="48"/>
      <c r="AY1749" s="48"/>
      <c r="AZ1749" s="48"/>
      <c r="BA1749" s="48"/>
      <c r="BB1749" s="48"/>
      <c r="BC1749" s="48"/>
      <c r="BD1749" s="48"/>
      <c r="BE1749" s="48"/>
      <c r="BF1749" s="48"/>
      <c r="BG1749" s="48"/>
      <c r="BH1749" s="48"/>
      <c r="BI1749" s="48"/>
      <c r="BJ1749" s="48"/>
      <c r="BK1749" s="48"/>
      <c r="BL1749" s="48"/>
      <c r="BM1749" s="48"/>
      <c r="BN1749" s="48"/>
      <c r="BO1749" s="48"/>
      <c r="BP1749" s="48"/>
      <c r="BQ1749" s="48"/>
      <c r="BR1749" s="48"/>
      <c r="BS1749" s="48"/>
      <c r="BT1749" s="48"/>
      <c r="BU1749" s="48"/>
    </row>
    <row r="1750" spans="1:73" hidden="1">
      <c r="A1750" s="48"/>
      <c r="B1750" s="48"/>
      <c r="C1750" s="48"/>
      <c r="D1750" s="48"/>
      <c r="E1750" s="48"/>
      <c r="F1750" s="48"/>
      <c r="G1750" s="48"/>
      <c r="H1750" s="48"/>
      <c r="I1750" s="48"/>
      <c r="J1750" s="48"/>
      <c r="K1750" s="48"/>
      <c r="L1750" s="178"/>
      <c r="M1750" s="48"/>
      <c r="N1750" s="154" t="s">
        <v>4145</v>
      </c>
      <c r="O1750" s="48"/>
      <c r="P1750" s="48"/>
      <c r="Q1750" s="48"/>
      <c r="R1750" s="48"/>
      <c r="S1750" s="48"/>
      <c r="T1750" s="48"/>
      <c r="U1750" s="48"/>
      <c r="V1750" s="48"/>
      <c r="W1750" s="48"/>
      <c r="X1750" s="48"/>
      <c r="Y1750" s="48"/>
      <c r="Z1750" s="48"/>
      <c r="AA1750" s="48"/>
      <c r="AB1750" s="48"/>
      <c r="AC1750" s="48"/>
      <c r="AD1750" s="48"/>
      <c r="AE1750" s="48"/>
      <c r="AF1750" s="48"/>
      <c r="AG1750" s="48"/>
      <c r="AH1750" s="48"/>
      <c r="AI1750" s="48"/>
      <c r="AJ1750" s="48"/>
      <c r="AK1750" s="48"/>
      <c r="AL1750" s="48"/>
      <c r="AM1750" s="48"/>
      <c r="AN1750" s="48"/>
      <c r="AO1750" s="48"/>
      <c r="AP1750" s="48"/>
      <c r="AQ1750" s="48"/>
      <c r="AR1750" s="48"/>
      <c r="AS1750" s="48"/>
      <c r="AT1750" s="48"/>
      <c r="AU1750" s="48"/>
      <c r="AV1750" s="48"/>
      <c r="AW1750" s="48"/>
      <c r="AX1750" s="48"/>
      <c r="AY1750" s="48"/>
      <c r="AZ1750" s="48"/>
      <c r="BA1750" s="48"/>
      <c r="BB1750" s="48"/>
      <c r="BC1750" s="48"/>
      <c r="BD1750" s="48"/>
      <c r="BE1750" s="48"/>
      <c r="BF1750" s="48"/>
      <c r="BG1750" s="48"/>
      <c r="BH1750" s="48"/>
      <c r="BI1750" s="48"/>
      <c r="BJ1750" s="48"/>
      <c r="BK1750" s="48"/>
      <c r="BL1750" s="48"/>
      <c r="BM1750" s="48"/>
      <c r="BN1750" s="48"/>
      <c r="BO1750" s="48"/>
      <c r="BP1750" s="48"/>
      <c r="BQ1750" s="48"/>
      <c r="BR1750" s="48"/>
      <c r="BS1750" s="48"/>
      <c r="BT1750" s="48"/>
      <c r="BU1750" s="48"/>
    </row>
    <row r="1751" spans="1:73" hidden="1">
      <c r="A1751" s="48"/>
      <c r="B1751" s="48"/>
      <c r="C1751" s="48"/>
      <c r="D1751" s="48"/>
      <c r="E1751" s="48"/>
      <c r="F1751" s="48"/>
      <c r="G1751" s="48"/>
      <c r="H1751" s="48"/>
      <c r="I1751" s="48"/>
      <c r="J1751" s="48"/>
      <c r="K1751" s="48"/>
      <c r="L1751" s="151"/>
      <c r="M1751" s="48"/>
      <c r="N1751" s="154" t="s">
        <v>1064</v>
      </c>
      <c r="O1751" s="48"/>
      <c r="P1751" s="48"/>
      <c r="Q1751" s="48"/>
      <c r="R1751" s="48"/>
      <c r="S1751" s="48"/>
      <c r="T1751" s="48"/>
      <c r="U1751" s="48"/>
      <c r="V1751" s="48"/>
      <c r="W1751" s="48"/>
      <c r="X1751" s="48"/>
      <c r="Y1751" s="48"/>
      <c r="Z1751" s="48"/>
      <c r="AA1751" s="48"/>
      <c r="AB1751" s="48"/>
      <c r="AC1751" s="48"/>
      <c r="AD1751" s="48"/>
      <c r="AE1751" s="48"/>
      <c r="AF1751" s="48"/>
      <c r="AG1751" s="48"/>
      <c r="AH1751" s="48"/>
      <c r="AI1751" s="48"/>
      <c r="AJ1751" s="48"/>
      <c r="AK1751" s="48"/>
      <c r="AL1751" s="48"/>
      <c r="AM1751" s="48"/>
      <c r="AN1751" s="48"/>
      <c r="AO1751" s="48"/>
      <c r="AP1751" s="48"/>
      <c r="AQ1751" s="48"/>
      <c r="AR1751" s="48"/>
      <c r="AS1751" s="48"/>
      <c r="AT1751" s="48"/>
      <c r="AU1751" s="48"/>
      <c r="AV1751" s="48"/>
      <c r="AW1751" s="48"/>
      <c r="AX1751" s="48"/>
      <c r="AY1751" s="48"/>
      <c r="AZ1751" s="48"/>
      <c r="BA1751" s="48"/>
      <c r="BB1751" s="48"/>
      <c r="BC1751" s="48"/>
      <c r="BD1751" s="48"/>
      <c r="BE1751" s="48"/>
      <c r="BF1751" s="48"/>
      <c r="BG1751" s="48"/>
      <c r="BH1751" s="48"/>
      <c r="BI1751" s="48"/>
      <c r="BJ1751" s="48"/>
      <c r="BK1751" s="48"/>
      <c r="BL1751" s="48"/>
      <c r="BM1751" s="48"/>
      <c r="BN1751" s="48"/>
      <c r="BO1751" s="48"/>
      <c r="BP1751" s="48"/>
      <c r="BQ1751" s="48"/>
      <c r="BR1751" s="48"/>
      <c r="BS1751" s="48"/>
      <c r="BT1751" s="48"/>
      <c r="BU1751" s="48"/>
    </row>
    <row r="1752" spans="1:73" hidden="1">
      <c r="A1752" s="48"/>
      <c r="B1752" s="48"/>
      <c r="C1752" s="48"/>
      <c r="D1752" s="48"/>
      <c r="E1752" s="48"/>
      <c r="F1752" s="48"/>
      <c r="G1752" s="48"/>
      <c r="H1752" s="48"/>
      <c r="I1752" s="48"/>
      <c r="J1752" s="48"/>
      <c r="K1752" s="48"/>
      <c r="L1752" s="151"/>
      <c r="M1752" s="48"/>
      <c r="N1752" s="154" t="s">
        <v>4146</v>
      </c>
      <c r="O1752" s="48"/>
      <c r="P1752" s="48"/>
      <c r="Q1752" s="48"/>
      <c r="R1752" s="48"/>
      <c r="S1752" s="48"/>
      <c r="T1752" s="48"/>
      <c r="U1752" s="48"/>
      <c r="V1752" s="48"/>
      <c r="W1752" s="48"/>
      <c r="X1752" s="48"/>
      <c r="Y1752" s="48"/>
      <c r="Z1752" s="48"/>
      <c r="AA1752" s="48"/>
      <c r="AB1752" s="48"/>
      <c r="AC1752" s="48"/>
      <c r="AD1752" s="48"/>
      <c r="AE1752" s="48"/>
      <c r="AF1752" s="48"/>
      <c r="AG1752" s="48"/>
      <c r="AH1752" s="48"/>
      <c r="AI1752" s="48"/>
      <c r="AJ1752" s="48"/>
      <c r="AK1752" s="48"/>
      <c r="AL1752" s="48"/>
      <c r="AM1752" s="48"/>
      <c r="AN1752" s="48"/>
      <c r="AO1752" s="48"/>
      <c r="AP1752" s="48"/>
      <c r="AQ1752" s="48"/>
      <c r="AR1752" s="48"/>
      <c r="AS1752" s="48"/>
      <c r="AT1752" s="48"/>
      <c r="AU1752" s="48"/>
      <c r="AV1752" s="48"/>
      <c r="AW1752" s="48"/>
      <c r="AX1752" s="48"/>
      <c r="AY1752" s="48"/>
      <c r="AZ1752" s="48"/>
      <c r="BA1752" s="48"/>
      <c r="BB1752" s="48"/>
      <c r="BC1752" s="48"/>
      <c r="BD1752" s="48"/>
      <c r="BE1752" s="48"/>
      <c r="BF1752" s="48"/>
      <c r="BG1752" s="48"/>
      <c r="BH1752" s="48"/>
      <c r="BI1752" s="48"/>
      <c r="BJ1752" s="48"/>
      <c r="BK1752" s="48"/>
      <c r="BL1752" s="48"/>
      <c r="BM1752" s="48"/>
      <c r="BN1752" s="48"/>
      <c r="BO1752" s="48"/>
      <c r="BP1752" s="48"/>
      <c r="BQ1752" s="48"/>
      <c r="BR1752" s="48"/>
      <c r="BS1752" s="48"/>
      <c r="BT1752" s="48"/>
      <c r="BU1752" s="48"/>
    </row>
    <row r="1753" spans="1:73" hidden="1">
      <c r="A1753" s="48"/>
      <c r="B1753" s="48"/>
      <c r="C1753" s="48"/>
      <c r="D1753" s="48"/>
      <c r="E1753" s="48"/>
      <c r="F1753" s="48"/>
      <c r="G1753" s="48"/>
      <c r="H1753" s="48"/>
      <c r="I1753" s="48"/>
      <c r="J1753" s="48"/>
      <c r="K1753" s="48"/>
      <c r="L1753" s="151"/>
      <c r="M1753" s="48"/>
      <c r="N1753" s="154" t="s">
        <v>4147</v>
      </c>
      <c r="O1753" s="48"/>
      <c r="P1753" s="48"/>
      <c r="Q1753" s="48"/>
      <c r="R1753" s="48"/>
      <c r="S1753" s="48"/>
      <c r="T1753" s="48"/>
      <c r="U1753" s="48"/>
      <c r="V1753" s="48"/>
      <c r="W1753" s="48"/>
      <c r="X1753" s="48"/>
      <c r="Y1753" s="48"/>
      <c r="Z1753" s="48"/>
      <c r="AA1753" s="48"/>
      <c r="AB1753" s="48"/>
      <c r="AC1753" s="48"/>
      <c r="AD1753" s="48"/>
      <c r="AE1753" s="48"/>
      <c r="AF1753" s="48"/>
      <c r="AG1753" s="48"/>
      <c r="AH1753" s="48"/>
      <c r="AI1753" s="48"/>
      <c r="AJ1753" s="48"/>
      <c r="AK1753" s="48"/>
      <c r="AL1753" s="48"/>
      <c r="AM1753" s="48"/>
      <c r="AN1753" s="48"/>
      <c r="AO1753" s="48"/>
      <c r="AP1753" s="48"/>
      <c r="AQ1753" s="48"/>
      <c r="AR1753" s="48"/>
      <c r="AS1753" s="48"/>
      <c r="AT1753" s="48"/>
      <c r="AU1753" s="48"/>
      <c r="AV1753" s="48"/>
      <c r="AW1753" s="48"/>
      <c r="AX1753" s="48"/>
      <c r="AY1753" s="48"/>
      <c r="AZ1753" s="48"/>
      <c r="BA1753" s="48"/>
      <c r="BB1753" s="48"/>
      <c r="BC1753" s="48"/>
      <c r="BD1753" s="48"/>
      <c r="BE1753" s="48"/>
      <c r="BF1753" s="48"/>
      <c r="BG1753" s="48"/>
      <c r="BH1753" s="48"/>
      <c r="BI1753" s="48"/>
      <c r="BJ1753" s="48"/>
      <c r="BK1753" s="48"/>
      <c r="BL1753" s="48"/>
      <c r="BM1753" s="48"/>
      <c r="BN1753" s="48"/>
      <c r="BO1753" s="48"/>
      <c r="BP1753" s="48"/>
      <c r="BQ1753" s="48"/>
      <c r="BR1753" s="48"/>
      <c r="BS1753" s="48"/>
      <c r="BT1753" s="48"/>
      <c r="BU1753" s="48"/>
    </row>
    <row r="1754" spans="1:73" hidden="1">
      <c r="A1754" s="48"/>
      <c r="B1754" s="48"/>
      <c r="C1754" s="48"/>
      <c r="D1754" s="48"/>
      <c r="E1754" s="48"/>
      <c r="F1754" s="48"/>
      <c r="G1754" s="48"/>
      <c r="H1754" s="48"/>
      <c r="I1754" s="48"/>
      <c r="J1754" s="48"/>
      <c r="K1754" s="48"/>
      <c r="L1754" s="178"/>
      <c r="M1754" s="48"/>
      <c r="N1754" s="154" t="s">
        <v>4148</v>
      </c>
      <c r="O1754" s="48"/>
      <c r="P1754" s="48"/>
      <c r="Q1754" s="48"/>
      <c r="R1754" s="48"/>
      <c r="S1754" s="48"/>
      <c r="T1754" s="48"/>
      <c r="U1754" s="48"/>
      <c r="V1754" s="48"/>
      <c r="W1754" s="48"/>
      <c r="X1754" s="48"/>
      <c r="Y1754" s="48"/>
      <c r="Z1754" s="48"/>
      <c r="AA1754" s="48"/>
      <c r="AB1754" s="48"/>
      <c r="AC1754" s="48"/>
      <c r="AD1754" s="48"/>
      <c r="AE1754" s="48"/>
      <c r="AF1754" s="48"/>
      <c r="AG1754" s="48"/>
      <c r="AH1754" s="48"/>
      <c r="AI1754" s="48"/>
      <c r="AJ1754" s="48"/>
      <c r="AK1754" s="48"/>
      <c r="AL1754" s="48"/>
      <c r="AM1754" s="48"/>
      <c r="AN1754" s="48"/>
      <c r="AO1754" s="48"/>
      <c r="AP1754" s="48"/>
      <c r="AQ1754" s="48"/>
      <c r="AR1754" s="48"/>
      <c r="AS1754" s="48"/>
      <c r="AT1754" s="48"/>
      <c r="AU1754" s="48"/>
      <c r="AV1754" s="48"/>
      <c r="AW1754" s="48"/>
      <c r="AX1754" s="48"/>
      <c r="AY1754" s="48"/>
      <c r="AZ1754" s="48"/>
      <c r="BA1754" s="48"/>
      <c r="BB1754" s="48"/>
      <c r="BC1754" s="48"/>
      <c r="BD1754" s="48"/>
      <c r="BE1754" s="48"/>
      <c r="BF1754" s="48"/>
      <c r="BG1754" s="48"/>
      <c r="BH1754" s="48"/>
      <c r="BI1754" s="48"/>
      <c r="BJ1754" s="48"/>
      <c r="BK1754" s="48"/>
      <c r="BL1754" s="48"/>
      <c r="BM1754" s="48"/>
      <c r="BN1754" s="48"/>
      <c r="BO1754" s="48"/>
      <c r="BP1754" s="48"/>
      <c r="BQ1754" s="48"/>
      <c r="BR1754" s="48"/>
      <c r="BS1754" s="48"/>
      <c r="BT1754" s="48"/>
      <c r="BU1754" s="48"/>
    </row>
    <row r="1755" spans="1:73" hidden="1">
      <c r="A1755" s="48"/>
      <c r="B1755" s="48"/>
      <c r="C1755" s="48"/>
      <c r="D1755" s="48"/>
      <c r="E1755" s="48"/>
      <c r="F1755" s="48"/>
      <c r="G1755" s="48"/>
      <c r="H1755" s="48"/>
      <c r="I1755" s="48"/>
      <c r="J1755" s="48"/>
      <c r="K1755" s="48"/>
      <c r="L1755" s="151"/>
      <c r="M1755" s="48"/>
      <c r="N1755" s="154" t="s">
        <v>4149</v>
      </c>
      <c r="O1755" s="48"/>
      <c r="P1755" s="48"/>
      <c r="Q1755" s="48"/>
      <c r="R1755" s="48"/>
      <c r="S1755" s="48"/>
      <c r="T1755" s="48"/>
      <c r="U1755" s="48"/>
      <c r="V1755" s="48"/>
      <c r="W1755" s="48"/>
      <c r="X1755" s="48"/>
      <c r="Y1755" s="48"/>
      <c r="Z1755" s="48"/>
      <c r="AA1755" s="48"/>
      <c r="AB1755" s="48"/>
      <c r="AC1755" s="48"/>
      <c r="AD1755" s="48"/>
      <c r="AE1755" s="48"/>
      <c r="AF1755" s="48"/>
      <c r="AG1755" s="48"/>
      <c r="AH1755" s="48"/>
      <c r="AI1755" s="48"/>
      <c r="AJ1755" s="48"/>
      <c r="AK1755" s="48"/>
      <c r="AL1755" s="48"/>
      <c r="AM1755" s="48"/>
      <c r="AN1755" s="48"/>
      <c r="AO1755" s="48"/>
      <c r="AP1755" s="48"/>
      <c r="AQ1755" s="48"/>
      <c r="AR1755" s="48"/>
      <c r="AS1755" s="48"/>
      <c r="AT1755" s="48"/>
      <c r="AU1755" s="48"/>
      <c r="AV1755" s="48"/>
      <c r="AW1755" s="48"/>
      <c r="AX1755" s="48"/>
      <c r="AY1755" s="48"/>
      <c r="AZ1755" s="48"/>
      <c r="BA1755" s="48"/>
      <c r="BB1755" s="48"/>
      <c r="BC1755" s="48"/>
      <c r="BD1755" s="48"/>
      <c r="BE1755" s="48"/>
      <c r="BF1755" s="48"/>
      <c r="BG1755" s="48"/>
      <c r="BH1755" s="48"/>
      <c r="BI1755" s="48"/>
      <c r="BJ1755" s="48"/>
      <c r="BK1755" s="48"/>
      <c r="BL1755" s="48"/>
      <c r="BM1755" s="48"/>
      <c r="BN1755" s="48"/>
      <c r="BO1755" s="48"/>
      <c r="BP1755" s="48"/>
      <c r="BQ1755" s="48"/>
      <c r="BR1755" s="48"/>
      <c r="BS1755" s="48"/>
      <c r="BT1755" s="48"/>
      <c r="BU1755" s="48"/>
    </row>
    <row r="1756" spans="1:73" hidden="1">
      <c r="A1756" s="48"/>
      <c r="B1756" s="48"/>
      <c r="C1756" s="48"/>
      <c r="D1756" s="48"/>
      <c r="E1756" s="48"/>
      <c r="F1756" s="48"/>
      <c r="G1756" s="48"/>
      <c r="H1756" s="48"/>
      <c r="I1756" s="48"/>
      <c r="J1756" s="48"/>
      <c r="K1756" s="48"/>
      <c r="L1756" s="151"/>
      <c r="M1756" s="48"/>
      <c r="N1756" s="154" t="s">
        <v>4150</v>
      </c>
      <c r="O1756" s="48"/>
      <c r="P1756" s="48"/>
      <c r="Q1756" s="48"/>
      <c r="R1756" s="48"/>
      <c r="S1756" s="48"/>
      <c r="T1756" s="48"/>
      <c r="U1756" s="48"/>
      <c r="V1756" s="48"/>
      <c r="W1756" s="48"/>
      <c r="X1756" s="48"/>
      <c r="Y1756" s="48"/>
      <c r="Z1756" s="48"/>
      <c r="AA1756" s="48"/>
      <c r="AB1756" s="48"/>
      <c r="AC1756" s="48"/>
      <c r="AD1756" s="48"/>
      <c r="AE1756" s="48"/>
      <c r="AF1756" s="48"/>
      <c r="AG1756" s="48"/>
      <c r="AH1756" s="48"/>
      <c r="AI1756" s="48"/>
      <c r="AJ1756" s="48"/>
      <c r="AK1756" s="48"/>
      <c r="AL1756" s="48"/>
      <c r="AM1756" s="48"/>
      <c r="AN1756" s="48"/>
      <c r="AO1756" s="48"/>
      <c r="AP1756" s="48"/>
      <c r="AQ1756" s="48"/>
      <c r="AR1756" s="48"/>
      <c r="AS1756" s="48"/>
      <c r="AT1756" s="48"/>
      <c r="AU1756" s="48"/>
      <c r="AV1756" s="48"/>
      <c r="AW1756" s="48"/>
      <c r="AX1756" s="48"/>
      <c r="AY1756" s="48"/>
      <c r="AZ1756" s="48"/>
      <c r="BA1756" s="48"/>
      <c r="BB1756" s="48"/>
      <c r="BC1756" s="48"/>
      <c r="BD1756" s="48"/>
      <c r="BE1756" s="48"/>
      <c r="BF1756" s="48"/>
      <c r="BG1756" s="48"/>
      <c r="BH1756" s="48"/>
      <c r="BI1756" s="48"/>
      <c r="BJ1756" s="48"/>
      <c r="BK1756" s="48"/>
      <c r="BL1756" s="48"/>
      <c r="BM1756" s="48"/>
      <c r="BN1756" s="48"/>
      <c r="BO1756" s="48"/>
      <c r="BP1756" s="48"/>
      <c r="BQ1756" s="48"/>
      <c r="BR1756" s="48"/>
      <c r="BS1756" s="48"/>
      <c r="BT1756" s="48"/>
      <c r="BU1756" s="48"/>
    </row>
    <row r="1757" spans="1:73" hidden="1">
      <c r="A1757" s="48"/>
      <c r="B1757" s="48"/>
      <c r="C1757" s="48"/>
      <c r="D1757" s="48"/>
      <c r="E1757" s="48"/>
      <c r="F1757" s="48"/>
      <c r="G1757" s="48"/>
      <c r="H1757" s="48"/>
      <c r="I1757" s="48"/>
      <c r="J1757" s="48"/>
      <c r="K1757" s="48"/>
      <c r="L1757" s="151"/>
      <c r="M1757" s="48"/>
      <c r="N1757" s="154" t="s">
        <v>4151</v>
      </c>
      <c r="O1757" s="48"/>
      <c r="P1757" s="48"/>
      <c r="Q1757" s="48"/>
      <c r="R1757" s="48"/>
      <c r="S1757" s="48"/>
      <c r="T1757" s="48"/>
      <c r="U1757" s="48"/>
      <c r="V1757" s="48"/>
      <c r="W1757" s="48"/>
      <c r="X1757" s="48"/>
      <c r="Y1757" s="48"/>
      <c r="Z1757" s="48"/>
      <c r="AA1757" s="48"/>
      <c r="AB1757" s="48"/>
      <c r="AC1757" s="48"/>
      <c r="AD1757" s="48"/>
      <c r="AE1757" s="48"/>
      <c r="AF1757" s="48"/>
      <c r="AG1757" s="48"/>
      <c r="AH1757" s="48"/>
      <c r="AI1757" s="48"/>
      <c r="AJ1757" s="48"/>
      <c r="AK1757" s="48"/>
      <c r="AL1757" s="48"/>
      <c r="AM1757" s="48"/>
      <c r="AN1757" s="48"/>
      <c r="AO1757" s="48"/>
      <c r="AP1757" s="48"/>
      <c r="AQ1757" s="48"/>
      <c r="AR1757" s="48"/>
      <c r="AS1757" s="48"/>
      <c r="AT1757" s="48"/>
      <c r="AU1757" s="48"/>
      <c r="AV1757" s="48"/>
      <c r="AW1757" s="48"/>
      <c r="AX1757" s="48"/>
      <c r="AY1757" s="48"/>
      <c r="AZ1757" s="48"/>
      <c r="BA1757" s="48"/>
      <c r="BB1757" s="48"/>
      <c r="BC1757" s="48"/>
      <c r="BD1757" s="48"/>
      <c r="BE1757" s="48"/>
      <c r="BF1757" s="48"/>
      <c r="BG1757" s="48"/>
      <c r="BH1757" s="48"/>
      <c r="BI1757" s="48"/>
      <c r="BJ1757" s="48"/>
      <c r="BK1757" s="48"/>
      <c r="BL1757" s="48"/>
      <c r="BM1757" s="48"/>
      <c r="BN1757" s="48"/>
      <c r="BO1757" s="48"/>
      <c r="BP1757" s="48"/>
      <c r="BQ1757" s="48"/>
      <c r="BR1757" s="48"/>
      <c r="BS1757" s="48"/>
      <c r="BT1757" s="48"/>
      <c r="BU1757" s="48"/>
    </row>
    <row r="1758" spans="1:73" hidden="1">
      <c r="A1758" s="48"/>
      <c r="B1758" s="48"/>
      <c r="C1758" s="48"/>
      <c r="D1758" s="48"/>
      <c r="E1758" s="48"/>
      <c r="F1758" s="48"/>
      <c r="G1758" s="48"/>
      <c r="H1758" s="48"/>
      <c r="I1758" s="48"/>
      <c r="J1758" s="48"/>
      <c r="K1758" s="48"/>
      <c r="L1758" s="178"/>
      <c r="M1758" s="48"/>
      <c r="N1758" s="154" t="s">
        <v>4152</v>
      </c>
      <c r="O1758" s="48"/>
      <c r="P1758" s="48"/>
      <c r="Q1758" s="48"/>
      <c r="R1758" s="48"/>
      <c r="S1758" s="48"/>
      <c r="T1758" s="48"/>
      <c r="U1758" s="48"/>
      <c r="V1758" s="48"/>
      <c r="W1758" s="48"/>
      <c r="X1758" s="48"/>
      <c r="Y1758" s="48"/>
      <c r="Z1758" s="48"/>
      <c r="AA1758" s="48"/>
      <c r="AB1758" s="48"/>
      <c r="AC1758" s="48"/>
      <c r="AD1758" s="48"/>
      <c r="AE1758" s="48"/>
      <c r="AF1758" s="48"/>
      <c r="AG1758" s="48"/>
      <c r="AH1758" s="48"/>
      <c r="AI1758" s="48"/>
      <c r="AJ1758" s="48"/>
      <c r="AK1758" s="48"/>
      <c r="AL1758" s="48"/>
      <c r="AM1758" s="48"/>
      <c r="AN1758" s="48"/>
      <c r="AO1758" s="48"/>
      <c r="AP1758" s="48"/>
      <c r="AQ1758" s="48"/>
      <c r="AR1758" s="48"/>
      <c r="AS1758" s="48"/>
      <c r="AT1758" s="48"/>
      <c r="AU1758" s="48"/>
      <c r="AV1758" s="48"/>
      <c r="AW1758" s="48"/>
      <c r="AX1758" s="48"/>
      <c r="AY1758" s="48"/>
      <c r="AZ1758" s="48"/>
      <c r="BA1758" s="48"/>
      <c r="BB1758" s="48"/>
      <c r="BC1758" s="48"/>
      <c r="BD1758" s="48"/>
      <c r="BE1758" s="48"/>
      <c r="BF1758" s="48"/>
      <c r="BG1758" s="48"/>
      <c r="BH1758" s="48"/>
      <c r="BI1758" s="48"/>
      <c r="BJ1758" s="48"/>
      <c r="BK1758" s="48"/>
      <c r="BL1758" s="48"/>
      <c r="BM1758" s="48"/>
      <c r="BN1758" s="48"/>
      <c r="BO1758" s="48"/>
      <c r="BP1758" s="48"/>
      <c r="BQ1758" s="48"/>
      <c r="BR1758" s="48"/>
      <c r="BS1758" s="48"/>
      <c r="BT1758" s="48"/>
      <c r="BU1758" s="48"/>
    </row>
    <row r="1759" spans="1:73" hidden="1">
      <c r="A1759" s="48"/>
      <c r="B1759" s="48"/>
      <c r="C1759" s="48"/>
      <c r="D1759" s="48"/>
      <c r="E1759" s="48"/>
      <c r="F1759" s="48"/>
      <c r="G1759" s="48"/>
      <c r="H1759" s="48"/>
      <c r="I1759" s="48"/>
      <c r="J1759" s="48"/>
      <c r="K1759" s="48"/>
      <c r="L1759" s="151"/>
      <c r="M1759" s="48"/>
      <c r="N1759" s="154" t="s">
        <v>4153</v>
      </c>
      <c r="O1759" s="48"/>
      <c r="P1759" s="48"/>
      <c r="Q1759" s="48"/>
      <c r="R1759" s="48"/>
      <c r="S1759" s="48"/>
      <c r="T1759" s="48"/>
      <c r="U1759" s="48"/>
      <c r="V1759" s="48"/>
      <c r="W1759" s="48"/>
      <c r="X1759" s="48"/>
      <c r="Y1759" s="48"/>
      <c r="Z1759" s="48"/>
      <c r="AA1759" s="48"/>
      <c r="AB1759" s="48"/>
      <c r="AC1759" s="48"/>
      <c r="AD1759" s="48"/>
      <c r="AE1759" s="48"/>
      <c r="AF1759" s="48"/>
      <c r="AG1759" s="48"/>
      <c r="AH1759" s="48"/>
      <c r="AI1759" s="48"/>
      <c r="AJ1759" s="48"/>
      <c r="AK1759" s="48"/>
      <c r="AL1759" s="48"/>
      <c r="AM1759" s="48"/>
      <c r="AN1759" s="48"/>
      <c r="AO1759" s="48"/>
      <c r="AP1759" s="48"/>
      <c r="AQ1759" s="48"/>
      <c r="AR1759" s="48"/>
      <c r="AS1759" s="48"/>
      <c r="AT1759" s="48"/>
      <c r="AU1759" s="48"/>
      <c r="AV1759" s="48"/>
      <c r="AW1759" s="48"/>
      <c r="AX1759" s="48"/>
      <c r="AY1759" s="48"/>
      <c r="AZ1759" s="48"/>
      <c r="BA1759" s="48"/>
      <c r="BB1759" s="48"/>
      <c r="BC1759" s="48"/>
      <c r="BD1759" s="48"/>
      <c r="BE1759" s="48"/>
      <c r="BF1759" s="48"/>
      <c r="BG1759" s="48"/>
      <c r="BH1759" s="48"/>
      <c r="BI1759" s="48"/>
      <c r="BJ1759" s="48"/>
      <c r="BK1759" s="48"/>
      <c r="BL1759" s="48"/>
      <c r="BM1759" s="48"/>
      <c r="BN1759" s="48"/>
      <c r="BO1759" s="48"/>
      <c r="BP1759" s="48"/>
      <c r="BQ1759" s="48"/>
      <c r="BR1759" s="48"/>
      <c r="BS1759" s="48"/>
      <c r="BT1759" s="48"/>
      <c r="BU1759" s="48"/>
    </row>
    <row r="1760" spans="1:73" hidden="1">
      <c r="A1760" s="48"/>
      <c r="B1760" s="48"/>
      <c r="C1760" s="48"/>
      <c r="D1760" s="48"/>
      <c r="E1760" s="48"/>
      <c r="F1760" s="48"/>
      <c r="G1760" s="48"/>
      <c r="H1760" s="48"/>
      <c r="I1760" s="48"/>
      <c r="J1760" s="48"/>
      <c r="K1760" s="48"/>
      <c r="L1760" s="151"/>
      <c r="M1760" s="48"/>
      <c r="N1760" s="154" t="s">
        <v>4154</v>
      </c>
      <c r="O1760" s="48"/>
      <c r="P1760" s="48"/>
      <c r="Q1760" s="48"/>
      <c r="R1760" s="48"/>
      <c r="S1760" s="48"/>
      <c r="T1760" s="48"/>
      <c r="U1760" s="48"/>
      <c r="V1760" s="48"/>
      <c r="W1760" s="48"/>
      <c r="X1760" s="48"/>
      <c r="Y1760" s="48"/>
      <c r="Z1760" s="48"/>
      <c r="AA1760" s="48"/>
      <c r="AB1760" s="48"/>
      <c r="AC1760" s="48"/>
      <c r="AD1760" s="48"/>
      <c r="AE1760" s="48"/>
      <c r="AF1760" s="48"/>
      <c r="AG1760" s="48"/>
      <c r="AH1760" s="48"/>
      <c r="AI1760" s="48"/>
      <c r="AJ1760" s="48"/>
      <c r="AK1760" s="48"/>
      <c r="AL1760" s="48"/>
      <c r="AM1760" s="48"/>
      <c r="AN1760" s="48"/>
      <c r="AO1760" s="48"/>
      <c r="AP1760" s="48"/>
      <c r="AQ1760" s="48"/>
      <c r="AR1760" s="48"/>
      <c r="AS1760" s="48"/>
      <c r="AT1760" s="48"/>
      <c r="AU1760" s="48"/>
      <c r="AV1760" s="48"/>
      <c r="AW1760" s="48"/>
      <c r="AX1760" s="48"/>
      <c r="AY1760" s="48"/>
      <c r="AZ1760" s="48"/>
      <c r="BA1760" s="48"/>
      <c r="BB1760" s="48"/>
      <c r="BC1760" s="48"/>
      <c r="BD1760" s="48"/>
      <c r="BE1760" s="48"/>
      <c r="BF1760" s="48"/>
      <c r="BG1760" s="48"/>
      <c r="BH1760" s="48"/>
      <c r="BI1760" s="48"/>
      <c r="BJ1760" s="48"/>
      <c r="BK1760" s="48"/>
      <c r="BL1760" s="48"/>
      <c r="BM1760" s="48"/>
      <c r="BN1760" s="48"/>
      <c r="BO1760" s="48"/>
      <c r="BP1760" s="48"/>
      <c r="BQ1760" s="48"/>
      <c r="BR1760" s="48"/>
      <c r="BS1760" s="48"/>
      <c r="BT1760" s="48"/>
      <c r="BU1760" s="48"/>
    </row>
    <row r="1761" spans="1:73" hidden="1">
      <c r="A1761" s="48"/>
      <c r="B1761" s="48"/>
      <c r="C1761" s="48"/>
      <c r="D1761" s="48"/>
      <c r="E1761" s="48"/>
      <c r="F1761" s="48"/>
      <c r="G1761" s="48"/>
      <c r="H1761" s="48"/>
      <c r="I1761" s="48"/>
      <c r="J1761" s="48"/>
      <c r="K1761" s="48"/>
      <c r="L1761" s="151"/>
      <c r="M1761" s="48"/>
      <c r="N1761" s="154" t="s">
        <v>1369</v>
      </c>
      <c r="O1761" s="48"/>
      <c r="P1761" s="48"/>
      <c r="Q1761" s="48"/>
      <c r="R1761" s="48"/>
      <c r="S1761" s="48"/>
      <c r="T1761" s="48"/>
      <c r="U1761" s="48"/>
      <c r="V1761" s="48"/>
      <c r="W1761" s="48"/>
      <c r="X1761" s="48"/>
      <c r="Y1761" s="48"/>
      <c r="Z1761" s="48"/>
      <c r="AA1761" s="48"/>
      <c r="AB1761" s="48"/>
      <c r="AC1761" s="48"/>
      <c r="AD1761" s="48"/>
      <c r="AE1761" s="48"/>
      <c r="AF1761" s="48"/>
      <c r="AG1761" s="48"/>
      <c r="AH1761" s="48"/>
      <c r="AI1761" s="48"/>
      <c r="AJ1761" s="48"/>
      <c r="AK1761" s="48"/>
      <c r="AL1761" s="48"/>
      <c r="AM1761" s="48"/>
      <c r="AN1761" s="48"/>
      <c r="AO1761" s="48"/>
      <c r="AP1761" s="48"/>
      <c r="AQ1761" s="48"/>
      <c r="AR1761" s="48"/>
      <c r="AS1761" s="48"/>
      <c r="AT1761" s="48"/>
      <c r="AU1761" s="48"/>
      <c r="AV1761" s="48"/>
      <c r="AW1761" s="48"/>
      <c r="AX1761" s="48"/>
      <c r="AY1761" s="48"/>
      <c r="AZ1761" s="48"/>
      <c r="BA1761" s="48"/>
      <c r="BB1761" s="48"/>
      <c r="BC1761" s="48"/>
      <c r="BD1761" s="48"/>
      <c r="BE1761" s="48"/>
      <c r="BF1761" s="48"/>
      <c r="BG1761" s="48"/>
      <c r="BH1761" s="48"/>
      <c r="BI1761" s="48"/>
      <c r="BJ1761" s="48"/>
      <c r="BK1761" s="48"/>
      <c r="BL1761" s="48"/>
      <c r="BM1761" s="48"/>
      <c r="BN1761" s="48"/>
      <c r="BO1761" s="48"/>
      <c r="BP1761" s="48"/>
      <c r="BQ1761" s="48"/>
      <c r="BR1761" s="48"/>
      <c r="BS1761" s="48"/>
      <c r="BT1761" s="48"/>
      <c r="BU1761" s="48"/>
    </row>
    <row r="1762" spans="1:73" hidden="1">
      <c r="A1762" s="48"/>
      <c r="B1762" s="48"/>
      <c r="C1762" s="48"/>
      <c r="D1762" s="48"/>
      <c r="E1762" s="48"/>
      <c r="F1762" s="48"/>
      <c r="G1762" s="48"/>
      <c r="H1762" s="48"/>
      <c r="I1762" s="48"/>
      <c r="J1762" s="48"/>
      <c r="K1762" s="48"/>
      <c r="L1762" s="178"/>
      <c r="M1762" s="48"/>
      <c r="N1762" s="154" t="s">
        <v>4155</v>
      </c>
      <c r="O1762" s="48"/>
      <c r="P1762" s="48"/>
      <c r="Q1762" s="48"/>
      <c r="R1762" s="48"/>
      <c r="S1762" s="48"/>
      <c r="T1762" s="48"/>
      <c r="U1762" s="48"/>
      <c r="V1762" s="48"/>
      <c r="W1762" s="48"/>
      <c r="X1762" s="48"/>
      <c r="Y1762" s="48"/>
      <c r="Z1762" s="48"/>
      <c r="AA1762" s="48"/>
      <c r="AB1762" s="48"/>
      <c r="AC1762" s="48"/>
      <c r="AD1762" s="48"/>
      <c r="AE1762" s="48"/>
      <c r="AF1762" s="48"/>
      <c r="AG1762" s="48"/>
      <c r="AH1762" s="48"/>
      <c r="AI1762" s="48"/>
      <c r="AJ1762" s="48"/>
      <c r="AK1762" s="48"/>
      <c r="AL1762" s="48"/>
      <c r="AM1762" s="48"/>
      <c r="AN1762" s="48"/>
      <c r="AO1762" s="48"/>
      <c r="AP1762" s="48"/>
      <c r="AQ1762" s="48"/>
      <c r="AR1762" s="48"/>
      <c r="AS1762" s="48"/>
      <c r="AT1762" s="48"/>
      <c r="AU1762" s="48"/>
      <c r="AV1762" s="48"/>
      <c r="AW1762" s="48"/>
      <c r="AX1762" s="48"/>
      <c r="AY1762" s="48"/>
      <c r="AZ1762" s="48"/>
      <c r="BA1762" s="48"/>
      <c r="BB1762" s="48"/>
      <c r="BC1762" s="48"/>
      <c r="BD1762" s="48"/>
      <c r="BE1762" s="48"/>
      <c r="BF1762" s="48"/>
      <c r="BG1762" s="48"/>
      <c r="BH1762" s="48"/>
      <c r="BI1762" s="48"/>
      <c r="BJ1762" s="48"/>
      <c r="BK1762" s="48"/>
      <c r="BL1762" s="48"/>
      <c r="BM1762" s="48"/>
      <c r="BN1762" s="48"/>
      <c r="BO1762" s="48"/>
      <c r="BP1762" s="48"/>
      <c r="BQ1762" s="48"/>
      <c r="BR1762" s="48"/>
      <c r="BS1762" s="48"/>
      <c r="BT1762" s="48"/>
      <c r="BU1762" s="48"/>
    </row>
    <row r="1763" spans="1:73" hidden="1">
      <c r="A1763" s="48"/>
      <c r="B1763" s="48"/>
      <c r="C1763" s="48"/>
      <c r="D1763" s="48"/>
      <c r="E1763" s="48"/>
      <c r="F1763" s="48"/>
      <c r="G1763" s="48"/>
      <c r="H1763" s="48"/>
      <c r="I1763" s="48"/>
      <c r="J1763" s="48"/>
      <c r="K1763" s="48"/>
      <c r="L1763" s="151"/>
      <c r="M1763" s="48"/>
      <c r="N1763" s="154" t="s">
        <v>4156</v>
      </c>
      <c r="O1763" s="48"/>
      <c r="P1763" s="48"/>
      <c r="Q1763" s="48"/>
      <c r="R1763" s="48"/>
      <c r="S1763" s="48"/>
      <c r="T1763" s="48"/>
      <c r="U1763" s="48"/>
      <c r="V1763" s="48"/>
      <c r="W1763" s="48"/>
      <c r="X1763" s="48"/>
      <c r="Y1763" s="48"/>
      <c r="Z1763" s="48"/>
      <c r="AA1763" s="48"/>
      <c r="AB1763" s="48"/>
      <c r="AC1763" s="48"/>
      <c r="AD1763" s="48"/>
      <c r="AE1763" s="48"/>
      <c r="AF1763" s="48"/>
      <c r="AG1763" s="48"/>
      <c r="AH1763" s="48"/>
      <c r="AI1763" s="48"/>
      <c r="AJ1763" s="48"/>
      <c r="AK1763" s="48"/>
      <c r="AL1763" s="48"/>
      <c r="AM1763" s="48"/>
      <c r="AN1763" s="48"/>
      <c r="AO1763" s="48"/>
      <c r="AP1763" s="48"/>
      <c r="AQ1763" s="48"/>
      <c r="AR1763" s="48"/>
      <c r="AS1763" s="48"/>
      <c r="AT1763" s="48"/>
      <c r="AU1763" s="48"/>
      <c r="AV1763" s="48"/>
      <c r="AW1763" s="48"/>
      <c r="AX1763" s="48"/>
      <c r="AY1763" s="48"/>
      <c r="AZ1763" s="48"/>
      <c r="BA1763" s="48"/>
      <c r="BB1763" s="48"/>
      <c r="BC1763" s="48"/>
      <c r="BD1763" s="48"/>
      <c r="BE1763" s="48"/>
      <c r="BF1763" s="48"/>
      <c r="BG1763" s="48"/>
      <c r="BH1763" s="48"/>
      <c r="BI1763" s="48"/>
      <c r="BJ1763" s="48"/>
      <c r="BK1763" s="48"/>
      <c r="BL1763" s="48"/>
      <c r="BM1763" s="48"/>
      <c r="BN1763" s="48"/>
      <c r="BO1763" s="48"/>
      <c r="BP1763" s="48"/>
      <c r="BQ1763" s="48"/>
      <c r="BR1763" s="48"/>
      <c r="BS1763" s="48"/>
      <c r="BT1763" s="48"/>
      <c r="BU1763" s="48"/>
    </row>
    <row r="1764" spans="1:73" hidden="1">
      <c r="A1764" s="48"/>
      <c r="B1764" s="48"/>
      <c r="C1764" s="48"/>
      <c r="D1764" s="48"/>
      <c r="E1764" s="48"/>
      <c r="F1764" s="48"/>
      <c r="G1764" s="48"/>
      <c r="H1764" s="48"/>
      <c r="I1764" s="48"/>
      <c r="J1764" s="48"/>
      <c r="K1764" s="48"/>
      <c r="L1764" s="151"/>
      <c r="M1764" s="48"/>
      <c r="N1764" s="154" t="s">
        <v>4157</v>
      </c>
      <c r="O1764" s="48"/>
      <c r="P1764" s="48"/>
      <c r="Q1764" s="48"/>
      <c r="R1764" s="48"/>
      <c r="S1764" s="48"/>
      <c r="T1764" s="48"/>
      <c r="U1764" s="48"/>
      <c r="V1764" s="48"/>
      <c r="W1764" s="48"/>
      <c r="X1764" s="48"/>
      <c r="Y1764" s="48"/>
      <c r="Z1764" s="48"/>
      <c r="AA1764" s="48"/>
      <c r="AB1764" s="48"/>
      <c r="AC1764" s="48"/>
      <c r="AD1764" s="48"/>
      <c r="AE1764" s="48"/>
      <c r="AF1764" s="48"/>
      <c r="AG1764" s="48"/>
      <c r="AH1764" s="48"/>
      <c r="AI1764" s="48"/>
      <c r="AJ1764" s="48"/>
      <c r="AK1764" s="48"/>
      <c r="AL1764" s="48"/>
      <c r="AM1764" s="48"/>
      <c r="AN1764" s="48"/>
      <c r="AO1764" s="48"/>
      <c r="AP1764" s="48"/>
      <c r="AQ1764" s="48"/>
      <c r="AR1764" s="48"/>
      <c r="AS1764" s="48"/>
      <c r="AT1764" s="48"/>
      <c r="AU1764" s="48"/>
      <c r="AV1764" s="48"/>
      <c r="AW1764" s="48"/>
      <c r="AX1764" s="48"/>
      <c r="AY1764" s="48"/>
      <c r="AZ1764" s="48"/>
      <c r="BA1764" s="48"/>
      <c r="BB1764" s="48"/>
      <c r="BC1764" s="48"/>
      <c r="BD1764" s="48"/>
      <c r="BE1764" s="48"/>
      <c r="BF1764" s="48"/>
      <c r="BG1764" s="48"/>
      <c r="BH1764" s="48"/>
      <c r="BI1764" s="48"/>
      <c r="BJ1764" s="48"/>
      <c r="BK1764" s="48"/>
      <c r="BL1764" s="48"/>
      <c r="BM1764" s="48"/>
      <c r="BN1764" s="48"/>
      <c r="BO1764" s="48"/>
      <c r="BP1764" s="48"/>
      <c r="BQ1764" s="48"/>
      <c r="BR1764" s="48"/>
      <c r="BS1764" s="48"/>
      <c r="BT1764" s="48"/>
      <c r="BU1764" s="48"/>
    </row>
    <row r="1765" spans="1:73" hidden="1">
      <c r="A1765" s="48"/>
      <c r="B1765" s="48"/>
      <c r="C1765" s="48"/>
      <c r="D1765" s="48"/>
      <c r="E1765" s="48"/>
      <c r="F1765" s="48"/>
      <c r="G1765" s="48"/>
      <c r="H1765" s="48"/>
      <c r="I1765" s="48"/>
      <c r="J1765" s="48"/>
      <c r="K1765" s="48"/>
      <c r="L1765" s="151"/>
      <c r="M1765" s="48"/>
      <c r="N1765" s="154" t="s">
        <v>4158</v>
      </c>
      <c r="O1765" s="48"/>
      <c r="P1765" s="48"/>
      <c r="Q1765" s="48"/>
      <c r="R1765" s="48"/>
      <c r="S1765" s="48"/>
      <c r="T1765" s="48"/>
      <c r="U1765" s="48"/>
      <c r="V1765" s="48"/>
      <c r="W1765" s="48"/>
      <c r="X1765" s="48"/>
      <c r="Y1765" s="48"/>
      <c r="Z1765" s="48"/>
      <c r="AA1765" s="48"/>
      <c r="AB1765" s="48"/>
      <c r="AC1765" s="48"/>
      <c r="AD1765" s="48"/>
      <c r="AE1765" s="48"/>
      <c r="AF1765" s="48"/>
      <c r="AG1765" s="48"/>
      <c r="AH1765" s="48"/>
      <c r="AI1765" s="48"/>
      <c r="AJ1765" s="48"/>
      <c r="AK1765" s="48"/>
      <c r="AL1765" s="48"/>
      <c r="AM1765" s="48"/>
      <c r="AN1765" s="48"/>
      <c r="AO1765" s="48"/>
      <c r="AP1765" s="48"/>
      <c r="AQ1765" s="48"/>
      <c r="AR1765" s="48"/>
      <c r="AS1765" s="48"/>
      <c r="AT1765" s="48"/>
      <c r="AU1765" s="48"/>
      <c r="AV1765" s="48"/>
      <c r="AW1765" s="48"/>
      <c r="AX1765" s="48"/>
      <c r="AY1765" s="48"/>
      <c r="AZ1765" s="48"/>
      <c r="BA1765" s="48"/>
      <c r="BB1765" s="48"/>
      <c r="BC1765" s="48"/>
      <c r="BD1765" s="48"/>
      <c r="BE1765" s="48"/>
      <c r="BF1765" s="48"/>
      <c r="BG1765" s="48"/>
      <c r="BH1765" s="48"/>
      <c r="BI1765" s="48"/>
      <c r="BJ1765" s="48"/>
      <c r="BK1765" s="48"/>
      <c r="BL1765" s="48"/>
      <c r="BM1765" s="48"/>
      <c r="BN1765" s="48"/>
      <c r="BO1765" s="48"/>
      <c r="BP1765" s="48"/>
      <c r="BQ1765" s="48"/>
      <c r="BR1765" s="48"/>
      <c r="BS1765" s="48"/>
      <c r="BT1765" s="48"/>
      <c r="BU1765" s="48"/>
    </row>
    <row r="1766" spans="1:73" hidden="1">
      <c r="A1766" s="48"/>
      <c r="B1766" s="48"/>
      <c r="C1766" s="48"/>
      <c r="D1766" s="48"/>
      <c r="E1766" s="48"/>
      <c r="F1766" s="48"/>
      <c r="G1766" s="48"/>
      <c r="H1766" s="48"/>
      <c r="I1766" s="48"/>
      <c r="J1766" s="48"/>
      <c r="K1766" s="48"/>
      <c r="L1766" s="178"/>
      <c r="M1766" s="48"/>
      <c r="N1766" s="154" t="s">
        <v>4159</v>
      </c>
      <c r="O1766" s="48"/>
      <c r="P1766" s="48"/>
      <c r="Q1766" s="48"/>
      <c r="R1766" s="48"/>
      <c r="S1766" s="48"/>
      <c r="T1766" s="48"/>
      <c r="U1766" s="48"/>
      <c r="V1766" s="48"/>
      <c r="W1766" s="48"/>
      <c r="X1766" s="48"/>
      <c r="Y1766" s="48"/>
      <c r="Z1766" s="48"/>
      <c r="AA1766" s="48"/>
      <c r="AB1766" s="48"/>
      <c r="AC1766" s="48"/>
      <c r="AD1766" s="48"/>
      <c r="AE1766" s="48"/>
      <c r="AF1766" s="48"/>
      <c r="AG1766" s="48"/>
      <c r="AH1766" s="48"/>
      <c r="AI1766" s="48"/>
      <c r="AJ1766" s="48"/>
      <c r="AK1766" s="48"/>
      <c r="AL1766" s="48"/>
      <c r="AM1766" s="48"/>
      <c r="AN1766" s="48"/>
      <c r="AO1766" s="48"/>
      <c r="AP1766" s="48"/>
      <c r="AQ1766" s="48"/>
      <c r="AR1766" s="48"/>
      <c r="AS1766" s="48"/>
      <c r="AT1766" s="48"/>
      <c r="AU1766" s="48"/>
      <c r="AV1766" s="48"/>
      <c r="AW1766" s="48"/>
      <c r="AX1766" s="48"/>
      <c r="AY1766" s="48"/>
      <c r="AZ1766" s="48"/>
      <c r="BA1766" s="48"/>
      <c r="BB1766" s="48"/>
      <c r="BC1766" s="48"/>
      <c r="BD1766" s="48"/>
      <c r="BE1766" s="48"/>
      <c r="BF1766" s="48"/>
      <c r="BG1766" s="48"/>
      <c r="BH1766" s="48"/>
      <c r="BI1766" s="48"/>
      <c r="BJ1766" s="48"/>
      <c r="BK1766" s="48"/>
      <c r="BL1766" s="48"/>
      <c r="BM1766" s="48"/>
      <c r="BN1766" s="48"/>
      <c r="BO1766" s="48"/>
      <c r="BP1766" s="48"/>
      <c r="BQ1766" s="48"/>
      <c r="BR1766" s="48"/>
      <c r="BS1766" s="48"/>
      <c r="BT1766" s="48"/>
      <c r="BU1766" s="48"/>
    </row>
    <row r="1767" spans="1:73" hidden="1">
      <c r="A1767" s="48"/>
      <c r="B1767" s="48"/>
      <c r="C1767" s="48"/>
      <c r="D1767" s="48"/>
      <c r="E1767" s="48"/>
      <c r="F1767" s="48"/>
      <c r="G1767" s="48"/>
      <c r="H1767" s="48"/>
      <c r="I1767" s="48"/>
      <c r="J1767" s="48"/>
      <c r="K1767" s="48"/>
      <c r="L1767" s="151"/>
      <c r="M1767" s="48"/>
      <c r="N1767" s="154" t="s">
        <v>4160</v>
      </c>
      <c r="O1767" s="48"/>
      <c r="P1767" s="48"/>
      <c r="Q1767" s="48"/>
      <c r="R1767" s="48"/>
      <c r="S1767" s="48"/>
      <c r="T1767" s="48"/>
      <c r="U1767" s="48"/>
      <c r="V1767" s="48"/>
      <c r="W1767" s="48"/>
      <c r="X1767" s="48"/>
      <c r="Y1767" s="48"/>
      <c r="Z1767" s="48"/>
      <c r="AA1767" s="48"/>
      <c r="AB1767" s="48"/>
      <c r="AC1767" s="48"/>
      <c r="AD1767" s="48"/>
      <c r="AE1767" s="48"/>
      <c r="AF1767" s="48"/>
      <c r="AG1767" s="48"/>
      <c r="AH1767" s="48"/>
      <c r="AI1767" s="48"/>
      <c r="AJ1767" s="48"/>
      <c r="AK1767" s="48"/>
      <c r="AL1767" s="48"/>
      <c r="AM1767" s="48"/>
      <c r="AN1767" s="48"/>
      <c r="AO1767" s="48"/>
      <c r="AP1767" s="48"/>
      <c r="AQ1767" s="48"/>
      <c r="AR1767" s="48"/>
      <c r="AS1767" s="48"/>
      <c r="AT1767" s="48"/>
      <c r="AU1767" s="48"/>
      <c r="AV1767" s="48"/>
      <c r="AW1767" s="48"/>
      <c r="AX1767" s="48"/>
      <c r="AY1767" s="48"/>
      <c r="AZ1767" s="48"/>
      <c r="BA1767" s="48"/>
      <c r="BB1767" s="48"/>
      <c r="BC1767" s="48"/>
      <c r="BD1767" s="48"/>
      <c r="BE1767" s="48"/>
      <c r="BF1767" s="48"/>
      <c r="BG1767" s="48"/>
      <c r="BH1767" s="48"/>
      <c r="BI1767" s="48"/>
      <c r="BJ1767" s="48"/>
      <c r="BK1767" s="48"/>
      <c r="BL1767" s="48"/>
      <c r="BM1767" s="48"/>
      <c r="BN1767" s="48"/>
      <c r="BO1767" s="48"/>
      <c r="BP1767" s="48"/>
      <c r="BQ1767" s="48"/>
      <c r="BR1767" s="48"/>
      <c r="BS1767" s="48"/>
      <c r="BT1767" s="48"/>
      <c r="BU1767" s="48"/>
    </row>
    <row r="1768" spans="1:73" hidden="1">
      <c r="A1768" s="48"/>
      <c r="B1768" s="48"/>
      <c r="C1768" s="48"/>
      <c r="D1768" s="48"/>
      <c r="E1768" s="48"/>
      <c r="F1768" s="48"/>
      <c r="G1768" s="48"/>
      <c r="H1768" s="48"/>
      <c r="I1768" s="48"/>
      <c r="J1768" s="48"/>
      <c r="K1768" s="48"/>
      <c r="L1768" s="151"/>
      <c r="M1768" s="48"/>
      <c r="N1768" s="154" t="s">
        <v>4161</v>
      </c>
      <c r="O1768" s="48"/>
      <c r="P1768" s="48"/>
      <c r="Q1768" s="48"/>
      <c r="R1768" s="48"/>
      <c r="S1768" s="48"/>
      <c r="T1768" s="48"/>
      <c r="U1768" s="48"/>
      <c r="V1768" s="48"/>
      <c r="W1768" s="48"/>
      <c r="X1768" s="48"/>
      <c r="Y1768" s="48"/>
      <c r="Z1768" s="48"/>
      <c r="AA1768" s="48"/>
      <c r="AB1768" s="48"/>
      <c r="AC1768" s="48"/>
      <c r="AD1768" s="48"/>
      <c r="AE1768" s="48"/>
      <c r="AF1768" s="48"/>
      <c r="AG1768" s="48"/>
      <c r="AH1768" s="48"/>
      <c r="AI1768" s="48"/>
      <c r="AJ1768" s="48"/>
      <c r="AK1768" s="48"/>
      <c r="AL1768" s="48"/>
      <c r="AM1768" s="48"/>
      <c r="AN1768" s="48"/>
      <c r="AO1768" s="48"/>
      <c r="AP1768" s="48"/>
      <c r="AQ1768" s="48"/>
      <c r="AR1768" s="48"/>
      <c r="AS1768" s="48"/>
      <c r="AT1768" s="48"/>
      <c r="AU1768" s="48"/>
      <c r="AV1768" s="48"/>
      <c r="AW1768" s="48"/>
      <c r="AX1768" s="48"/>
      <c r="AY1768" s="48"/>
      <c r="AZ1768" s="48"/>
      <c r="BA1768" s="48"/>
      <c r="BB1768" s="48"/>
      <c r="BC1768" s="48"/>
      <c r="BD1768" s="48"/>
      <c r="BE1768" s="48"/>
      <c r="BF1768" s="48"/>
      <c r="BG1768" s="48"/>
      <c r="BH1768" s="48"/>
      <c r="BI1768" s="48"/>
      <c r="BJ1768" s="48"/>
      <c r="BK1768" s="48"/>
      <c r="BL1768" s="48"/>
      <c r="BM1768" s="48"/>
      <c r="BN1768" s="48"/>
      <c r="BO1768" s="48"/>
      <c r="BP1768" s="48"/>
      <c r="BQ1768" s="48"/>
      <c r="BR1768" s="48"/>
      <c r="BS1768" s="48"/>
      <c r="BT1768" s="48"/>
      <c r="BU1768" s="48"/>
    </row>
    <row r="1769" spans="1:73" hidden="1">
      <c r="A1769" s="48"/>
      <c r="B1769" s="48"/>
      <c r="C1769" s="48"/>
      <c r="D1769" s="48"/>
      <c r="E1769" s="48"/>
      <c r="F1769" s="48"/>
      <c r="G1769" s="48"/>
      <c r="H1769" s="48"/>
      <c r="I1769" s="48"/>
      <c r="J1769" s="48"/>
      <c r="K1769" s="48"/>
      <c r="L1769" s="151"/>
      <c r="M1769" s="48"/>
      <c r="N1769" s="154" t="s">
        <v>4162</v>
      </c>
      <c r="O1769" s="48"/>
      <c r="P1769" s="48"/>
      <c r="Q1769" s="48"/>
      <c r="R1769" s="48"/>
      <c r="S1769" s="48"/>
      <c r="T1769" s="48"/>
      <c r="U1769" s="48"/>
      <c r="V1769" s="48"/>
      <c r="W1769" s="48"/>
      <c r="X1769" s="48"/>
      <c r="Y1769" s="48"/>
      <c r="Z1769" s="48"/>
      <c r="AA1769" s="48"/>
      <c r="AB1769" s="48"/>
      <c r="AC1769" s="48"/>
      <c r="AD1769" s="48"/>
      <c r="AE1769" s="48"/>
      <c r="AF1769" s="48"/>
      <c r="AG1769" s="48"/>
      <c r="AH1769" s="48"/>
      <c r="AI1769" s="48"/>
      <c r="AJ1769" s="48"/>
      <c r="AK1769" s="48"/>
      <c r="AL1769" s="48"/>
      <c r="AM1769" s="48"/>
      <c r="AN1769" s="48"/>
      <c r="AO1769" s="48"/>
      <c r="AP1769" s="48"/>
      <c r="AQ1769" s="48"/>
      <c r="AR1769" s="48"/>
      <c r="AS1769" s="48"/>
      <c r="AT1769" s="48"/>
      <c r="AU1769" s="48"/>
      <c r="AV1769" s="48"/>
      <c r="AW1769" s="48"/>
      <c r="AX1769" s="48"/>
      <c r="AY1769" s="48"/>
      <c r="AZ1769" s="48"/>
      <c r="BA1769" s="48"/>
      <c r="BB1769" s="48"/>
      <c r="BC1769" s="48"/>
      <c r="BD1769" s="48"/>
      <c r="BE1769" s="48"/>
      <c r="BF1769" s="48"/>
      <c r="BG1769" s="48"/>
      <c r="BH1769" s="48"/>
      <c r="BI1769" s="48"/>
      <c r="BJ1769" s="48"/>
      <c r="BK1769" s="48"/>
      <c r="BL1769" s="48"/>
      <c r="BM1769" s="48"/>
      <c r="BN1769" s="48"/>
      <c r="BO1769" s="48"/>
      <c r="BP1769" s="48"/>
      <c r="BQ1769" s="48"/>
      <c r="BR1769" s="48"/>
      <c r="BS1769" s="48"/>
      <c r="BT1769" s="48"/>
      <c r="BU1769" s="48"/>
    </row>
    <row r="1770" spans="1:73" hidden="1">
      <c r="A1770" s="48"/>
      <c r="B1770" s="48"/>
      <c r="C1770" s="48"/>
      <c r="D1770" s="48"/>
      <c r="E1770" s="48"/>
      <c r="F1770" s="48"/>
      <c r="G1770" s="48"/>
      <c r="H1770" s="48"/>
      <c r="I1770" s="48"/>
      <c r="J1770" s="48"/>
      <c r="K1770" s="48"/>
      <c r="L1770" s="178"/>
      <c r="M1770" s="48"/>
      <c r="N1770" s="154" t="s">
        <v>1501</v>
      </c>
      <c r="O1770" s="48"/>
      <c r="P1770" s="48"/>
      <c r="Q1770" s="48"/>
      <c r="R1770" s="48"/>
      <c r="S1770" s="48"/>
      <c r="T1770" s="48"/>
      <c r="U1770" s="48"/>
      <c r="V1770" s="48"/>
      <c r="W1770" s="48"/>
      <c r="X1770" s="48"/>
      <c r="Y1770" s="48"/>
      <c r="Z1770" s="48"/>
      <c r="AA1770" s="48"/>
      <c r="AB1770" s="48"/>
      <c r="AC1770" s="48"/>
      <c r="AD1770" s="48"/>
      <c r="AE1770" s="48"/>
      <c r="AF1770" s="48"/>
      <c r="AG1770" s="48"/>
      <c r="AH1770" s="48"/>
      <c r="AI1770" s="48"/>
      <c r="AJ1770" s="48"/>
      <c r="AK1770" s="48"/>
      <c r="AL1770" s="48"/>
      <c r="AM1770" s="48"/>
      <c r="AN1770" s="48"/>
      <c r="AO1770" s="48"/>
      <c r="AP1770" s="48"/>
      <c r="AQ1770" s="48"/>
      <c r="AR1770" s="48"/>
      <c r="AS1770" s="48"/>
      <c r="AT1770" s="48"/>
      <c r="AU1770" s="48"/>
      <c r="AV1770" s="48"/>
      <c r="AW1770" s="48"/>
      <c r="AX1770" s="48"/>
      <c r="AY1770" s="48"/>
      <c r="AZ1770" s="48"/>
      <c r="BA1770" s="48"/>
      <c r="BB1770" s="48"/>
      <c r="BC1770" s="48"/>
      <c r="BD1770" s="48"/>
      <c r="BE1770" s="48"/>
      <c r="BF1770" s="48"/>
      <c r="BG1770" s="48"/>
      <c r="BH1770" s="48"/>
      <c r="BI1770" s="48"/>
      <c r="BJ1770" s="48"/>
      <c r="BK1770" s="48"/>
      <c r="BL1770" s="48"/>
      <c r="BM1770" s="48"/>
      <c r="BN1770" s="48"/>
      <c r="BO1770" s="48"/>
      <c r="BP1770" s="48"/>
      <c r="BQ1770" s="48"/>
      <c r="BR1770" s="48"/>
      <c r="BS1770" s="48"/>
      <c r="BT1770" s="48"/>
      <c r="BU1770" s="48"/>
    </row>
    <row r="1771" spans="1:73" hidden="1">
      <c r="A1771" s="48"/>
      <c r="B1771" s="48"/>
      <c r="C1771" s="48"/>
      <c r="D1771" s="48"/>
      <c r="E1771" s="48"/>
      <c r="F1771" s="48"/>
      <c r="G1771" s="48"/>
      <c r="H1771" s="48"/>
      <c r="I1771" s="48"/>
      <c r="J1771" s="48"/>
      <c r="K1771" s="48"/>
      <c r="L1771" s="151"/>
      <c r="M1771" s="48"/>
      <c r="N1771" s="154" t="s">
        <v>1515</v>
      </c>
      <c r="O1771" s="48"/>
      <c r="P1771" s="48"/>
      <c r="Q1771" s="48"/>
      <c r="R1771" s="48"/>
      <c r="S1771" s="48"/>
      <c r="T1771" s="48"/>
      <c r="U1771" s="48"/>
      <c r="V1771" s="48"/>
      <c r="W1771" s="48"/>
      <c r="X1771" s="48"/>
      <c r="Y1771" s="48"/>
      <c r="Z1771" s="48"/>
      <c r="AA1771" s="48"/>
      <c r="AB1771" s="48"/>
      <c r="AC1771" s="48"/>
      <c r="AD1771" s="48"/>
      <c r="AE1771" s="48"/>
      <c r="AF1771" s="48"/>
      <c r="AG1771" s="48"/>
      <c r="AH1771" s="48"/>
      <c r="AI1771" s="48"/>
      <c r="AJ1771" s="48"/>
      <c r="AK1771" s="48"/>
      <c r="AL1771" s="48"/>
      <c r="AM1771" s="48"/>
      <c r="AN1771" s="48"/>
      <c r="AO1771" s="48"/>
      <c r="AP1771" s="48"/>
      <c r="AQ1771" s="48"/>
      <c r="AR1771" s="48"/>
      <c r="AS1771" s="48"/>
      <c r="AT1771" s="48"/>
      <c r="AU1771" s="48"/>
      <c r="AV1771" s="48"/>
      <c r="AW1771" s="48"/>
      <c r="AX1771" s="48"/>
      <c r="AY1771" s="48"/>
      <c r="AZ1771" s="48"/>
      <c r="BA1771" s="48"/>
      <c r="BB1771" s="48"/>
      <c r="BC1771" s="48"/>
      <c r="BD1771" s="48"/>
      <c r="BE1771" s="48"/>
      <c r="BF1771" s="48"/>
      <c r="BG1771" s="48"/>
      <c r="BH1771" s="48"/>
      <c r="BI1771" s="48"/>
      <c r="BJ1771" s="48"/>
      <c r="BK1771" s="48"/>
      <c r="BL1771" s="48"/>
      <c r="BM1771" s="48"/>
      <c r="BN1771" s="48"/>
      <c r="BO1771" s="48"/>
      <c r="BP1771" s="48"/>
      <c r="BQ1771" s="48"/>
      <c r="BR1771" s="48"/>
      <c r="BS1771" s="48"/>
      <c r="BT1771" s="48"/>
      <c r="BU1771" s="48"/>
    </row>
    <row r="1772" spans="1:73" hidden="1">
      <c r="A1772" s="48"/>
      <c r="B1772" s="48"/>
      <c r="C1772" s="48"/>
      <c r="D1772" s="48"/>
      <c r="E1772" s="48"/>
      <c r="F1772" s="48"/>
      <c r="G1772" s="48"/>
      <c r="H1772" s="48"/>
      <c r="I1772" s="48"/>
      <c r="J1772" s="48"/>
      <c r="K1772" s="48"/>
      <c r="L1772" s="151"/>
      <c r="M1772" s="48"/>
      <c r="N1772" s="154" t="s">
        <v>4163</v>
      </c>
      <c r="O1772" s="48"/>
      <c r="P1772" s="48"/>
      <c r="Q1772" s="48"/>
      <c r="R1772" s="48"/>
      <c r="S1772" s="48"/>
      <c r="T1772" s="48"/>
      <c r="U1772" s="48"/>
      <c r="V1772" s="48"/>
      <c r="W1772" s="48"/>
      <c r="X1772" s="48"/>
      <c r="Y1772" s="48"/>
      <c r="Z1772" s="48"/>
      <c r="AA1772" s="48"/>
      <c r="AB1772" s="48"/>
      <c r="AC1772" s="48"/>
      <c r="AD1772" s="48"/>
      <c r="AE1772" s="48"/>
      <c r="AF1772" s="48"/>
      <c r="AG1772" s="48"/>
      <c r="AH1772" s="48"/>
      <c r="AI1772" s="48"/>
      <c r="AJ1772" s="48"/>
      <c r="AK1772" s="48"/>
      <c r="AL1772" s="48"/>
      <c r="AM1772" s="48"/>
      <c r="AN1772" s="48"/>
      <c r="AO1772" s="48"/>
      <c r="AP1772" s="48"/>
      <c r="AQ1772" s="48"/>
      <c r="AR1772" s="48"/>
      <c r="AS1772" s="48"/>
      <c r="AT1772" s="48"/>
      <c r="AU1772" s="48"/>
      <c r="AV1772" s="48"/>
      <c r="AW1772" s="48"/>
      <c r="AX1772" s="48"/>
      <c r="AY1772" s="48"/>
      <c r="AZ1772" s="48"/>
      <c r="BA1772" s="48"/>
      <c r="BB1772" s="48"/>
      <c r="BC1772" s="48"/>
      <c r="BD1772" s="48"/>
      <c r="BE1772" s="48"/>
      <c r="BF1772" s="48"/>
      <c r="BG1772" s="48"/>
      <c r="BH1772" s="48"/>
      <c r="BI1772" s="48"/>
      <c r="BJ1772" s="48"/>
      <c r="BK1772" s="48"/>
      <c r="BL1772" s="48"/>
      <c r="BM1772" s="48"/>
      <c r="BN1772" s="48"/>
      <c r="BO1772" s="48"/>
      <c r="BP1772" s="48"/>
      <c r="BQ1772" s="48"/>
      <c r="BR1772" s="48"/>
      <c r="BS1772" s="48"/>
      <c r="BT1772" s="48"/>
      <c r="BU1772" s="48"/>
    </row>
    <row r="1773" spans="1:73" hidden="1">
      <c r="A1773" s="48"/>
      <c r="B1773" s="48"/>
      <c r="C1773" s="48"/>
      <c r="D1773" s="48"/>
      <c r="E1773" s="48"/>
      <c r="F1773" s="48"/>
      <c r="G1773" s="48"/>
      <c r="H1773" s="48"/>
      <c r="I1773" s="48"/>
      <c r="J1773" s="48"/>
      <c r="K1773" s="48"/>
      <c r="L1773" s="151"/>
      <c r="M1773" s="48"/>
      <c r="N1773" s="154" t="s">
        <v>4164</v>
      </c>
      <c r="O1773" s="48"/>
      <c r="P1773" s="48"/>
      <c r="Q1773" s="48"/>
      <c r="R1773" s="48"/>
      <c r="S1773" s="48"/>
      <c r="T1773" s="48"/>
      <c r="U1773" s="48"/>
      <c r="V1773" s="48"/>
      <c r="W1773" s="48"/>
      <c r="X1773" s="48"/>
      <c r="Y1773" s="48"/>
      <c r="Z1773" s="48"/>
      <c r="AA1773" s="48"/>
      <c r="AB1773" s="48"/>
      <c r="AC1773" s="48"/>
      <c r="AD1773" s="48"/>
      <c r="AE1773" s="48"/>
      <c r="AF1773" s="48"/>
      <c r="AG1773" s="48"/>
      <c r="AH1773" s="48"/>
      <c r="AI1773" s="48"/>
      <c r="AJ1773" s="48"/>
      <c r="AK1773" s="48"/>
      <c r="AL1773" s="48"/>
      <c r="AM1773" s="48"/>
      <c r="AN1773" s="48"/>
      <c r="AO1773" s="48"/>
      <c r="AP1773" s="48"/>
      <c r="AQ1773" s="48"/>
      <c r="AR1773" s="48"/>
      <c r="AS1773" s="48"/>
      <c r="AT1773" s="48"/>
      <c r="AU1773" s="48"/>
      <c r="AV1773" s="48"/>
      <c r="AW1773" s="48"/>
      <c r="AX1773" s="48"/>
      <c r="AY1773" s="48"/>
      <c r="AZ1773" s="48"/>
      <c r="BA1773" s="48"/>
      <c r="BB1773" s="48"/>
      <c r="BC1773" s="48"/>
      <c r="BD1773" s="48"/>
      <c r="BE1773" s="48"/>
      <c r="BF1773" s="48"/>
      <c r="BG1773" s="48"/>
      <c r="BH1773" s="48"/>
      <c r="BI1773" s="48"/>
      <c r="BJ1773" s="48"/>
      <c r="BK1773" s="48"/>
      <c r="BL1773" s="48"/>
      <c r="BM1773" s="48"/>
      <c r="BN1773" s="48"/>
      <c r="BO1773" s="48"/>
      <c r="BP1773" s="48"/>
      <c r="BQ1773" s="48"/>
      <c r="BR1773" s="48"/>
      <c r="BS1773" s="48"/>
      <c r="BT1773" s="48"/>
      <c r="BU1773" s="48"/>
    </row>
    <row r="1774" spans="1:73" hidden="1">
      <c r="A1774" s="48"/>
      <c r="B1774" s="48"/>
      <c r="C1774" s="48"/>
      <c r="D1774" s="48"/>
      <c r="E1774" s="48"/>
      <c r="F1774" s="48"/>
      <c r="G1774" s="48"/>
      <c r="H1774" s="48"/>
      <c r="I1774" s="48"/>
      <c r="J1774" s="48"/>
      <c r="K1774" s="48"/>
      <c r="L1774" s="178"/>
      <c r="M1774" s="48"/>
      <c r="N1774" s="154" t="s">
        <v>4165</v>
      </c>
      <c r="O1774" s="48"/>
      <c r="P1774" s="48"/>
      <c r="Q1774" s="48"/>
      <c r="R1774" s="48"/>
      <c r="S1774" s="48"/>
      <c r="T1774" s="48"/>
      <c r="U1774" s="48"/>
      <c r="V1774" s="48"/>
      <c r="W1774" s="48"/>
      <c r="X1774" s="48"/>
      <c r="Y1774" s="48"/>
      <c r="Z1774" s="48"/>
      <c r="AA1774" s="48"/>
      <c r="AB1774" s="48"/>
      <c r="AC1774" s="48"/>
      <c r="AD1774" s="48"/>
      <c r="AE1774" s="48"/>
      <c r="AF1774" s="48"/>
      <c r="AG1774" s="48"/>
      <c r="AH1774" s="48"/>
      <c r="AI1774" s="48"/>
      <c r="AJ1774" s="48"/>
      <c r="AK1774" s="48"/>
      <c r="AL1774" s="48"/>
      <c r="AM1774" s="48"/>
      <c r="AN1774" s="48"/>
      <c r="AO1774" s="48"/>
      <c r="AP1774" s="48"/>
      <c r="AQ1774" s="48"/>
      <c r="AR1774" s="48"/>
      <c r="AS1774" s="48"/>
      <c r="AT1774" s="48"/>
      <c r="AU1774" s="48"/>
      <c r="AV1774" s="48"/>
      <c r="AW1774" s="48"/>
      <c r="AX1774" s="48"/>
      <c r="AY1774" s="48"/>
      <c r="AZ1774" s="48"/>
      <c r="BA1774" s="48"/>
      <c r="BB1774" s="48"/>
      <c r="BC1774" s="48"/>
      <c r="BD1774" s="48"/>
      <c r="BE1774" s="48"/>
      <c r="BF1774" s="48"/>
      <c r="BG1774" s="48"/>
      <c r="BH1774" s="48"/>
      <c r="BI1774" s="48"/>
      <c r="BJ1774" s="48"/>
      <c r="BK1774" s="48"/>
      <c r="BL1774" s="48"/>
      <c r="BM1774" s="48"/>
      <c r="BN1774" s="48"/>
      <c r="BO1774" s="48"/>
      <c r="BP1774" s="48"/>
      <c r="BQ1774" s="48"/>
      <c r="BR1774" s="48"/>
      <c r="BS1774" s="48"/>
      <c r="BT1774" s="48"/>
      <c r="BU1774" s="48"/>
    </row>
    <row r="1775" spans="1:73" hidden="1">
      <c r="A1775" s="48"/>
      <c r="B1775" s="48"/>
      <c r="C1775" s="48"/>
      <c r="D1775" s="48"/>
      <c r="E1775" s="48"/>
      <c r="F1775" s="48"/>
      <c r="G1775" s="48"/>
      <c r="H1775" s="48"/>
      <c r="I1775" s="48"/>
      <c r="J1775" s="48"/>
      <c r="K1775" s="48"/>
      <c r="L1775" s="151"/>
      <c r="M1775" s="48"/>
      <c r="N1775" s="154" t="s">
        <v>4166</v>
      </c>
      <c r="O1775" s="48"/>
      <c r="P1775" s="48"/>
      <c r="Q1775" s="48"/>
      <c r="R1775" s="48"/>
      <c r="S1775" s="48"/>
      <c r="T1775" s="48"/>
      <c r="U1775" s="48"/>
      <c r="V1775" s="48"/>
      <c r="W1775" s="48"/>
      <c r="X1775" s="48"/>
      <c r="Y1775" s="48"/>
      <c r="Z1775" s="48"/>
      <c r="AA1775" s="48"/>
      <c r="AB1775" s="48"/>
      <c r="AC1775" s="48"/>
      <c r="AD1775" s="48"/>
      <c r="AE1775" s="48"/>
      <c r="AF1775" s="48"/>
      <c r="AG1775" s="48"/>
      <c r="AH1775" s="48"/>
      <c r="AI1775" s="48"/>
      <c r="AJ1775" s="48"/>
      <c r="AK1775" s="48"/>
      <c r="AL1775" s="48"/>
      <c r="AM1775" s="48"/>
      <c r="AN1775" s="48"/>
      <c r="AO1775" s="48"/>
      <c r="AP1775" s="48"/>
      <c r="AQ1775" s="48"/>
      <c r="AR1775" s="48"/>
      <c r="AS1775" s="48"/>
      <c r="AT1775" s="48"/>
      <c r="AU1775" s="48"/>
      <c r="AV1775" s="48"/>
      <c r="AW1775" s="48"/>
      <c r="AX1775" s="48"/>
      <c r="AY1775" s="48"/>
      <c r="AZ1775" s="48"/>
      <c r="BA1775" s="48"/>
      <c r="BB1775" s="48"/>
      <c r="BC1775" s="48"/>
      <c r="BD1775" s="48"/>
      <c r="BE1775" s="48"/>
      <c r="BF1775" s="48"/>
      <c r="BG1775" s="48"/>
      <c r="BH1775" s="48"/>
      <c r="BI1775" s="48"/>
      <c r="BJ1775" s="48"/>
      <c r="BK1775" s="48"/>
      <c r="BL1775" s="48"/>
      <c r="BM1775" s="48"/>
      <c r="BN1775" s="48"/>
      <c r="BO1775" s="48"/>
      <c r="BP1775" s="48"/>
      <c r="BQ1775" s="48"/>
      <c r="BR1775" s="48"/>
      <c r="BS1775" s="48"/>
      <c r="BT1775" s="48"/>
      <c r="BU1775" s="48"/>
    </row>
    <row r="1776" spans="1:73" hidden="1">
      <c r="A1776" s="48"/>
      <c r="B1776" s="48"/>
      <c r="C1776" s="48"/>
      <c r="D1776" s="48"/>
      <c r="E1776" s="48"/>
      <c r="F1776" s="48"/>
      <c r="G1776" s="48"/>
      <c r="H1776" s="48"/>
      <c r="I1776" s="48"/>
      <c r="J1776" s="48"/>
      <c r="K1776" s="48"/>
      <c r="L1776" s="151"/>
      <c r="M1776" s="48"/>
      <c r="N1776" s="154" t="s">
        <v>4167</v>
      </c>
      <c r="O1776" s="48"/>
      <c r="P1776" s="48"/>
      <c r="Q1776" s="48"/>
      <c r="R1776" s="48"/>
      <c r="S1776" s="48"/>
      <c r="T1776" s="48"/>
      <c r="U1776" s="48"/>
      <c r="V1776" s="48"/>
      <c r="W1776" s="48"/>
      <c r="X1776" s="48"/>
      <c r="Y1776" s="48"/>
      <c r="Z1776" s="48"/>
      <c r="AA1776" s="48"/>
      <c r="AB1776" s="48"/>
      <c r="AC1776" s="48"/>
      <c r="AD1776" s="48"/>
      <c r="AE1776" s="48"/>
      <c r="AF1776" s="48"/>
      <c r="AG1776" s="48"/>
      <c r="AH1776" s="48"/>
      <c r="AI1776" s="48"/>
      <c r="AJ1776" s="48"/>
      <c r="AK1776" s="48"/>
      <c r="AL1776" s="48"/>
      <c r="AM1776" s="48"/>
      <c r="AN1776" s="48"/>
      <c r="AO1776" s="48"/>
      <c r="AP1776" s="48"/>
      <c r="AQ1776" s="48"/>
      <c r="AR1776" s="48"/>
      <c r="AS1776" s="48"/>
      <c r="AT1776" s="48"/>
      <c r="AU1776" s="48"/>
      <c r="AV1776" s="48"/>
      <c r="AW1776" s="48"/>
      <c r="AX1776" s="48"/>
      <c r="AY1776" s="48"/>
      <c r="AZ1776" s="48"/>
      <c r="BA1776" s="48"/>
      <c r="BB1776" s="48"/>
      <c r="BC1776" s="48"/>
      <c r="BD1776" s="48"/>
      <c r="BE1776" s="48"/>
      <c r="BF1776" s="48"/>
      <c r="BG1776" s="48"/>
      <c r="BH1776" s="48"/>
      <c r="BI1776" s="48"/>
      <c r="BJ1776" s="48"/>
      <c r="BK1776" s="48"/>
      <c r="BL1776" s="48"/>
      <c r="BM1776" s="48"/>
      <c r="BN1776" s="48"/>
      <c r="BO1776" s="48"/>
      <c r="BP1776" s="48"/>
      <c r="BQ1776" s="48"/>
      <c r="BR1776" s="48"/>
      <c r="BS1776" s="48"/>
      <c r="BT1776" s="48"/>
      <c r="BU1776" s="48"/>
    </row>
    <row r="1777" spans="1:73" hidden="1">
      <c r="A1777" s="48"/>
      <c r="B1777" s="48"/>
      <c r="C1777" s="48"/>
      <c r="D1777" s="48"/>
      <c r="E1777" s="48"/>
      <c r="F1777" s="48"/>
      <c r="G1777" s="48"/>
      <c r="H1777" s="48"/>
      <c r="I1777" s="48"/>
      <c r="J1777" s="48"/>
      <c r="K1777" s="48"/>
      <c r="L1777" s="151"/>
      <c r="M1777" s="48"/>
      <c r="N1777" s="154" t="s">
        <v>4168</v>
      </c>
      <c r="O1777" s="48"/>
      <c r="P1777" s="48"/>
      <c r="Q1777" s="48"/>
      <c r="R1777" s="48"/>
      <c r="S1777" s="48"/>
      <c r="T1777" s="48"/>
      <c r="U1777" s="48"/>
      <c r="V1777" s="48"/>
      <c r="W1777" s="48"/>
      <c r="X1777" s="48"/>
      <c r="Y1777" s="48"/>
      <c r="Z1777" s="48"/>
      <c r="AA1777" s="48"/>
      <c r="AB1777" s="48"/>
      <c r="AC1777" s="48"/>
      <c r="AD1777" s="48"/>
      <c r="AE1777" s="48"/>
      <c r="AF1777" s="48"/>
      <c r="AG1777" s="48"/>
      <c r="AH1777" s="48"/>
      <c r="AI1777" s="48"/>
      <c r="AJ1777" s="48"/>
      <c r="AK1777" s="48"/>
      <c r="AL1777" s="48"/>
      <c r="AM1777" s="48"/>
      <c r="AN1777" s="48"/>
      <c r="AO1777" s="48"/>
      <c r="AP1777" s="48"/>
      <c r="AQ1777" s="48"/>
      <c r="AR1777" s="48"/>
      <c r="AS1777" s="48"/>
      <c r="AT1777" s="48"/>
      <c r="AU1777" s="48"/>
      <c r="AV1777" s="48"/>
      <c r="AW1777" s="48"/>
      <c r="AX1777" s="48"/>
      <c r="AY1777" s="48"/>
      <c r="AZ1777" s="48"/>
      <c r="BA1777" s="48"/>
      <c r="BB1777" s="48"/>
      <c r="BC1777" s="48"/>
      <c r="BD1777" s="48"/>
      <c r="BE1777" s="48"/>
      <c r="BF1777" s="48"/>
      <c r="BG1777" s="48"/>
      <c r="BH1777" s="48"/>
      <c r="BI1777" s="48"/>
      <c r="BJ1777" s="48"/>
      <c r="BK1777" s="48"/>
      <c r="BL1777" s="48"/>
      <c r="BM1777" s="48"/>
      <c r="BN1777" s="48"/>
      <c r="BO1777" s="48"/>
      <c r="BP1777" s="48"/>
      <c r="BQ1777" s="48"/>
      <c r="BR1777" s="48"/>
      <c r="BS1777" s="48"/>
      <c r="BT1777" s="48"/>
      <c r="BU1777" s="48"/>
    </row>
    <row r="1778" spans="1:73" hidden="1">
      <c r="A1778" s="48"/>
      <c r="B1778" s="48"/>
      <c r="C1778" s="48"/>
      <c r="D1778" s="48"/>
      <c r="E1778" s="48"/>
      <c r="F1778" s="48"/>
      <c r="G1778" s="48"/>
      <c r="H1778" s="48"/>
      <c r="I1778" s="48"/>
      <c r="J1778" s="48"/>
      <c r="K1778" s="48"/>
      <c r="L1778" s="178"/>
      <c r="M1778" s="48"/>
      <c r="N1778" s="154" t="s">
        <v>4169</v>
      </c>
      <c r="O1778" s="48"/>
      <c r="P1778" s="48"/>
      <c r="Q1778" s="48"/>
      <c r="R1778" s="48"/>
      <c r="S1778" s="48"/>
      <c r="T1778" s="48"/>
      <c r="U1778" s="48"/>
      <c r="V1778" s="48"/>
      <c r="W1778" s="48"/>
      <c r="X1778" s="48"/>
      <c r="Y1778" s="48"/>
      <c r="Z1778" s="48"/>
      <c r="AA1778" s="48"/>
      <c r="AB1778" s="48"/>
      <c r="AC1778" s="48"/>
      <c r="AD1778" s="48"/>
      <c r="AE1778" s="48"/>
      <c r="AF1778" s="48"/>
      <c r="AG1778" s="48"/>
      <c r="AH1778" s="48"/>
      <c r="AI1778" s="48"/>
      <c r="AJ1778" s="48"/>
      <c r="AK1778" s="48"/>
      <c r="AL1778" s="48"/>
      <c r="AM1778" s="48"/>
      <c r="AN1778" s="48"/>
      <c r="AO1778" s="48"/>
      <c r="AP1778" s="48"/>
      <c r="AQ1778" s="48"/>
      <c r="AR1778" s="48"/>
      <c r="AS1778" s="48"/>
      <c r="AT1778" s="48"/>
      <c r="AU1778" s="48"/>
      <c r="AV1778" s="48"/>
      <c r="AW1778" s="48"/>
      <c r="AX1778" s="48"/>
      <c r="AY1778" s="48"/>
      <c r="AZ1778" s="48"/>
      <c r="BA1778" s="48"/>
      <c r="BB1778" s="48"/>
      <c r="BC1778" s="48"/>
      <c r="BD1778" s="48"/>
      <c r="BE1778" s="48"/>
      <c r="BF1778" s="48"/>
      <c r="BG1778" s="48"/>
      <c r="BH1778" s="48"/>
      <c r="BI1778" s="48"/>
      <c r="BJ1778" s="48"/>
      <c r="BK1778" s="48"/>
      <c r="BL1778" s="48"/>
      <c r="BM1778" s="48"/>
      <c r="BN1778" s="48"/>
      <c r="BO1778" s="48"/>
      <c r="BP1778" s="48"/>
      <c r="BQ1778" s="48"/>
      <c r="BR1778" s="48"/>
      <c r="BS1778" s="48"/>
      <c r="BT1778" s="48"/>
      <c r="BU1778" s="48"/>
    </row>
    <row r="1779" spans="1:73" hidden="1">
      <c r="A1779" s="48"/>
      <c r="B1779" s="48"/>
      <c r="C1779" s="48"/>
      <c r="D1779" s="48"/>
      <c r="E1779" s="48"/>
      <c r="F1779" s="48"/>
      <c r="G1779" s="48"/>
      <c r="H1779" s="48"/>
      <c r="I1779" s="48"/>
      <c r="J1779" s="48"/>
      <c r="K1779" s="48"/>
      <c r="L1779" s="151"/>
      <c r="M1779" s="48"/>
      <c r="N1779" s="154" t="s">
        <v>4170</v>
      </c>
      <c r="O1779" s="48"/>
      <c r="P1779" s="48"/>
      <c r="Q1779" s="48"/>
      <c r="R1779" s="48"/>
      <c r="S1779" s="48"/>
      <c r="T1779" s="48"/>
      <c r="U1779" s="48"/>
      <c r="V1779" s="48"/>
      <c r="W1779" s="48"/>
      <c r="X1779" s="48"/>
      <c r="Y1779" s="48"/>
      <c r="Z1779" s="48"/>
      <c r="AA1779" s="48"/>
      <c r="AB1779" s="48"/>
      <c r="AC1779" s="48"/>
      <c r="AD1779" s="48"/>
      <c r="AE1779" s="48"/>
      <c r="AF1779" s="48"/>
      <c r="AG1779" s="48"/>
      <c r="AH1779" s="48"/>
      <c r="AI1779" s="48"/>
      <c r="AJ1779" s="48"/>
      <c r="AK1779" s="48"/>
      <c r="AL1779" s="48"/>
      <c r="AM1779" s="48"/>
      <c r="AN1779" s="48"/>
      <c r="AO1779" s="48"/>
      <c r="AP1779" s="48"/>
      <c r="AQ1779" s="48"/>
      <c r="AR1779" s="48"/>
      <c r="AS1779" s="48"/>
      <c r="AT1779" s="48"/>
      <c r="AU1779" s="48"/>
      <c r="AV1779" s="48"/>
      <c r="AW1779" s="48"/>
      <c r="AX1779" s="48"/>
      <c r="AY1779" s="48"/>
      <c r="AZ1779" s="48"/>
      <c r="BA1779" s="48"/>
      <c r="BB1779" s="48"/>
      <c r="BC1779" s="48"/>
      <c r="BD1779" s="48"/>
      <c r="BE1779" s="48"/>
      <c r="BF1779" s="48"/>
      <c r="BG1779" s="48"/>
      <c r="BH1779" s="48"/>
      <c r="BI1779" s="48"/>
      <c r="BJ1779" s="48"/>
      <c r="BK1779" s="48"/>
      <c r="BL1779" s="48"/>
      <c r="BM1779" s="48"/>
      <c r="BN1779" s="48"/>
      <c r="BO1779" s="48"/>
      <c r="BP1779" s="48"/>
      <c r="BQ1779" s="48"/>
      <c r="BR1779" s="48"/>
      <c r="BS1779" s="48"/>
      <c r="BT1779" s="48"/>
      <c r="BU1779" s="48"/>
    </row>
    <row r="1780" spans="1:73" hidden="1">
      <c r="A1780" s="48"/>
      <c r="B1780" s="48"/>
      <c r="C1780" s="48"/>
      <c r="D1780" s="48"/>
      <c r="E1780" s="48"/>
      <c r="F1780" s="48"/>
      <c r="G1780" s="48"/>
      <c r="H1780" s="48"/>
      <c r="I1780" s="48"/>
      <c r="J1780" s="48"/>
      <c r="K1780" s="48"/>
      <c r="L1780" s="151"/>
      <c r="M1780" s="48"/>
      <c r="N1780" s="154" t="s">
        <v>1659</v>
      </c>
      <c r="O1780" s="48"/>
      <c r="P1780" s="48"/>
      <c r="Q1780" s="48"/>
      <c r="R1780" s="48"/>
      <c r="S1780" s="48"/>
      <c r="T1780" s="48"/>
      <c r="U1780" s="48"/>
      <c r="V1780" s="48"/>
      <c r="W1780" s="48"/>
      <c r="X1780" s="48"/>
      <c r="Y1780" s="48"/>
      <c r="Z1780" s="48"/>
      <c r="AA1780" s="48"/>
      <c r="AB1780" s="48"/>
      <c r="AC1780" s="48"/>
      <c r="AD1780" s="48"/>
      <c r="AE1780" s="48"/>
      <c r="AF1780" s="48"/>
      <c r="AG1780" s="48"/>
      <c r="AH1780" s="48"/>
      <c r="AI1780" s="48"/>
      <c r="AJ1780" s="48"/>
      <c r="AK1780" s="48"/>
      <c r="AL1780" s="48"/>
      <c r="AM1780" s="48"/>
      <c r="AN1780" s="48"/>
      <c r="AO1780" s="48"/>
      <c r="AP1780" s="48"/>
      <c r="AQ1780" s="48"/>
      <c r="AR1780" s="48"/>
      <c r="AS1780" s="48"/>
      <c r="AT1780" s="48"/>
      <c r="AU1780" s="48"/>
      <c r="AV1780" s="48"/>
      <c r="AW1780" s="48"/>
      <c r="AX1780" s="48"/>
      <c r="AY1780" s="48"/>
      <c r="AZ1780" s="48"/>
      <c r="BA1780" s="48"/>
      <c r="BB1780" s="48"/>
      <c r="BC1780" s="48"/>
      <c r="BD1780" s="48"/>
      <c r="BE1780" s="48"/>
      <c r="BF1780" s="48"/>
      <c r="BG1780" s="48"/>
      <c r="BH1780" s="48"/>
      <c r="BI1780" s="48"/>
      <c r="BJ1780" s="48"/>
      <c r="BK1780" s="48"/>
      <c r="BL1780" s="48"/>
      <c r="BM1780" s="48"/>
      <c r="BN1780" s="48"/>
      <c r="BO1780" s="48"/>
      <c r="BP1780" s="48"/>
      <c r="BQ1780" s="48"/>
      <c r="BR1780" s="48"/>
      <c r="BS1780" s="48"/>
      <c r="BT1780" s="48"/>
      <c r="BU1780" s="48"/>
    </row>
    <row r="1781" spans="1:73" hidden="1">
      <c r="A1781" s="48"/>
      <c r="B1781" s="48"/>
      <c r="C1781" s="48"/>
      <c r="D1781" s="48"/>
      <c r="E1781" s="48"/>
      <c r="F1781" s="48"/>
      <c r="G1781" s="48"/>
      <c r="H1781" s="48"/>
      <c r="I1781" s="48"/>
      <c r="J1781" s="48"/>
      <c r="K1781" s="48"/>
      <c r="L1781" s="151"/>
      <c r="M1781" s="48"/>
      <c r="N1781" s="154" t="s">
        <v>4171</v>
      </c>
      <c r="O1781" s="48"/>
      <c r="P1781" s="48"/>
      <c r="Q1781" s="48"/>
      <c r="R1781" s="48"/>
      <c r="S1781" s="48"/>
      <c r="T1781" s="48"/>
      <c r="U1781" s="48"/>
      <c r="V1781" s="48"/>
      <c r="W1781" s="48"/>
      <c r="X1781" s="48"/>
      <c r="Y1781" s="48"/>
      <c r="Z1781" s="48"/>
      <c r="AA1781" s="48"/>
      <c r="AB1781" s="48"/>
      <c r="AC1781" s="48"/>
      <c r="AD1781" s="48"/>
      <c r="AE1781" s="48"/>
      <c r="AF1781" s="48"/>
      <c r="AG1781" s="48"/>
      <c r="AH1781" s="48"/>
      <c r="AI1781" s="48"/>
      <c r="AJ1781" s="48"/>
      <c r="AK1781" s="48"/>
      <c r="AL1781" s="48"/>
      <c r="AM1781" s="48"/>
      <c r="AN1781" s="48"/>
      <c r="AO1781" s="48"/>
      <c r="AP1781" s="48"/>
      <c r="AQ1781" s="48"/>
      <c r="AR1781" s="48"/>
      <c r="AS1781" s="48"/>
      <c r="AT1781" s="48"/>
      <c r="AU1781" s="48"/>
      <c r="AV1781" s="48"/>
      <c r="AW1781" s="48"/>
      <c r="AX1781" s="48"/>
      <c r="AY1781" s="48"/>
      <c r="AZ1781" s="48"/>
      <c r="BA1781" s="48"/>
      <c r="BB1781" s="48"/>
      <c r="BC1781" s="48"/>
      <c r="BD1781" s="48"/>
      <c r="BE1781" s="48"/>
      <c r="BF1781" s="48"/>
      <c r="BG1781" s="48"/>
      <c r="BH1781" s="48"/>
      <c r="BI1781" s="48"/>
      <c r="BJ1781" s="48"/>
      <c r="BK1781" s="48"/>
      <c r="BL1781" s="48"/>
      <c r="BM1781" s="48"/>
      <c r="BN1781" s="48"/>
      <c r="BO1781" s="48"/>
      <c r="BP1781" s="48"/>
      <c r="BQ1781" s="48"/>
      <c r="BR1781" s="48"/>
      <c r="BS1781" s="48"/>
      <c r="BT1781" s="48"/>
      <c r="BU1781" s="48"/>
    </row>
    <row r="1782" spans="1:73" hidden="1">
      <c r="A1782" s="48"/>
      <c r="B1782" s="48"/>
      <c r="C1782" s="48"/>
      <c r="D1782" s="48"/>
      <c r="E1782" s="48"/>
      <c r="F1782" s="48"/>
      <c r="G1782" s="48"/>
      <c r="H1782" s="48"/>
      <c r="I1782" s="48"/>
      <c r="J1782" s="48"/>
      <c r="K1782" s="48"/>
      <c r="L1782" s="178"/>
      <c r="M1782" s="48"/>
      <c r="N1782" s="154" t="s">
        <v>4172</v>
      </c>
      <c r="O1782" s="48"/>
      <c r="P1782" s="48"/>
      <c r="Q1782" s="48"/>
      <c r="R1782" s="48"/>
      <c r="S1782" s="48"/>
      <c r="T1782" s="48"/>
      <c r="U1782" s="48"/>
      <c r="V1782" s="48"/>
      <c r="W1782" s="48"/>
      <c r="X1782" s="48"/>
      <c r="Y1782" s="48"/>
      <c r="Z1782" s="48"/>
      <c r="AA1782" s="48"/>
      <c r="AB1782" s="48"/>
      <c r="AC1782" s="48"/>
      <c r="AD1782" s="48"/>
      <c r="AE1782" s="48"/>
      <c r="AF1782" s="48"/>
      <c r="AG1782" s="48"/>
      <c r="AH1782" s="48"/>
      <c r="AI1782" s="48"/>
      <c r="AJ1782" s="48"/>
      <c r="AK1782" s="48"/>
      <c r="AL1782" s="48"/>
      <c r="AM1782" s="48"/>
      <c r="AN1782" s="48"/>
      <c r="AO1782" s="48"/>
      <c r="AP1782" s="48"/>
      <c r="AQ1782" s="48"/>
      <c r="AR1782" s="48"/>
      <c r="AS1782" s="48"/>
      <c r="AT1782" s="48"/>
      <c r="AU1782" s="48"/>
      <c r="AV1782" s="48"/>
      <c r="AW1782" s="48"/>
      <c r="AX1782" s="48"/>
      <c r="AY1782" s="48"/>
      <c r="AZ1782" s="48"/>
      <c r="BA1782" s="48"/>
      <c r="BB1782" s="48"/>
      <c r="BC1782" s="48"/>
      <c r="BD1782" s="48"/>
      <c r="BE1782" s="48"/>
      <c r="BF1782" s="48"/>
      <c r="BG1782" s="48"/>
      <c r="BH1782" s="48"/>
      <c r="BI1782" s="48"/>
      <c r="BJ1782" s="48"/>
      <c r="BK1782" s="48"/>
      <c r="BL1782" s="48"/>
      <c r="BM1782" s="48"/>
      <c r="BN1782" s="48"/>
      <c r="BO1782" s="48"/>
      <c r="BP1782" s="48"/>
      <c r="BQ1782" s="48"/>
      <c r="BR1782" s="48"/>
      <c r="BS1782" s="48"/>
      <c r="BT1782" s="48"/>
      <c r="BU1782" s="48"/>
    </row>
    <row r="1783" spans="1:73" hidden="1">
      <c r="A1783" s="48"/>
      <c r="B1783" s="48"/>
      <c r="C1783" s="48"/>
      <c r="D1783" s="48"/>
      <c r="E1783" s="48"/>
      <c r="F1783" s="48"/>
      <c r="G1783" s="48"/>
      <c r="H1783" s="48"/>
      <c r="I1783" s="48"/>
      <c r="J1783" s="48"/>
      <c r="K1783" s="48"/>
      <c r="L1783" s="151"/>
      <c r="M1783" s="48"/>
      <c r="N1783" s="154" t="s">
        <v>4173</v>
      </c>
      <c r="O1783" s="48"/>
      <c r="P1783" s="48"/>
      <c r="Q1783" s="48"/>
      <c r="R1783" s="48"/>
      <c r="S1783" s="48"/>
      <c r="T1783" s="48"/>
      <c r="U1783" s="48"/>
      <c r="V1783" s="48"/>
      <c r="W1783" s="48"/>
      <c r="X1783" s="48"/>
      <c r="Y1783" s="48"/>
      <c r="Z1783" s="48"/>
      <c r="AA1783" s="48"/>
      <c r="AB1783" s="48"/>
      <c r="AC1783" s="48"/>
      <c r="AD1783" s="48"/>
      <c r="AE1783" s="48"/>
      <c r="AF1783" s="48"/>
      <c r="AG1783" s="48"/>
      <c r="AH1783" s="48"/>
      <c r="AI1783" s="48"/>
      <c r="AJ1783" s="48"/>
      <c r="AK1783" s="48"/>
      <c r="AL1783" s="48"/>
      <c r="AM1783" s="48"/>
      <c r="AN1783" s="48"/>
      <c r="AO1783" s="48"/>
      <c r="AP1783" s="48"/>
      <c r="AQ1783" s="48"/>
      <c r="AR1783" s="48"/>
      <c r="AS1783" s="48"/>
      <c r="AT1783" s="48"/>
      <c r="AU1783" s="48"/>
      <c r="AV1783" s="48"/>
      <c r="AW1783" s="48"/>
      <c r="AX1783" s="48"/>
      <c r="AY1783" s="48"/>
      <c r="AZ1783" s="48"/>
      <c r="BA1783" s="48"/>
      <c r="BB1783" s="48"/>
      <c r="BC1783" s="48"/>
      <c r="BD1783" s="48"/>
      <c r="BE1783" s="48"/>
      <c r="BF1783" s="48"/>
      <c r="BG1783" s="48"/>
      <c r="BH1783" s="48"/>
      <c r="BI1783" s="48"/>
      <c r="BJ1783" s="48"/>
      <c r="BK1783" s="48"/>
      <c r="BL1783" s="48"/>
      <c r="BM1783" s="48"/>
      <c r="BN1783" s="48"/>
      <c r="BO1783" s="48"/>
      <c r="BP1783" s="48"/>
      <c r="BQ1783" s="48"/>
      <c r="BR1783" s="48"/>
      <c r="BS1783" s="48"/>
      <c r="BT1783" s="48"/>
      <c r="BU1783" s="48"/>
    </row>
    <row r="1784" spans="1:73" hidden="1">
      <c r="A1784" s="48"/>
      <c r="B1784" s="48"/>
      <c r="C1784" s="48"/>
      <c r="D1784" s="48"/>
      <c r="E1784" s="48"/>
      <c r="F1784" s="48"/>
      <c r="G1784" s="48"/>
      <c r="H1784" s="48"/>
      <c r="I1784" s="48"/>
      <c r="J1784" s="48"/>
      <c r="K1784" s="48"/>
      <c r="L1784" s="151"/>
      <c r="M1784" s="48"/>
      <c r="N1784" s="154" t="s">
        <v>1725</v>
      </c>
      <c r="O1784" s="48"/>
      <c r="P1784" s="48"/>
      <c r="Q1784" s="48"/>
      <c r="R1784" s="48"/>
      <c r="S1784" s="48"/>
      <c r="T1784" s="48"/>
      <c r="U1784" s="48"/>
      <c r="V1784" s="48"/>
      <c r="W1784" s="48"/>
      <c r="X1784" s="48"/>
      <c r="Y1784" s="48"/>
      <c r="Z1784" s="48"/>
      <c r="AA1784" s="48"/>
      <c r="AB1784" s="48"/>
      <c r="AC1784" s="48"/>
      <c r="AD1784" s="48"/>
      <c r="AE1784" s="48"/>
      <c r="AF1784" s="48"/>
      <c r="AG1784" s="48"/>
      <c r="AH1784" s="48"/>
      <c r="AI1784" s="48"/>
      <c r="AJ1784" s="48"/>
      <c r="AK1784" s="48"/>
      <c r="AL1784" s="48"/>
      <c r="AM1784" s="48"/>
      <c r="AN1784" s="48"/>
      <c r="AO1784" s="48"/>
      <c r="AP1784" s="48"/>
      <c r="AQ1784" s="48"/>
      <c r="AR1784" s="48"/>
      <c r="AS1784" s="48"/>
      <c r="AT1784" s="48"/>
      <c r="AU1784" s="48"/>
      <c r="AV1784" s="48"/>
      <c r="AW1784" s="48"/>
      <c r="AX1784" s="48"/>
      <c r="AY1784" s="48"/>
      <c r="AZ1784" s="48"/>
      <c r="BA1784" s="48"/>
      <c r="BB1784" s="48"/>
      <c r="BC1784" s="48"/>
      <c r="BD1784" s="48"/>
      <c r="BE1784" s="48"/>
      <c r="BF1784" s="48"/>
      <c r="BG1784" s="48"/>
      <c r="BH1784" s="48"/>
      <c r="BI1784" s="48"/>
      <c r="BJ1784" s="48"/>
      <c r="BK1784" s="48"/>
      <c r="BL1784" s="48"/>
      <c r="BM1784" s="48"/>
      <c r="BN1784" s="48"/>
      <c r="BO1784" s="48"/>
      <c r="BP1784" s="48"/>
      <c r="BQ1784" s="48"/>
      <c r="BR1784" s="48"/>
      <c r="BS1784" s="48"/>
      <c r="BT1784" s="48"/>
      <c r="BU1784" s="48"/>
    </row>
    <row r="1785" spans="1:73" hidden="1">
      <c r="A1785" s="48"/>
      <c r="B1785" s="48"/>
      <c r="C1785" s="48"/>
      <c r="D1785" s="48"/>
      <c r="E1785" s="48"/>
      <c r="F1785" s="48"/>
      <c r="G1785" s="48"/>
      <c r="H1785" s="48"/>
      <c r="I1785" s="48"/>
      <c r="J1785" s="48"/>
      <c r="K1785" s="48"/>
      <c r="L1785" s="151"/>
      <c r="M1785" s="48"/>
      <c r="N1785" s="154" t="s">
        <v>4174</v>
      </c>
      <c r="O1785" s="48"/>
      <c r="P1785" s="48"/>
      <c r="Q1785" s="48"/>
      <c r="R1785" s="48"/>
      <c r="S1785" s="48"/>
      <c r="T1785" s="48"/>
      <c r="U1785" s="48"/>
      <c r="V1785" s="48"/>
      <c r="W1785" s="48"/>
      <c r="X1785" s="48"/>
      <c r="Y1785" s="48"/>
      <c r="Z1785" s="48"/>
      <c r="AA1785" s="48"/>
      <c r="AB1785" s="48"/>
      <c r="AC1785" s="48"/>
      <c r="AD1785" s="48"/>
      <c r="AE1785" s="48"/>
      <c r="AF1785" s="48"/>
      <c r="AG1785" s="48"/>
      <c r="AH1785" s="48"/>
      <c r="AI1785" s="48"/>
      <c r="AJ1785" s="48"/>
      <c r="AK1785" s="48"/>
      <c r="AL1785" s="48"/>
      <c r="AM1785" s="48"/>
      <c r="AN1785" s="48"/>
      <c r="AO1785" s="48"/>
      <c r="AP1785" s="48"/>
      <c r="AQ1785" s="48"/>
      <c r="AR1785" s="48"/>
      <c r="AS1785" s="48"/>
      <c r="AT1785" s="48"/>
      <c r="AU1785" s="48"/>
      <c r="AV1785" s="48"/>
      <c r="AW1785" s="48"/>
      <c r="AX1785" s="48"/>
      <c r="AY1785" s="48"/>
      <c r="AZ1785" s="48"/>
      <c r="BA1785" s="48"/>
      <c r="BB1785" s="48"/>
      <c r="BC1785" s="48"/>
      <c r="BD1785" s="48"/>
      <c r="BE1785" s="48"/>
      <c r="BF1785" s="48"/>
      <c r="BG1785" s="48"/>
      <c r="BH1785" s="48"/>
      <c r="BI1785" s="48"/>
      <c r="BJ1785" s="48"/>
      <c r="BK1785" s="48"/>
      <c r="BL1785" s="48"/>
      <c r="BM1785" s="48"/>
      <c r="BN1785" s="48"/>
      <c r="BO1785" s="48"/>
      <c r="BP1785" s="48"/>
      <c r="BQ1785" s="48"/>
      <c r="BR1785" s="48"/>
      <c r="BS1785" s="48"/>
      <c r="BT1785" s="48"/>
      <c r="BU1785" s="48"/>
    </row>
    <row r="1786" spans="1:73" hidden="1">
      <c r="A1786" s="48"/>
      <c r="B1786" s="48"/>
      <c r="C1786" s="48"/>
      <c r="D1786" s="48"/>
      <c r="E1786" s="48"/>
      <c r="F1786" s="48"/>
      <c r="G1786" s="48"/>
      <c r="H1786" s="48"/>
      <c r="I1786" s="48"/>
      <c r="J1786" s="48"/>
      <c r="K1786" s="48"/>
      <c r="L1786" s="178"/>
      <c r="M1786" s="48"/>
      <c r="N1786" s="154" t="s">
        <v>4175</v>
      </c>
      <c r="O1786" s="48"/>
      <c r="P1786" s="48"/>
      <c r="Q1786" s="48"/>
      <c r="R1786" s="48"/>
      <c r="S1786" s="48"/>
      <c r="T1786" s="48"/>
      <c r="U1786" s="48"/>
      <c r="V1786" s="48"/>
      <c r="W1786" s="48"/>
      <c r="X1786" s="48"/>
      <c r="Y1786" s="48"/>
      <c r="Z1786" s="48"/>
      <c r="AA1786" s="48"/>
      <c r="AB1786" s="48"/>
      <c r="AC1786" s="48"/>
      <c r="AD1786" s="48"/>
      <c r="AE1786" s="48"/>
      <c r="AF1786" s="48"/>
      <c r="AG1786" s="48"/>
      <c r="AH1786" s="48"/>
      <c r="AI1786" s="48"/>
      <c r="AJ1786" s="48"/>
      <c r="AK1786" s="48"/>
      <c r="AL1786" s="48"/>
      <c r="AM1786" s="48"/>
      <c r="AN1786" s="48"/>
      <c r="AO1786" s="48"/>
      <c r="AP1786" s="48"/>
      <c r="AQ1786" s="48"/>
      <c r="AR1786" s="48"/>
      <c r="AS1786" s="48"/>
      <c r="AT1786" s="48"/>
      <c r="AU1786" s="48"/>
      <c r="AV1786" s="48"/>
      <c r="AW1786" s="48"/>
      <c r="AX1786" s="48"/>
      <c r="AY1786" s="48"/>
      <c r="AZ1786" s="48"/>
      <c r="BA1786" s="48"/>
      <c r="BB1786" s="48"/>
      <c r="BC1786" s="48"/>
      <c r="BD1786" s="48"/>
      <c r="BE1786" s="48"/>
      <c r="BF1786" s="48"/>
      <c r="BG1786" s="48"/>
      <c r="BH1786" s="48"/>
      <c r="BI1786" s="48"/>
      <c r="BJ1786" s="48"/>
      <c r="BK1786" s="48"/>
      <c r="BL1786" s="48"/>
      <c r="BM1786" s="48"/>
      <c r="BN1786" s="48"/>
      <c r="BO1786" s="48"/>
      <c r="BP1786" s="48"/>
      <c r="BQ1786" s="48"/>
      <c r="BR1786" s="48"/>
      <c r="BS1786" s="48"/>
      <c r="BT1786" s="48"/>
      <c r="BU1786" s="48"/>
    </row>
    <row r="1787" spans="1:73" hidden="1">
      <c r="A1787" s="48"/>
      <c r="B1787" s="48"/>
      <c r="C1787" s="48"/>
      <c r="D1787" s="48"/>
      <c r="E1787" s="48"/>
      <c r="F1787" s="48"/>
      <c r="G1787" s="48"/>
      <c r="H1787" s="48"/>
      <c r="I1787" s="48"/>
      <c r="J1787" s="48"/>
      <c r="K1787" s="48"/>
      <c r="L1787" s="151"/>
      <c r="M1787" s="48"/>
      <c r="N1787" s="154" t="s">
        <v>1791</v>
      </c>
      <c r="O1787" s="48"/>
      <c r="P1787" s="48"/>
      <c r="Q1787" s="48"/>
      <c r="R1787" s="48"/>
      <c r="S1787" s="48"/>
      <c r="T1787" s="48"/>
      <c r="U1787" s="48"/>
      <c r="V1787" s="48"/>
      <c r="W1787" s="48"/>
      <c r="X1787" s="48"/>
      <c r="Y1787" s="48"/>
      <c r="Z1787" s="48"/>
      <c r="AA1787" s="48"/>
      <c r="AB1787" s="48"/>
      <c r="AC1787" s="48"/>
      <c r="AD1787" s="48"/>
      <c r="AE1787" s="48"/>
      <c r="AF1787" s="48"/>
      <c r="AG1787" s="48"/>
      <c r="AH1787" s="48"/>
      <c r="AI1787" s="48"/>
      <c r="AJ1787" s="48"/>
      <c r="AK1787" s="48"/>
      <c r="AL1787" s="48"/>
      <c r="AM1787" s="48"/>
      <c r="AN1787" s="48"/>
      <c r="AO1787" s="48"/>
      <c r="AP1787" s="48"/>
      <c r="AQ1787" s="48"/>
      <c r="AR1787" s="48"/>
      <c r="AS1787" s="48"/>
      <c r="AT1787" s="48"/>
      <c r="AU1787" s="48"/>
      <c r="AV1787" s="48"/>
      <c r="AW1787" s="48"/>
      <c r="AX1787" s="48"/>
      <c r="AY1787" s="48"/>
      <c r="AZ1787" s="48"/>
      <c r="BA1787" s="48"/>
      <c r="BB1787" s="48"/>
      <c r="BC1787" s="48"/>
      <c r="BD1787" s="48"/>
      <c r="BE1787" s="48"/>
      <c r="BF1787" s="48"/>
      <c r="BG1787" s="48"/>
      <c r="BH1787" s="48"/>
      <c r="BI1787" s="48"/>
      <c r="BJ1787" s="48"/>
      <c r="BK1787" s="48"/>
      <c r="BL1787" s="48"/>
      <c r="BM1787" s="48"/>
      <c r="BN1787" s="48"/>
      <c r="BO1787" s="48"/>
      <c r="BP1787" s="48"/>
      <c r="BQ1787" s="48"/>
      <c r="BR1787" s="48"/>
      <c r="BS1787" s="48"/>
      <c r="BT1787" s="48"/>
      <c r="BU1787" s="48"/>
    </row>
    <row r="1788" spans="1:73" hidden="1">
      <c r="A1788" s="48"/>
      <c r="B1788" s="48"/>
      <c r="C1788" s="48"/>
      <c r="D1788" s="48"/>
      <c r="E1788" s="48"/>
      <c r="F1788" s="48"/>
      <c r="G1788" s="48"/>
      <c r="H1788" s="48"/>
      <c r="I1788" s="48"/>
      <c r="J1788" s="48"/>
      <c r="K1788" s="48"/>
      <c r="L1788" s="151"/>
      <c r="M1788" s="48"/>
      <c r="N1788" s="154" t="s">
        <v>4176</v>
      </c>
      <c r="O1788" s="48"/>
      <c r="P1788" s="48"/>
      <c r="Q1788" s="48"/>
      <c r="R1788" s="48"/>
      <c r="S1788" s="48"/>
      <c r="T1788" s="48"/>
      <c r="U1788" s="48"/>
      <c r="V1788" s="48"/>
      <c r="W1788" s="48"/>
      <c r="X1788" s="48"/>
      <c r="Y1788" s="48"/>
      <c r="Z1788" s="48"/>
      <c r="AA1788" s="48"/>
      <c r="AB1788" s="48"/>
      <c r="AC1788" s="48"/>
      <c r="AD1788" s="48"/>
      <c r="AE1788" s="48"/>
      <c r="AF1788" s="48"/>
      <c r="AG1788" s="48"/>
      <c r="AH1788" s="48"/>
      <c r="AI1788" s="48"/>
      <c r="AJ1788" s="48"/>
      <c r="AK1788" s="48"/>
      <c r="AL1788" s="48"/>
      <c r="AM1788" s="48"/>
      <c r="AN1788" s="48"/>
      <c r="AO1788" s="48"/>
      <c r="AP1788" s="48"/>
      <c r="AQ1788" s="48"/>
      <c r="AR1788" s="48"/>
      <c r="AS1788" s="48"/>
      <c r="AT1788" s="48"/>
      <c r="AU1788" s="48"/>
      <c r="AV1788" s="48"/>
      <c r="AW1788" s="48"/>
      <c r="AX1788" s="48"/>
      <c r="AY1788" s="48"/>
      <c r="AZ1788" s="48"/>
      <c r="BA1788" s="48"/>
      <c r="BB1788" s="48"/>
      <c r="BC1788" s="48"/>
      <c r="BD1788" s="48"/>
      <c r="BE1788" s="48"/>
      <c r="BF1788" s="48"/>
      <c r="BG1788" s="48"/>
      <c r="BH1788" s="48"/>
      <c r="BI1788" s="48"/>
      <c r="BJ1788" s="48"/>
      <c r="BK1788" s="48"/>
      <c r="BL1788" s="48"/>
      <c r="BM1788" s="48"/>
      <c r="BN1788" s="48"/>
      <c r="BO1788" s="48"/>
      <c r="BP1788" s="48"/>
      <c r="BQ1788" s="48"/>
      <c r="BR1788" s="48"/>
      <c r="BS1788" s="48"/>
      <c r="BT1788" s="48"/>
      <c r="BU1788" s="48"/>
    </row>
    <row r="1789" spans="1:73" hidden="1">
      <c r="A1789" s="48"/>
      <c r="B1789" s="48"/>
      <c r="C1789" s="48"/>
      <c r="D1789" s="48"/>
      <c r="E1789" s="48"/>
      <c r="F1789" s="48"/>
      <c r="G1789" s="48"/>
      <c r="H1789" s="48"/>
      <c r="I1789" s="48"/>
      <c r="J1789" s="48"/>
      <c r="K1789" s="48"/>
      <c r="L1789" s="151"/>
      <c r="M1789" s="48"/>
      <c r="N1789" s="154" t="s">
        <v>4177</v>
      </c>
      <c r="O1789" s="48"/>
      <c r="P1789" s="48"/>
      <c r="Q1789" s="48"/>
      <c r="R1789" s="48"/>
      <c r="S1789" s="48"/>
      <c r="T1789" s="48"/>
      <c r="U1789" s="48"/>
      <c r="V1789" s="48"/>
      <c r="W1789" s="48"/>
      <c r="X1789" s="48"/>
      <c r="Y1789" s="48"/>
      <c r="Z1789" s="48"/>
      <c r="AA1789" s="48"/>
      <c r="AB1789" s="48"/>
      <c r="AC1789" s="48"/>
      <c r="AD1789" s="48"/>
      <c r="AE1789" s="48"/>
      <c r="AF1789" s="48"/>
      <c r="AG1789" s="48"/>
      <c r="AH1789" s="48"/>
      <c r="AI1789" s="48"/>
      <c r="AJ1789" s="48"/>
      <c r="AK1789" s="48"/>
      <c r="AL1789" s="48"/>
      <c r="AM1789" s="48"/>
      <c r="AN1789" s="48"/>
      <c r="AO1789" s="48"/>
      <c r="AP1789" s="48"/>
      <c r="AQ1789" s="48"/>
      <c r="AR1789" s="48"/>
      <c r="AS1789" s="48"/>
      <c r="AT1789" s="48"/>
      <c r="AU1789" s="48"/>
      <c r="AV1789" s="48"/>
      <c r="AW1789" s="48"/>
      <c r="AX1789" s="48"/>
      <c r="AY1789" s="48"/>
      <c r="AZ1789" s="48"/>
      <c r="BA1789" s="48"/>
      <c r="BB1789" s="48"/>
      <c r="BC1789" s="48"/>
      <c r="BD1789" s="48"/>
      <c r="BE1789" s="48"/>
      <c r="BF1789" s="48"/>
      <c r="BG1789" s="48"/>
      <c r="BH1789" s="48"/>
      <c r="BI1789" s="48"/>
      <c r="BJ1789" s="48"/>
      <c r="BK1789" s="48"/>
      <c r="BL1789" s="48"/>
      <c r="BM1789" s="48"/>
      <c r="BN1789" s="48"/>
      <c r="BO1789" s="48"/>
      <c r="BP1789" s="48"/>
      <c r="BQ1789" s="48"/>
      <c r="BR1789" s="48"/>
      <c r="BS1789" s="48"/>
      <c r="BT1789" s="48"/>
      <c r="BU1789" s="48"/>
    </row>
    <row r="1790" spans="1:73" hidden="1">
      <c r="A1790" s="48"/>
      <c r="B1790" s="48"/>
      <c r="C1790" s="48"/>
      <c r="D1790" s="48"/>
      <c r="E1790" s="48"/>
      <c r="F1790" s="48"/>
      <c r="G1790" s="48"/>
      <c r="H1790" s="48"/>
      <c r="I1790" s="48"/>
      <c r="J1790" s="48"/>
      <c r="K1790" s="48"/>
      <c r="L1790" s="178"/>
      <c r="M1790" s="48"/>
      <c r="N1790" s="154" t="s">
        <v>4178</v>
      </c>
      <c r="O1790" s="48"/>
      <c r="P1790" s="48"/>
      <c r="Q1790" s="48"/>
      <c r="R1790" s="48"/>
      <c r="S1790" s="48"/>
      <c r="T1790" s="48"/>
      <c r="U1790" s="48"/>
      <c r="V1790" s="48"/>
      <c r="W1790" s="48"/>
      <c r="X1790" s="48"/>
      <c r="Y1790" s="48"/>
      <c r="Z1790" s="48"/>
      <c r="AA1790" s="48"/>
      <c r="AB1790" s="48"/>
      <c r="AC1790" s="48"/>
      <c r="AD1790" s="48"/>
      <c r="AE1790" s="48"/>
      <c r="AF1790" s="48"/>
      <c r="AG1790" s="48"/>
      <c r="AH1790" s="48"/>
      <c r="AI1790" s="48"/>
      <c r="AJ1790" s="48"/>
      <c r="AK1790" s="48"/>
      <c r="AL1790" s="48"/>
      <c r="AM1790" s="48"/>
      <c r="AN1790" s="48"/>
      <c r="AO1790" s="48"/>
      <c r="AP1790" s="48"/>
      <c r="AQ1790" s="48"/>
      <c r="AR1790" s="48"/>
      <c r="AS1790" s="48"/>
      <c r="AT1790" s="48"/>
      <c r="AU1790" s="48"/>
      <c r="AV1790" s="48"/>
      <c r="AW1790" s="48"/>
      <c r="AX1790" s="48"/>
      <c r="AY1790" s="48"/>
      <c r="AZ1790" s="48"/>
      <c r="BA1790" s="48"/>
      <c r="BB1790" s="48"/>
      <c r="BC1790" s="48"/>
      <c r="BD1790" s="48"/>
      <c r="BE1790" s="48"/>
      <c r="BF1790" s="48"/>
      <c r="BG1790" s="48"/>
      <c r="BH1790" s="48"/>
      <c r="BI1790" s="48"/>
      <c r="BJ1790" s="48"/>
      <c r="BK1790" s="48"/>
      <c r="BL1790" s="48"/>
      <c r="BM1790" s="48"/>
      <c r="BN1790" s="48"/>
      <c r="BO1790" s="48"/>
      <c r="BP1790" s="48"/>
      <c r="BQ1790" s="48"/>
      <c r="BR1790" s="48"/>
      <c r="BS1790" s="48"/>
      <c r="BT1790" s="48"/>
      <c r="BU1790" s="48"/>
    </row>
    <row r="1791" spans="1:73" hidden="1">
      <c r="A1791" s="48"/>
      <c r="B1791" s="48"/>
      <c r="C1791" s="48"/>
      <c r="D1791" s="48"/>
      <c r="E1791" s="48"/>
      <c r="F1791" s="48"/>
      <c r="G1791" s="48"/>
      <c r="H1791" s="48"/>
      <c r="I1791" s="48"/>
      <c r="J1791" s="48"/>
      <c r="K1791" s="48"/>
      <c r="L1791" s="151"/>
      <c r="M1791" s="48"/>
      <c r="N1791" s="154" t="s">
        <v>4179</v>
      </c>
      <c r="O1791" s="48"/>
      <c r="P1791" s="48"/>
      <c r="Q1791" s="48"/>
      <c r="R1791" s="48"/>
      <c r="S1791" s="48"/>
      <c r="T1791" s="48"/>
      <c r="U1791" s="48"/>
      <c r="V1791" s="48"/>
      <c r="W1791" s="48"/>
      <c r="X1791" s="48"/>
      <c r="Y1791" s="48"/>
      <c r="Z1791" s="48"/>
      <c r="AA1791" s="48"/>
      <c r="AB1791" s="48"/>
      <c r="AC1791" s="48"/>
      <c r="AD1791" s="48"/>
      <c r="AE1791" s="48"/>
      <c r="AF1791" s="48"/>
      <c r="AG1791" s="48"/>
      <c r="AH1791" s="48"/>
      <c r="AI1791" s="48"/>
      <c r="AJ1791" s="48"/>
      <c r="AK1791" s="48"/>
      <c r="AL1791" s="48"/>
      <c r="AM1791" s="48"/>
      <c r="AN1791" s="48"/>
      <c r="AO1791" s="48"/>
      <c r="AP1791" s="48"/>
      <c r="AQ1791" s="48"/>
      <c r="AR1791" s="48"/>
      <c r="AS1791" s="48"/>
      <c r="AT1791" s="48"/>
      <c r="AU1791" s="48"/>
      <c r="AV1791" s="48"/>
      <c r="AW1791" s="48"/>
      <c r="AX1791" s="48"/>
      <c r="AY1791" s="48"/>
      <c r="AZ1791" s="48"/>
      <c r="BA1791" s="48"/>
      <c r="BB1791" s="48"/>
      <c r="BC1791" s="48"/>
      <c r="BD1791" s="48"/>
      <c r="BE1791" s="48"/>
      <c r="BF1791" s="48"/>
      <c r="BG1791" s="48"/>
      <c r="BH1791" s="48"/>
      <c r="BI1791" s="48"/>
      <c r="BJ1791" s="48"/>
      <c r="BK1791" s="48"/>
      <c r="BL1791" s="48"/>
      <c r="BM1791" s="48"/>
      <c r="BN1791" s="48"/>
      <c r="BO1791" s="48"/>
      <c r="BP1791" s="48"/>
      <c r="BQ1791" s="48"/>
      <c r="BR1791" s="48"/>
      <c r="BS1791" s="48"/>
      <c r="BT1791" s="48"/>
      <c r="BU1791" s="48"/>
    </row>
    <row r="1792" spans="1:73" hidden="1">
      <c r="A1792" s="48"/>
      <c r="B1792" s="48"/>
      <c r="C1792" s="48"/>
      <c r="D1792" s="48"/>
      <c r="E1792" s="48"/>
      <c r="F1792" s="48"/>
      <c r="G1792" s="48"/>
      <c r="H1792" s="48"/>
      <c r="I1792" s="48"/>
      <c r="J1792" s="48"/>
      <c r="K1792" s="48"/>
      <c r="L1792" s="151"/>
      <c r="M1792" s="48"/>
      <c r="N1792" s="154" t="s">
        <v>4180</v>
      </c>
      <c r="O1792" s="48"/>
      <c r="P1792" s="48"/>
      <c r="Q1792" s="48"/>
      <c r="R1792" s="48"/>
      <c r="S1792" s="48"/>
      <c r="T1792" s="48"/>
      <c r="U1792" s="48"/>
      <c r="V1792" s="48"/>
      <c r="W1792" s="48"/>
      <c r="X1792" s="48"/>
      <c r="Y1792" s="48"/>
      <c r="Z1792" s="48"/>
      <c r="AA1792" s="48"/>
      <c r="AB1792" s="48"/>
      <c r="AC1792" s="48"/>
      <c r="AD1792" s="48"/>
      <c r="AE1792" s="48"/>
      <c r="AF1792" s="48"/>
      <c r="AG1792" s="48"/>
      <c r="AH1792" s="48"/>
      <c r="AI1792" s="48"/>
      <c r="AJ1792" s="48"/>
      <c r="AK1792" s="48"/>
      <c r="AL1792" s="48"/>
      <c r="AM1792" s="48"/>
      <c r="AN1792" s="48"/>
      <c r="AO1792" s="48"/>
      <c r="AP1792" s="48"/>
      <c r="AQ1792" s="48"/>
      <c r="AR1792" s="48"/>
      <c r="AS1792" s="48"/>
      <c r="AT1792" s="48"/>
      <c r="AU1792" s="48"/>
      <c r="AV1792" s="48"/>
      <c r="AW1792" s="48"/>
      <c r="AX1792" s="48"/>
      <c r="AY1792" s="48"/>
      <c r="AZ1792" s="48"/>
      <c r="BA1792" s="48"/>
      <c r="BB1792" s="48"/>
      <c r="BC1792" s="48"/>
      <c r="BD1792" s="48"/>
      <c r="BE1792" s="48"/>
      <c r="BF1792" s="48"/>
      <c r="BG1792" s="48"/>
      <c r="BH1792" s="48"/>
      <c r="BI1792" s="48"/>
      <c r="BJ1792" s="48"/>
      <c r="BK1792" s="48"/>
      <c r="BL1792" s="48"/>
      <c r="BM1792" s="48"/>
      <c r="BN1792" s="48"/>
      <c r="BO1792" s="48"/>
      <c r="BP1792" s="48"/>
      <c r="BQ1792" s="48"/>
      <c r="BR1792" s="48"/>
      <c r="BS1792" s="48"/>
      <c r="BT1792" s="48"/>
      <c r="BU1792" s="48"/>
    </row>
    <row r="1793" spans="1:73" hidden="1">
      <c r="A1793" s="48"/>
      <c r="B1793" s="48"/>
      <c r="C1793" s="48"/>
      <c r="D1793" s="48"/>
      <c r="E1793" s="48"/>
      <c r="F1793" s="48"/>
      <c r="G1793" s="48"/>
      <c r="H1793" s="48"/>
      <c r="I1793" s="48"/>
      <c r="J1793" s="48"/>
      <c r="K1793" s="48"/>
      <c r="L1793" s="151"/>
      <c r="M1793" s="48"/>
      <c r="N1793" s="154" t="s">
        <v>4181</v>
      </c>
      <c r="O1793" s="48"/>
      <c r="P1793" s="48"/>
      <c r="Q1793" s="48"/>
      <c r="R1793" s="48"/>
      <c r="S1793" s="48"/>
      <c r="T1793" s="48"/>
      <c r="U1793" s="48"/>
      <c r="V1793" s="48"/>
      <c r="W1793" s="48"/>
      <c r="X1793" s="48"/>
      <c r="Y1793" s="48"/>
      <c r="Z1793" s="48"/>
      <c r="AA1793" s="48"/>
      <c r="AB1793" s="48"/>
      <c r="AC1793" s="48"/>
      <c r="AD1793" s="48"/>
      <c r="AE1793" s="48"/>
      <c r="AF1793" s="48"/>
      <c r="AG1793" s="48"/>
      <c r="AH1793" s="48"/>
      <c r="AI1793" s="48"/>
      <c r="AJ1793" s="48"/>
      <c r="AK1793" s="48"/>
      <c r="AL1793" s="48"/>
      <c r="AM1793" s="48"/>
      <c r="AN1793" s="48"/>
      <c r="AO1793" s="48"/>
      <c r="AP1793" s="48"/>
      <c r="AQ1793" s="48"/>
      <c r="AR1793" s="48"/>
      <c r="AS1793" s="48"/>
      <c r="AT1793" s="48"/>
      <c r="AU1793" s="48"/>
      <c r="AV1793" s="48"/>
      <c r="AW1793" s="48"/>
      <c r="AX1793" s="48"/>
      <c r="AY1793" s="48"/>
      <c r="AZ1793" s="48"/>
      <c r="BA1793" s="48"/>
      <c r="BB1793" s="48"/>
      <c r="BC1793" s="48"/>
      <c r="BD1793" s="48"/>
      <c r="BE1793" s="48"/>
      <c r="BF1793" s="48"/>
      <c r="BG1793" s="48"/>
      <c r="BH1793" s="48"/>
      <c r="BI1793" s="48"/>
      <c r="BJ1793" s="48"/>
      <c r="BK1793" s="48"/>
      <c r="BL1793" s="48"/>
      <c r="BM1793" s="48"/>
      <c r="BN1793" s="48"/>
      <c r="BO1793" s="48"/>
      <c r="BP1793" s="48"/>
      <c r="BQ1793" s="48"/>
      <c r="BR1793" s="48"/>
      <c r="BS1793" s="48"/>
      <c r="BT1793" s="48"/>
      <c r="BU1793" s="48"/>
    </row>
    <row r="1794" spans="1:73" hidden="1">
      <c r="A1794" s="48"/>
      <c r="B1794" s="48"/>
      <c r="C1794" s="48"/>
      <c r="D1794" s="48"/>
      <c r="E1794" s="48"/>
      <c r="F1794" s="48"/>
      <c r="G1794" s="48"/>
      <c r="H1794" s="48"/>
      <c r="I1794" s="48"/>
      <c r="J1794" s="48"/>
      <c r="K1794" s="48"/>
      <c r="L1794" s="178"/>
      <c r="M1794" s="48"/>
      <c r="N1794" s="154" t="s">
        <v>4182</v>
      </c>
      <c r="O1794" s="48"/>
      <c r="P1794" s="48"/>
      <c r="Q1794" s="48"/>
      <c r="R1794" s="48"/>
      <c r="S1794" s="48"/>
      <c r="T1794" s="48"/>
      <c r="U1794" s="48"/>
      <c r="V1794" s="48"/>
      <c r="W1794" s="48"/>
      <c r="X1794" s="48"/>
      <c r="Y1794" s="48"/>
      <c r="Z1794" s="48"/>
      <c r="AA1794" s="48"/>
      <c r="AB1794" s="48"/>
      <c r="AC1794" s="48"/>
      <c r="AD1794" s="48"/>
      <c r="AE1794" s="48"/>
      <c r="AF1794" s="48"/>
      <c r="AG1794" s="48"/>
      <c r="AH1794" s="48"/>
      <c r="AI1794" s="48"/>
      <c r="AJ1794" s="48"/>
      <c r="AK1794" s="48"/>
      <c r="AL1794" s="48"/>
      <c r="AM1794" s="48"/>
      <c r="AN1794" s="48"/>
      <c r="AO1794" s="48"/>
      <c r="AP1794" s="48"/>
      <c r="AQ1794" s="48"/>
      <c r="AR1794" s="48"/>
      <c r="AS1794" s="48"/>
      <c r="AT1794" s="48"/>
      <c r="AU1794" s="48"/>
      <c r="AV1794" s="48"/>
      <c r="AW1794" s="48"/>
      <c r="AX1794" s="48"/>
      <c r="AY1794" s="48"/>
      <c r="AZ1794" s="48"/>
      <c r="BA1794" s="48"/>
      <c r="BB1794" s="48"/>
      <c r="BC1794" s="48"/>
      <c r="BD1794" s="48"/>
      <c r="BE1794" s="48"/>
      <c r="BF1794" s="48"/>
      <c r="BG1794" s="48"/>
      <c r="BH1794" s="48"/>
      <c r="BI1794" s="48"/>
      <c r="BJ1794" s="48"/>
      <c r="BK1794" s="48"/>
      <c r="BL1794" s="48"/>
      <c r="BM1794" s="48"/>
      <c r="BN1794" s="48"/>
      <c r="BO1794" s="48"/>
      <c r="BP1794" s="48"/>
      <c r="BQ1794" s="48"/>
      <c r="BR1794" s="48"/>
      <c r="BS1794" s="48"/>
      <c r="BT1794" s="48"/>
      <c r="BU1794" s="48"/>
    </row>
    <row r="1795" spans="1:73" hidden="1">
      <c r="A1795" s="48"/>
      <c r="B1795" s="48"/>
      <c r="C1795" s="48"/>
      <c r="D1795" s="48"/>
      <c r="E1795" s="48"/>
      <c r="F1795" s="48"/>
      <c r="G1795" s="48"/>
      <c r="H1795" s="48"/>
      <c r="I1795" s="48"/>
      <c r="J1795" s="48"/>
      <c r="K1795" s="48"/>
      <c r="L1795" s="151"/>
      <c r="M1795" s="48"/>
      <c r="N1795" s="154" t="s">
        <v>4183</v>
      </c>
      <c r="O1795" s="48"/>
      <c r="P1795" s="48"/>
      <c r="Q1795" s="48"/>
      <c r="R1795" s="48"/>
      <c r="S1795" s="48"/>
      <c r="T1795" s="48"/>
      <c r="U1795" s="48"/>
      <c r="V1795" s="48"/>
      <c r="W1795" s="48"/>
      <c r="X1795" s="48"/>
      <c r="Y1795" s="48"/>
      <c r="Z1795" s="48"/>
      <c r="AA1795" s="48"/>
      <c r="AB1795" s="48"/>
      <c r="AC1795" s="48"/>
      <c r="AD1795" s="48"/>
      <c r="AE1795" s="48"/>
      <c r="AF1795" s="48"/>
      <c r="AG1795" s="48"/>
      <c r="AH1795" s="48"/>
      <c r="AI1795" s="48"/>
      <c r="AJ1795" s="48"/>
      <c r="AK1795" s="48"/>
      <c r="AL1795" s="48"/>
      <c r="AM1795" s="48"/>
      <c r="AN1795" s="48"/>
      <c r="AO1795" s="48"/>
      <c r="AP1795" s="48"/>
      <c r="AQ1795" s="48"/>
      <c r="AR1795" s="48"/>
      <c r="AS1795" s="48"/>
      <c r="AT1795" s="48"/>
      <c r="AU1795" s="48"/>
      <c r="AV1795" s="48"/>
      <c r="AW1795" s="48"/>
      <c r="AX1795" s="48"/>
      <c r="AY1795" s="48"/>
      <c r="AZ1795" s="48"/>
      <c r="BA1795" s="48"/>
      <c r="BB1795" s="48"/>
      <c r="BC1795" s="48"/>
      <c r="BD1795" s="48"/>
      <c r="BE1795" s="48"/>
      <c r="BF1795" s="48"/>
      <c r="BG1795" s="48"/>
      <c r="BH1795" s="48"/>
      <c r="BI1795" s="48"/>
      <c r="BJ1795" s="48"/>
      <c r="BK1795" s="48"/>
      <c r="BL1795" s="48"/>
      <c r="BM1795" s="48"/>
      <c r="BN1795" s="48"/>
      <c r="BO1795" s="48"/>
      <c r="BP1795" s="48"/>
      <c r="BQ1795" s="48"/>
      <c r="BR1795" s="48"/>
      <c r="BS1795" s="48"/>
      <c r="BT1795" s="48"/>
      <c r="BU1795" s="48"/>
    </row>
    <row r="1796" spans="1:73" hidden="1">
      <c r="A1796" s="48"/>
      <c r="B1796" s="48"/>
      <c r="C1796" s="48"/>
      <c r="D1796" s="48"/>
      <c r="E1796" s="48"/>
      <c r="F1796" s="48"/>
      <c r="G1796" s="48"/>
      <c r="H1796" s="48"/>
      <c r="I1796" s="48"/>
      <c r="J1796" s="48"/>
      <c r="K1796" s="48"/>
      <c r="L1796" s="151"/>
      <c r="M1796" s="48"/>
      <c r="N1796" s="154" t="s">
        <v>4184</v>
      </c>
      <c r="O1796" s="48"/>
      <c r="P1796" s="48"/>
      <c r="Q1796" s="48"/>
      <c r="R1796" s="48"/>
      <c r="S1796" s="48"/>
      <c r="T1796" s="48"/>
      <c r="U1796" s="48"/>
      <c r="V1796" s="48"/>
      <c r="W1796" s="48"/>
      <c r="X1796" s="48"/>
      <c r="Y1796" s="48"/>
      <c r="Z1796" s="48"/>
      <c r="AA1796" s="48"/>
      <c r="AB1796" s="48"/>
      <c r="AC1796" s="48"/>
      <c r="AD1796" s="48"/>
      <c r="AE1796" s="48"/>
      <c r="AF1796" s="48"/>
      <c r="AG1796" s="48"/>
      <c r="AH1796" s="48"/>
      <c r="AI1796" s="48"/>
      <c r="AJ1796" s="48"/>
      <c r="AK1796" s="48"/>
      <c r="AL1796" s="48"/>
      <c r="AM1796" s="48"/>
      <c r="AN1796" s="48"/>
      <c r="AO1796" s="48"/>
      <c r="AP1796" s="48"/>
      <c r="AQ1796" s="48"/>
      <c r="AR1796" s="48"/>
      <c r="AS1796" s="48"/>
      <c r="AT1796" s="48"/>
      <c r="AU1796" s="48"/>
      <c r="AV1796" s="48"/>
      <c r="AW1796" s="48"/>
      <c r="AX1796" s="48"/>
      <c r="AY1796" s="48"/>
      <c r="AZ1796" s="48"/>
      <c r="BA1796" s="48"/>
      <c r="BB1796" s="48"/>
      <c r="BC1796" s="48"/>
      <c r="BD1796" s="48"/>
      <c r="BE1796" s="48"/>
      <c r="BF1796" s="48"/>
      <c r="BG1796" s="48"/>
      <c r="BH1796" s="48"/>
      <c r="BI1796" s="48"/>
      <c r="BJ1796" s="48"/>
      <c r="BK1796" s="48"/>
      <c r="BL1796" s="48"/>
      <c r="BM1796" s="48"/>
      <c r="BN1796" s="48"/>
      <c r="BO1796" s="48"/>
      <c r="BP1796" s="48"/>
      <c r="BQ1796" s="48"/>
      <c r="BR1796" s="48"/>
      <c r="BS1796" s="48"/>
      <c r="BT1796" s="48"/>
      <c r="BU1796" s="48"/>
    </row>
    <row r="1797" spans="1:73" hidden="1">
      <c r="A1797" s="48"/>
      <c r="B1797" s="48"/>
      <c r="C1797" s="48"/>
      <c r="D1797" s="48"/>
      <c r="E1797" s="48"/>
      <c r="F1797" s="48"/>
      <c r="G1797" s="48"/>
      <c r="H1797" s="48"/>
      <c r="I1797" s="48"/>
      <c r="J1797" s="48"/>
      <c r="K1797" s="48"/>
      <c r="L1797" s="151"/>
      <c r="M1797" s="48"/>
      <c r="N1797" s="154" t="s">
        <v>4185</v>
      </c>
      <c r="O1797" s="48"/>
      <c r="P1797" s="48"/>
      <c r="Q1797" s="48"/>
      <c r="R1797" s="48"/>
      <c r="S1797" s="48"/>
      <c r="T1797" s="48"/>
      <c r="U1797" s="48"/>
      <c r="V1797" s="48"/>
      <c r="W1797" s="48"/>
      <c r="X1797" s="48"/>
      <c r="Y1797" s="48"/>
      <c r="Z1797" s="48"/>
      <c r="AA1797" s="48"/>
      <c r="AB1797" s="48"/>
      <c r="AC1797" s="48"/>
      <c r="AD1797" s="48"/>
      <c r="AE1797" s="48"/>
      <c r="AF1797" s="48"/>
      <c r="AG1797" s="48"/>
      <c r="AH1797" s="48"/>
      <c r="AI1797" s="48"/>
      <c r="AJ1797" s="48"/>
      <c r="AK1797" s="48"/>
      <c r="AL1797" s="48"/>
      <c r="AM1797" s="48"/>
      <c r="AN1797" s="48"/>
      <c r="AO1797" s="48"/>
      <c r="AP1797" s="48"/>
      <c r="AQ1797" s="48"/>
      <c r="AR1797" s="48"/>
      <c r="AS1797" s="48"/>
      <c r="AT1797" s="48"/>
      <c r="AU1797" s="48"/>
      <c r="AV1797" s="48"/>
      <c r="AW1797" s="48"/>
      <c r="AX1797" s="48"/>
      <c r="AY1797" s="48"/>
      <c r="AZ1797" s="48"/>
      <c r="BA1797" s="48"/>
      <c r="BB1797" s="48"/>
      <c r="BC1797" s="48"/>
      <c r="BD1797" s="48"/>
      <c r="BE1797" s="48"/>
      <c r="BF1797" s="48"/>
      <c r="BG1797" s="48"/>
      <c r="BH1797" s="48"/>
      <c r="BI1797" s="48"/>
      <c r="BJ1797" s="48"/>
      <c r="BK1797" s="48"/>
      <c r="BL1797" s="48"/>
      <c r="BM1797" s="48"/>
      <c r="BN1797" s="48"/>
      <c r="BO1797" s="48"/>
      <c r="BP1797" s="48"/>
      <c r="BQ1797" s="48"/>
      <c r="BR1797" s="48"/>
      <c r="BS1797" s="48"/>
      <c r="BT1797" s="48"/>
      <c r="BU1797" s="48"/>
    </row>
    <row r="1798" spans="1:73" hidden="1">
      <c r="A1798" s="48"/>
      <c r="B1798" s="48"/>
      <c r="C1798" s="48"/>
      <c r="D1798" s="48"/>
      <c r="E1798" s="48"/>
      <c r="F1798" s="48"/>
      <c r="G1798" s="48"/>
      <c r="H1798" s="48"/>
      <c r="I1798" s="48"/>
      <c r="J1798" s="48"/>
      <c r="K1798" s="48"/>
      <c r="L1798" s="178"/>
      <c r="M1798" s="48"/>
      <c r="N1798" s="154" t="s">
        <v>4186</v>
      </c>
      <c r="O1798" s="48"/>
      <c r="P1798" s="48"/>
      <c r="Q1798" s="48"/>
      <c r="R1798" s="48"/>
      <c r="S1798" s="48"/>
      <c r="T1798" s="48"/>
      <c r="U1798" s="48"/>
      <c r="V1798" s="48"/>
      <c r="W1798" s="48"/>
      <c r="X1798" s="48"/>
      <c r="Y1798" s="48"/>
      <c r="Z1798" s="48"/>
      <c r="AA1798" s="48"/>
      <c r="AB1798" s="48"/>
      <c r="AC1798" s="48"/>
      <c r="AD1798" s="48"/>
      <c r="AE1798" s="48"/>
      <c r="AF1798" s="48"/>
      <c r="AG1798" s="48"/>
      <c r="AH1798" s="48"/>
      <c r="AI1798" s="48"/>
      <c r="AJ1798" s="48"/>
      <c r="AK1798" s="48"/>
      <c r="AL1798" s="48"/>
      <c r="AM1798" s="48"/>
      <c r="AN1798" s="48"/>
      <c r="AO1798" s="48"/>
      <c r="AP1798" s="48"/>
      <c r="AQ1798" s="48"/>
      <c r="AR1798" s="48"/>
      <c r="AS1798" s="48"/>
      <c r="AT1798" s="48"/>
      <c r="AU1798" s="48"/>
      <c r="AV1798" s="48"/>
      <c r="AW1798" s="48"/>
      <c r="AX1798" s="48"/>
      <c r="AY1798" s="48"/>
      <c r="AZ1798" s="48"/>
      <c r="BA1798" s="48"/>
      <c r="BB1798" s="48"/>
      <c r="BC1798" s="48"/>
      <c r="BD1798" s="48"/>
      <c r="BE1798" s="48"/>
      <c r="BF1798" s="48"/>
      <c r="BG1798" s="48"/>
      <c r="BH1798" s="48"/>
      <c r="BI1798" s="48"/>
      <c r="BJ1798" s="48"/>
      <c r="BK1798" s="48"/>
      <c r="BL1798" s="48"/>
      <c r="BM1798" s="48"/>
      <c r="BN1798" s="48"/>
      <c r="BO1798" s="48"/>
      <c r="BP1798" s="48"/>
      <c r="BQ1798" s="48"/>
      <c r="BR1798" s="48"/>
      <c r="BS1798" s="48"/>
      <c r="BT1798" s="48"/>
      <c r="BU1798" s="48"/>
    </row>
    <row r="1799" spans="1:73" hidden="1">
      <c r="A1799" s="48"/>
      <c r="B1799" s="48"/>
      <c r="C1799" s="48"/>
      <c r="D1799" s="48"/>
      <c r="E1799" s="48"/>
      <c r="F1799" s="48"/>
      <c r="G1799" s="48"/>
      <c r="H1799" s="48"/>
      <c r="I1799" s="48"/>
      <c r="J1799" s="48"/>
      <c r="K1799" s="48"/>
      <c r="L1799" s="151"/>
      <c r="M1799" s="48"/>
      <c r="N1799" s="154" t="s">
        <v>4187</v>
      </c>
      <c r="O1799" s="48"/>
      <c r="P1799" s="48"/>
      <c r="Q1799" s="48"/>
      <c r="R1799" s="48"/>
      <c r="S1799" s="48"/>
      <c r="T1799" s="48"/>
      <c r="U1799" s="48"/>
      <c r="V1799" s="48"/>
      <c r="W1799" s="48"/>
      <c r="X1799" s="48"/>
      <c r="Y1799" s="48"/>
      <c r="Z1799" s="48"/>
      <c r="AA1799" s="48"/>
      <c r="AB1799" s="48"/>
      <c r="AC1799" s="48"/>
      <c r="AD1799" s="48"/>
      <c r="AE1799" s="48"/>
      <c r="AF1799" s="48"/>
      <c r="AG1799" s="48"/>
      <c r="AH1799" s="48"/>
      <c r="AI1799" s="48"/>
      <c r="AJ1799" s="48"/>
      <c r="AK1799" s="48"/>
      <c r="AL1799" s="48"/>
      <c r="AM1799" s="48"/>
      <c r="AN1799" s="48"/>
      <c r="AO1799" s="48"/>
      <c r="AP1799" s="48"/>
      <c r="AQ1799" s="48"/>
      <c r="AR1799" s="48"/>
      <c r="AS1799" s="48"/>
      <c r="AT1799" s="48"/>
      <c r="AU1799" s="48"/>
      <c r="AV1799" s="48"/>
      <c r="AW1799" s="48"/>
      <c r="AX1799" s="48"/>
      <c r="AY1799" s="48"/>
      <c r="AZ1799" s="48"/>
      <c r="BA1799" s="48"/>
      <c r="BB1799" s="48"/>
      <c r="BC1799" s="48"/>
      <c r="BD1799" s="48"/>
      <c r="BE1799" s="48"/>
      <c r="BF1799" s="48"/>
      <c r="BG1799" s="48"/>
      <c r="BH1799" s="48"/>
      <c r="BI1799" s="48"/>
      <c r="BJ1799" s="48"/>
      <c r="BK1799" s="48"/>
      <c r="BL1799" s="48"/>
      <c r="BM1799" s="48"/>
      <c r="BN1799" s="48"/>
      <c r="BO1799" s="48"/>
      <c r="BP1799" s="48"/>
      <c r="BQ1799" s="48"/>
      <c r="BR1799" s="48"/>
      <c r="BS1799" s="48"/>
      <c r="BT1799" s="48"/>
      <c r="BU1799" s="48"/>
    </row>
    <row r="1800" spans="1:73" hidden="1">
      <c r="A1800" s="48"/>
      <c r="B1800" s="48"/>
      <c r="C1800" s="48"/>
      <c r="D1800" s="48"/>
      <c r="E1800" s="48"/>
      <c r="F1800" s="48"/>
      <c r="G1800" s="48"/>
      <c r="H1800" s="48"/>
      <c r="I1800" s="48"/>
      <c r="J1800" s="48"/>
      <c r="K1800" s="48"/>
      <c r="L1800" s="151"/>
      <c r="M1800" s="48"/>
      <c r="N1800" s="154" t="s">
        <v>4188</v>
      </c>
      <c r="O1800" s="48"/>
      <c r="P1800" s="48"/>
      <c r="Q1800" s="48"/>
      <c r="R1800" s="48"/>
      <c r="S1800" s="48"/>
      <c r="T1800" s="48"/>
      <c r="U1800" s="48"/>
      <c r="V1800" s="48"/>
      <c r="W1800" s="48"/>
      <c r="X1800" s="48"/>
      <c r="Y1800" s="48"/>
      <c r="Z1800" s="48"/>
      <c r="AA1800" s="48"/>
      <c r="AB1800" s="48"/>
      <c r="AC1800" s="48"/>
      <c r="AD1800" s="48"/>
      <c r="AE1800" s="48"/>
      <c r="AF1800" s="48"/>
      <c r="AG1800" s="48"/>
      <c r="AH1800" s="48"/>
      <c r="AI1800" s="48"/>
      <c r="AJ1800" s="48"/>
      <c r="AK1800" s="48"/>
      <c r="AL1800" s="48"/>
      <c r="AM1800" s="48"/>
      <c r="AN1800" s="48"/>
      <c r="AO1800" s="48"/>
      <c r="AP1800" s="48"/>
      <c r="AQ1800" s="48"/>
      <c r="AR1800" s="48"/>
      <c r="AS1800" s="48"/>
      <c r="AT1800" s="48"/>
      <c r="AU1800" s="48"/>
      <c r="AV1800" s="48"/>
      <c r="AW1800" s="48"/>
      <c r="AX1800" s="48"/>
      <c r="AY1800" s="48"/>
      <c r="AZ1800" s="48"/>
      <c r="BA1800" s="48"/>
      <c r="BB1800" s="48"/>
      <c r="BC1800" s="48"/>
      <c r="BD1800" s="48"/>
      <c r="BE1800" s="48"/>
      <c r="BF1800" s="48"/>
      <c r="BG1800" s="48"/>
      <c r="BH1800" s="48"/>
      <c r="BI1800" s="48"/>
      <c r="BJ1800" s="48"/>
      <c r="BK1800" s="48"/>
      <c r="BL1800" s="48"/>
      <c r="BM1800" s="48"/>
      <c r="BN1800" s="48"/>
      <c r="BO1800" s="48"/>
      <c r="BP1800" s="48"/>
      <c r="BQ1800" s="48"/>
      <c r="BR1800" s="48"/>
      <c r="BS1800" s="48"/>
      <c r="BT1800" s="48"/>
      <c r="BU1800" s="48"/>
    </row>
    <row r="1801" spans="1:73" hidden="1">
      <c r="A1801" s="48"/>
      <c r="B1801" s="48"/>
      <c r="C1801" s="48"/>
      <c r="D1801" s="48"/>
      <c r="E1801" s="48"/>
      <c r="F1801" s="48"/>
      <c r="G1801" s="48"/>
      <c r="H1801" s="48"/>
      <c r="I1801" s="48"/>
      <c r="J1801" s="48"/>
      <c r="K1801" s="48"/>
      <c r="L1801" s="151"/>
      <c r="M1801" s="48"/>
      <c r="N1801" s="154" t="s">
        <v>2126</v>
      </c>
      <c r="O1801" s="48"/>
      <c r="P1801" s="48"/>
      <c r="Q1801" s="48"/>
      <c r="R1801" s="48"/>
      <c r="S1801" s="48"/>
      <c r="T1801" s="48"/>
      <c r="U1801" s="48"/>
      <c r="V1801" s="48"/>
      <c r="W1801" s="48"/>
      <c r="X1801" s="48"/>
      <c r="Y1801" s="48"/>
      <c r="Z1801" s="48"/>
      <c r="AA1801" s="48"/>
      <c r="AB1801" s="48"/>
      <c r="AC1801" s="48"/>
      <c r="AD1801" s="48"/>
      <c r="AE1801" s="48"/>
      <c r="AF1801" s="48"/>
      <c r="AG1801" s="48"/>
      <c r="AH1801" s="48"/>
      <c r="AI1801" s="48"/>
      <c r="AJ1801" s="48"/>
      <c r="AK1801" s="48"/>
      <c r="AL1801" s="48"/>
      <c r="AM1801" s="48"/>
      <c r="AN1801" s="48"/>
      <c r="AO1801" s="48"/>
      <c r="AP1801" s="48"/>
      <c r="AQ1801" s="48"/>
      <c r="AR1801" s="48"/>
      <c r="AS1801" s="48"/>
      <c r="AT1801" s="48"/>
      <c r="AU1801" s="48"/>
      <c r="AV1801" s="48"/>
      <c r="AW1801" s="48"/>
      <c r="AX1801" s="48"/>
      <c r="AY1801" s="48"/>
      <c r="AZ1801" s="48"/>
      <c r="BA1801" s="48"/>
      <c r="BB1801" s="48"/>
      <c r="BC1801" s="48"/>
      <c r="BD1801" s="48"/>
      <c r="BE1801" s="48"/>
      <c r="BF1801" s="48"/>
      <c r="BG1801" s="48"/>
      <c r="BH1801" s="48"/>
      <c r="BI1801" s="48"/>
      <c r="BJ1801" s="48"/>
      <c r="BK1801" s="48"/>
      <c r="BL1801" s="48"/>
      <c r="BM1801" s="48"/>
      <c r="BN1801" s="48"/>
      <c r="BO1801" s="48"/>
      <c r="BP1801" s="48"/>
      <c r="BQ1801" s="48"/>
      <c r="BR1801" s="48"/>
      <c r="BS1801" s="48"/>
      <c r="BT1801" s="48"/>
      <c r="BU1801" s="48"/>
    </row>
    <row r="1802" spans="1:73" hidden="1">
      <c r="A1802" s="48"/>
      <c r="B1802" s="48"/>
      <c r="C1802" s="48"/>
      <c r="D1802" s="48"/>
      <c r="E1802" s="48"/>
      <c r="F1802" s="48"/>
      <c r="G1802" s="48"/>
      <c r="H1802" s="48"/>
      <c r="I1802" s="48"/>
      <c r="J1802" s="48"/>
      <c r="K1802" s="48"/>
      <c r="L1802" s="178"/>
      <c r="M1802" s="48"/>
      <c r="N1802" s="154" t="s">
        <v>4189</v>
      </c>
      <c r="O1802" s="48"/>
      <c r="P1802" s="48"/>
      <c r="Q1802" s="48"/>
      <c r="R1802" s="48"/>
      <c r="S1802" s="48"/>
      <c r="T1802" s="48"/>
      <c r="U1802" s="48"/>
      <c r="V1802" s="48"/>
      <c r="W1802" s="48"/>
      <c r="X1802" s="48"/>
      <c r="Y1802" s="48"/>
      <c r="Z1802" s="48"/>
      <c r="AA1802" s="48"/>
      <c r="AB1802" s="48"/>
      <c r="AC1802" s="48"/>
      <c r="AD1802" s="48"/>
      <c r="AE1802" s="48"/>
      <c r="AF1802" s="48"/>
      <c r="AG1802" s="48"/>
      <c r="AH1802" s="48"/>
      <c r="AI1802" s="48"/>
      <c r="AJ1802" s="48"/>
      <c r="AK1802" s="48"/>
      <c r="AL1802" s="48"/>
      <c r="AM1802" s="48"/>
      <c r="AN1802" s="48"/>
      <c r="AO1802" s="48"/>
      <c r="AP1802" s="48"/>
      <c r="AQ1802" s="48"/>
      <c r="AR1802" s="48"/>
      <c r="AS1802" s="48"/>
      <c r="AT1802" s="48"/>
      <c r="AU1802" s="48"/>
      <c r="AV1802" s="48"/>
      <c r="AW1802" s="48"/>
      <c r="AX1802" s="48"/>
      <c r="AY1802" s="48"/>
      <c r="AZ1802" s="48"/>
      <c r="BA1802" s="48"/>
      <c r="BB1802" s="48"/>
      <c r="BC1802" s="48"/>
      <c r="BD1802" s="48"/>
      <c r="BE1802" s="48"/>
      <c r="BF1802" s="48"/>
      <c r="BG1802" s="48"/>
      <c r="BH1802" s="48"/>
      <c r="BI1802" s="48"/>
      <c r="BJ1802" s="48"/>
      <c r="BK1802" s="48"/>
      <c r="BL1802" s="48"/>
      <c r="BM1802" s="48"/>
      <c r="BN1802" s="48"/>
      <c r="BO1802" s="48"/>
      <c r="BP1802" s="48"/>
      <c r="BQ1802" s="48"/>
      <c r="BR1802" s="48"/>
      <c r="BS1802" s="48"/>
      <c r="BT1802" s="48"/>
      <c r="BU1802" s="48"/>
    </row>
    <row r="1803" spans="1:73" hidden="1">
      <c r="A1803" s="48"/>
      <c r="B1803" s="48"/>
      <c r="C1803" s="48"/>
      <c r="D1803" s="48"/>
      <c r="E1803" s="48"/>
      <c r="F1803" s="48"/>
      <c r="G1803" s="48"/>
      <c r="H1803" s="48"/>
      <c r="I1803" s="48"/>
      <c r="J1803" s="48"/>
      <c r="K1803" s="48"/>
      <c r="L1803" s="151"/>
      <c r="M1803" s="48"/>
      <c r="N1803" s="154" t="s">
        <v>4190</v>
      </c>
      <c r="O1803" s="48"/>
      <c r="P1803" s="48"/>
      <c r="Q1803" s="48"/>
      <c r="R1803" s="48"/>
      <c r="S1803" s="48"/>
      <c r="T1803" s="48"/>
      <c r="U1803" s="48"/>
      <c r="V1803" s="48"/>
      <c r="W1803" s="48"/>
      <c r="X1803" s="48"/>
      <c r="Y1803" s="48"/>
      <c r="Z1803" s="48"/>
      <c r="AA1803" s="48"/>
      <c r="AB1803" s="48"/>
      <c r="AC1803" s="48"/>
      <c r="AD1803" s="48"/>
      <c r="AE1803" s="48"/>
      <c r="AF1803" s="48"/>
      <c r="AG1803" s="48"/>
      <c r="AH1803" s="48"/>
      <c r="AI1803" s="48"/>
      <c r="AJ1803" s="48"/>
      <c r="AK1803" s="48"/>
      <c r="AL1803" s="48"/>
      <c r="AM1803" s="48"/>
      <c r="AN1803" s="48"/>
      <c r="AO1803" s="48"/>
      <c r="AP1803" s="48"/>
      <c r="AQ1803" s="48"/>
      <c r="AR1803" s="48"/>
      <c r="AS1803" s="48"/>
      <c r="AT1803" s="48"/>
      <c r="AU1803" s="48"/>
      <c r="AV1803" s="48"/>
      <c r="AW1803" s="48"/>
      <c r="AX1803" s="48"/>
      <c r="AY1803" s="48"/>
      <c r="AZ1803" s="48"/>
      <c r="BA1803" s="48"/>
      <c r="BB1803" s="48"/>
      <c r="BC1803" s="48"/>
      <c r="BD1803" s="48"/>
      <c r="BE1803" s="48"/>
      <c r="BF1803" s="48"/>
      <c r="BG1803" s="48"/>
      <c r="BH1803" s="48"/>
      <c r="BI1803" s="48"/>
      <c r="BJ1803" s="48"/>
      <c r="BK1803" s="48"/>
      <c r="BL1803" s="48"/>
      <c r="BM1803" s="48"/>
      <c r="BN1803" s="48"/>
      <c r="BO1803" s="48"/>
      <c r="BP1803" s="48"/>
      <c r="BQ1803" s="48"/>
      <c r="BR1803" s="48"/>
      <c r="BS1803" s="48"/>
      <c r="BT1803" s="48"/>
      <c r="BU1803" s="48"/>
    </row>
    <row r="1804" spans="1:73" hidden="1">
      <c r="A1804" s="48"/>
      <c r="B1804" s="48"/>
      <c r="C1804" s="48"/>
      <c r="D1804" s="48"/>
      <c r="E1804" s="48"/>
      <c r="F1804" s="48"/>
      <c r="G1804" s="48"/>
      <c r="H1804" s="48"/>
      <c r="I1804" s="48"/>
      <c r="J1804" s="48"/>
      <c r="K1804" s="48"/>
      <c r="L1804" s="151"/>
      <c r="M1804" s="48"/>
      <c r="N1804" s="154" t="s">
        <v>2168</v>
      </c>
      <c r="O1804" s="48"/>
      <c r="P1804" s="48"/>
      <c r="Q1804" s="48"/>
      <c r="R1804" s="48"/>
      <c r="S1804" s="48"/>
      <c r="T1804" s="48"/>
      <c r="U1804" s="48"/>
      <c r="V1804" s="48"/>
      <c r="W1804" s="48"/>
      <c r="X1804" s="48"/>
      <c r="Y1804" s="48"/>
      <c r="Z1804" s="48"/>
      <c r="AA1804" s="48"/>
      <c r="AB1804" s="48"/>
      <c r="AC1804" s="48"/>
      <c r="AD1804" s="48"/>
      <c r="AE1804" s="48"/>
      <c r="AF1804" s="48"/>
      <c r="AG1804" s="48"/>
      <c r="AH1804" s="48"/>
      <c r="AI1804" s="48"/>
      <c r="AJ1804" s="48"/>
      <c r="AK1804" s="48"/>
      <c r="AL1804" s="48"/>
      <c r="AM1804" s="48"/>
      <c r="AN1804" s="48"/>
      <c r="AO1804" s="48"/>
      <c r="AP1804" s="48"/>
      <c r="AQ1804" s="48"/>
      <c r="AR1804" s="48"/>
      <c r="AS1804" s="48"/>
      <c r="AT1804" s="48"/>
      <c r="AU1804" s="48"/>
      <c r="AV1804" s="48"/>
      <c r="AW1804" s="48"/>
      <c r="AX1804" s="48"/>
      <c r="AY1804" s="48"/>
      <c r="AZ1804" s="48"/>
      <c r="BA1804" s="48"/>
      <c r="BB1804" s="48"/>
      <c r="BC1804" s="48"/>
      <c r="BD1804" s="48"/>
      <c r="BE1804" s="48"/>
      <c r="BF1804" s="48"/>
      <c r="BG1804" s="48"/>
      <c r="BH1804" s="48"/>
      <c r="BI1804" s="48"/>
      <c r="BJ1804" s="48"/>
      <c r="BK1804" s="48"/>
      <c r="BL1804" s="48"/>
      <c r="BM1804" s="48"/>
      <c r="BN1804" s="48"/>
      <c r="BO1804" s="48"/>
      <c r="BP1804" s="48"/>
      <c r="BQ1804" s="48"/>
      <c r="BR1804" s="48"/>
      <c r="BS1804" s="48"/>
      <c r="BT1804" s="48"/>
      <c r="BU1804" s="48"/>
    </row>
    <row r="1805" spans="1:73" hidden="1">
      <c r="A1805" s="48"/>
      <c r="B1805" s="48"/>
      <c r="C1805" s="48"/>
      <c r="D1805" s="48"/>
      <c r="E1805" s="48"/>
      <c r="F1805" s="48"/>
      <c r="G1805" s="48"/>
      <c r="H1805" s="48"/>
      <c r="I1805" s="48"/>
      <c r="J1805" s="48"/>
      <c r="K1805" s="48"/>
      <c r="L1805" s="151"/>
      <c r="M1805" s="48"/>
      <c r="N1805" s="154" t="s">
        <v>4191</v>
      </c>
      <c r="O1805" s="48"/>
      <c r="P1805" s="48"/>
      <c r="Q1805" s="48"/>
      <c r="R1805" s="48"/>
      <c r="S1805" s="48"/>
      <c r="T1805" s="48"/>
      <c r="U1805" s="48"/>
      <c r="V1805" s="48"/>
      <c r="W1805" s="48"/>
      <c r="X1805" s="48"/>
      <c r="Y1805" s="48"/>
      <c r="Z1805" s="48"/>
      <c r="AA1805" s="48"/>
      <c r="AB1805" s="48"/>
      <c r="AC1805" s="48"/>
      <c r="AD1805" s="48"/>
      <c r="AE1805" s="48"/>
      <c r="AF1805" s="48"/>
      <c r="AG1805" s="48"/>
      <c r="AH1805" s="48"/>
      <c r="AI1805" s="48"/>
      <c r="AJ1805" s="48"/>
      <c r="AK1805" s="48"/>
      <c r="AL1805" s="48"/>
      <c r="AM1805" s="48"/>
      <c r="AN1805" s="48"/>
      <c r="AO1805" s="48"/>
      <c r="AP1805" s="48"/>
      <c r="AQ1805" s="48"/>
      <c r="AR1805" s="48"/>
      <c r="AS1805" s="48"/>
      <c r="AT1805" s="48"/>
      <c r="AU1805" s="48"/>
      <c r="AV1805" s="48"/>
      <c r="AW1805" s="48"/>
      <c r="AX1805" s="48"/>
      <c r="AY1805" s="48"/>
      <c r="AZ1805" s="48"/>
      <c r="BA1805" s="48"/>
      <c r="BB1805" s="48"/>
      <c r="BC1805" s="48"/>
      <c r="BD1805" s="48"/>
      <c r="BE1805" s="48"/>
      <c r="BF1805" s="48"/>
      <c r="BG1805" s="48"/>
      <c r="BH1805" s="48"/>
      <c r="BI1805" s="48"/>
      <c r="BJ1805" s="48"/>
      <c r="BK1805" s="48"/>
      <c r="BL1805" s="48"/>
      <c r="BM1805" s="48"/>
      <c r="BN1805" s="48"/>
      <c r="BO1805" s="48"/>
      <c r="BP1805" s="48"/>
      <c r="BQ1805" s="48"/>
      <c r="BR1805" s="48"/>
      <c r="BS1805" s="48"/>
      <c r="BT1805" s="48"/>
      <c r="BU1805" s="48"/>
    </row>
    <row r="1806" spans="1:73" hidden="1">
      <c r="A1806" s="48"/>
      <c r="B1806" s="48"/>
      <c r="C1806" s="48"/>
      <c r="D1806" s="48"/>
      <c r="E1806" s="48"/>
      <c r="F1806" s="48"/>
      <c r="G1806" s="48"/>
      <c r="H1806" s="48"/>
      <c r="I1806" s="48"/>
      <c r="J1806" s="48"/>
      <c r="K1806" s="48"/>
      <c r="L1806" s="178"/>
      <c r="M1806" s="48"/>
      <c r="N1806" s="154" t="s">
        <v>4192</v>
      </c>
      <c r="O1806" s="48"/>
      <c r="P1806" s="48"/>
      <c r="Q1806" s="48"/>
      <c r="R1806" s="48"/>
      <c r="S1806" s="48"/>
      <c r="T1806" s="48"/>
      <c r="U1806" s="48"/>
      <c r="V1806" s="48"/>
      <c r="W1806" s="48"/>
      <c r="X1806" s="48"/>
      <c r="Y1806" s="48"/>
      <c r="Z1806" s="48"/>
      <c r="AA1806" s="48"/>
      <c r="AB1806" s="48"/>
      <c r="AC1806" s="48"/>
      <c r="AD1806" s="48"/>
      <c r="AE1806" s="48"/>
      <c r="AF1806" s="48"/>
      <c r="AG1806" s="48"/>
      <c r="AH1806" s="48"/>
      <c r="AI1806" s="48"/>
      <c r="AJ1806" s="48"/>
      <c r="AK1806" s="48"/>
      <c r="AL1806" s="48"/>
      <c r="AM1806" s="48"/>
      <c r="AN1806" s="48"/>
      <c r="AO1806" s="48"/>
      <c r="AP1806" s="48"/>
      <c r="AQ1806" s="48"/>
      <c r="AR1806" s="48"/>
      <c r="AS1806" s="48"/>
      <c r="AT1806" s="48"/>
      <c r="AU1806" s="48"/>
      <c r="AV1806" s="48"/>
      <c r="AW1806" s="48"/>
      <c r="AX1806" s="48"/>
      <c r="AY1806" s="48"/>
      <c r="AZ1806" s="48"/>
      <c r="BA1806" s="48"/>
      <c r="BB1806" s="48"/>
      <c r="BC1806" s="48"/>
      <c r="BD1806" s="48"/>
      <c r="BE1806" s="48"/>
      <c r="BF1806" s="48"/>
      <c r="BG1806" s="48"/>
      <c r="BH1806" s="48"/>
      <c r="BI1806" s="48"/>
      <c r="BJ1806" s="48"/>
      <c r="BK1806" s="48"/>
      <c r="BL1806" s="48"/>
      <c r="BM1806" s="48"/>
      <c r="BN1806" s="48"/>
      <c r="BO1806" s="48"/>
      <c r="BP1806" s="48"/>
      <c r="BQ1806" s="48"/>
      <c r="BR1806" s="48"/>
      <c r="BS1806" s="48"/>
      <c r="BT1806" s="48"/>
      <c r="BU1806" s="48"/>
    </row>
    <row r="1807" spans="1:73" hidden="1">
      <c r="A1807" s="48"/>
      <c r="B1807" s="48"/>
      <c r="C1807" s="48"/>
      <c r="D1807" s="48"/>
      <c r="E1807" s="48"/>
      <c r="F1807" s="48"/>
      <c r="G1807" s="48"/>
      <c r="H1807" s="48"/>
      <c r="I1807" s="48"/>
      <c r="J1807" s="48"/>
      <c r="K1807" s="48"/>
      <c r="L1807" s="151"/>
      <c r="M1807" s="48"/>
      <c r="N1807" s="154" t="s">
        <v>4193</v>
      </c>
      <c r="O1807" s="48"/>
      <c r="P1807" s="48"/>
      <c r="Q1807" s="48"/>
      <c r="R1807" s="48"/>
      <c r="S1807" s="48"/>
      <c r="T1807" s="48"/>
      <c r="U1807" s="48"/>
      <c r="V1807" s="48"/>
      <c r="W1807" s="48"/>
      <c r="X1807" s="48"/>
      <c r="Y1807" s="48"/>
      <c r="Z1807" s="48"/>
      <c r="AA1807" s="48"/>
      <c r="AB1807" s="48"/>
      <c r="AC1807" s="48"/>
      <c r="AD1807" s="48"/>
      <c r="AE1807" s="48"/>
      <c r="AF1807" s="48"/>
      <c r="AG1807" s="48"/>
      <c r="AH1807" s="48"/>
      <c r="AI1807" s="48"/>
      <c r="AJ1807" s="48"/>
      <c r="AK1807" s="48"/>
      <c r="AL1807" s="48"/>
      <c r="AM1807" s="48"/>
      <c r="AN1807" s="48"/>
      <c r="AO1807" s="48"/>
      <c r="AP1807" s="48"/>
      <c r="AQ1807" s="48"/>
      <c r="AR1807" s="48"/>
      <c r="AS1807" s="48"/>
      <c r="AT1807" s="48"/>
      <c r="AU1807" s="48"/>
      <c r="AV1807" s="48"/>
      <c r="AW1807" s="48"/>
      <c r="AX1807" s="48"/>
      <c r="AY1807" s="48"/>
      <c r="AZ1807" s="48"/>
      <c r="BA1807" s="48"/>
      <c r="BB1807" s="48"/>
      <c r="BC1807" s="48"/>
      <c r="BD1807" s="48"/>
      <c r="BE1807" s="48"/>
      <c r="BF1807" s="48"/>
      <c r="BG1807" s="48"/>
      <c r="BH1807" s="48"/>
      <c r="BI1807" s="48"/>
      <c r="BJ1807" s="48"/>
      <c r="BK1807" s="48"/>
      <c r="BL1807" s="48"/>
      <c r="BM1807" s="48"/>
      <c r="BN1807" s="48"/>
      <c r="BO1807" s="48"/>
      <c r="BP1807" s="48"/>
      <c r="BQ1807" s="48"/>
      <c r="BR1807" s="48"/>
      <c r="BS1807" s="48"/>
      <c r="BT1807" s="48"/>
      <c r="BU1807" s="48"/>
    </row>
    <row r="1808" spans="1:73" hidden="1">
      <c r="A1808" s="48"/>
      <c r="B1808" s="48"/>
      <c r="C1808" s="48"/>
      <c r="D1808" s="48"/>
      <c r="E1808" s="48"/>
      <c r="F1808" s="48"/>
      <c r="G1808" s="48"/>
      <c r="H1808" s="48"/>
      <c r="I1808" s="48"/>
      <c r="J1808" s="48"/>
      <c r="K1808" s="48"/>
      <c r="L1808" s="151"/>
      <c r="M1808" s="48"/>
      <c r="N1808" s="154" t="s">
        <v>4194</v>
      </c>
      <c r="O1808" s="48"/>
      <c r="P1808" s="48"/>
      <c r="Q1808" s="48"/>
      <c r="R1808" s="48"/>
      <c r="S1808" s="48"/>
      <c r="T1808" s="48"/>
      <c r="U1808" s="48"/>
      <c r="V1808" s="48"/>
      <c r="W1808" s="48"/>
      <c r="X1808" s="48"/>
      <c r="Y1808" s="48"/>
      <c r="Z1808" s="48"/>
      <c r="AA1808" s="48"/>
      <c r="AB1808" s="48"/>
      <c r="AC1808" s="48"/>
      <c r="AD1808" s="48"/>
      <c r="AE1808" s="48"/>
      <c r="AF1808" s="48"/>
      <c r="AG1808" s="48"/>
      <c r="AH1808" s="48"/>
      <c r="AI1808" s="48"/>
      <c r="AJ1808" s="48"/>
      <c r="AK1808" s="48"/>
      <c r="AL1808" s="48"/>
      <c r="AM1808" s="48"/>
      <c r="AN1808" s="48"/>
      <c r="AO1808" s="48"/>
      <c r="AP1808" s="48"/>
      <c r="AQ1808" s="48"/>
      <c r="AR1808" s="48"/>
      <c r="AS1808" s="48"/>
      <c r="AT1808" s="48"/>
      <c r="AU1808" s="48"/>
      <c r="AV1808" s="48"/>
      <c r="AW1808" s="48"/>
      <c r="AX1808" s="48"/>
      <c r="AY1808" s="48"/>
      <c r="AZ1808" s="48"/>
      <c r="BA1808" s="48"/>
      <c r="BB1808" s="48"/>
      <c r="BC1808" s="48"/>
      <c r="BD1808" s="48"/>
      <c r="BE1808" s="48"/>
      <c r="BF1808" s="48"/>
      <c r="BG1808" s="48"/>
      <c r="BH1808" s="48"/>
      <c r="BI1808" s="48"/>
      <c r="BJ1808" s="48"/>
      <c r="BK1808" s="48"/>
      <c r="BL1808" s="48"/>
      <c r="BM1808" s="48"/>
      <c r="BN1808" s="48"/>
      <c r="BO1808" s="48"/>
      <c r="BP1808" s="48"/>
      <c r="BQ1808" s="48"/>
      <c r="BR1808" s="48"/>
      <c r="BS1808" s="48"/>
      <c r="BT1808" s="48"/>
      <c r="BU1808" s="48"/>
    </row>
    <row r="1809" spans="1:73" hidden="1">
      <c r="A1809" s="48"/>
      <c r="B1809" s="48"/>
      <c r="C1809" s="48"/>
      <c r="D1809" s="48"/>
      <c r="E1809" s="48"/>
      <c r="F1809" s="48"/>
      <c r="G1809" s="48"/>
      <c r="H1809" s="48"/>
      <c r="I1809" s="48"/>
      <c r="J1809" s="48"/>
      <c r="K1809" s="48"/>
      <c r="L1809" s="151"/>
      <c r="M1809" s="48"/>
      <c r="N1809" s="154" t="s">
        <v>4195</v>
      </c>
      <c r="O1809" s="48"/>
      <c r="P1809" s="48"/>
      <c r="Q1809" s="48"/>
      <c r="R1809" s="48"/>
      <c r="S1809" s="48"/>
      <c r="T1809" s="48"/>
      <c r="U1809" s="48"/>
      <c r="V1809" s="48"/>
      <c r="W1809" s="48"/>
      <c r="X1809" s="48"/>
      <c r="Y1809" s="48"/>
      <c r="Z1809" s="48"/>
      <c r="AA1809" s="48"/>
      <c r="AB1809" s="48"/>
      <c r="AC1809" s="48"/>
      <c r="AD1809" s="48"/>
      <c r="AE1809" s="48"/>
      <c r="AF1809" s="48"/>
      <c r="AG1809" s="48"/>
      <c r="AH1809" s="48"/>
      <c r="AI1809" s="48"/>
      <c r="AJ1809" s="48"/>
      <c r="AK1809" s="48"/>
      <c r="AL1809" s="48"/>
      <c r="AM1809" s="48"/>
      <c r="AN1809" s="48"/>
      <c r="AO1809" s="48"/>
      <c r="AP1809" s="48"/>
      <c r="AQ1809" s="48"/>
      <c r="AR1809" s="48"/>
      <c r="AS1809" s="48"/>
      <c r="AT1809" s="48"/>
      <c r="AU1809" s="48"/>
      <c r="AV1809" s="48"/>
      <c r="AW1809" s="48"/>
      <c r="AX1809" s="48"/>
      <c r="AY1809" s="48"/>
      <c r="AZ1809" s="48"/>
      <c r="BA1809" s="48"/>
      <c r="BB1809" s="48"/>
      <c r="BC1809" s="48"/>
      <c r="BD1809" s="48"/>
      <c r="BE1809" s="48"/>
      <c r="BF1809" s="48"/>
      <c r="BG1809" s="48"/>
      <c r="BH1809" s="48"/>
      <c r="BI1809" s="48"/>
      <c r="BJ1809" s="48"/>
      <c r="BK1809" s="48"/>
      <c r="BL1809" s="48"/>
      <c r="BM1809" s="48"/>
      <c r="BN1809" s="48"/>
      <c r="BO1809" s="48"/>
      <c r="BP1809" s="48"/>
      <c r="BQ1809" s="48"/>
      <c r="BR1809" s="48"/>
      <c r="BS1809" s="48"/>
      <c r="BT1809" s="48"/>
      <c r="BU1809" s="48"/>
    </row>
    <row r="1810" spans="1:73" hidden="1">
      <c r="A1810" s="48"/>
      <c r="B1810" s="48"/>
      <c r="C1810" s="48"/>
      <c r="D1810" s="48"/>
      <c r="E1810" s="48"/>
      <c r="F1810" s="48"/>
      <c r="G1810" s="48"/>
      <c r="H1810" s="48"/>
      <c r="I1810" s="48"/>
      <c r="J1810" s="48"/>
      <c r="K1810" s="48"/>
      <c r="L1810" s="178"/>
      <c r="M1810" s="48"/>
      <c r="N1810" s="154" t="s">
        <v>4196</v>
      </c>
      <c r="O1810" s="48"/>
      <c r="P1810" s="48"/>
      <c r="Q1810" s="48"/>
      <c r="R1810" s="48"/>
      <c r="S1810" s="48"/>
      <c r="T1810" s="48"/>
      <c r="U1810" s="48"/>
      <c r="V1810" s="48"/>
      <c r="W1810" s="48"/>
      <c r="X1810" s="48"/>
      <c r="Y1810" s="48"/>
      <c r="Z1810" s="48"/>
      <c r="AA1810" s="48"/>
      <c r="AB1810" s="48"/>
      <c r="AC1810" s="48"/>
      <c r="AD1810" s="48"/>
      <c r="AE1810" s="48"/>
      <c r="AF1810" s="48"/>
      <c r="AG1810" s="48"/>
      <c r="AH1810" s="48"/>
      <c r="AI1810" s="48"/>
      <c r="AJ1810" s="48"/>
      <c r="AK1810" s="48"/>
      <c r="AL1810" s="48"/>
      <c r="AM1810" s="48"/>
      <c r="AN1810" s="48"/>
      <c r="AO1810" s="48"/>
      <c r="AP1810" s="48"/>
      <c r="AQ1810" s="48"/>
      <c r="AR1810" s="48"/>
      <c r="AS1810" s="48"/>
      <c r="AT1810" s="48"/>
      <c r="AU1810" s="48"/>
      <c r="AV1810" s="48"/>
      <c r="AW1810" s="48"/>
      <c r="AX1810" s="48"/>
      <c r="AY1810" s="48"/>
      <c r="AZ1810" s="48"/>
      <c r="BA1810" s="48"/>
      <c r="BB1810" s="48"/>
      <c r="BC1810" s="48"/>
      <c r="BD1810" s="48"/>
      <c r="BE1810" s="48"/>
      <c r="BF1810" s="48"/>
      <c r="BG1810" s="48"/>
      <c r="BH1810" s="48"/>
      <c r="BI1810" s="48"/>
      <c r="BJ1810" s="48"/>
      <c r="BK1810" s="48"/>
      <c r="BL1810" s="48"/>
      <c r="BM1810" s="48"/>
      <c r="BN1810" s="48"/>
      <c r="BO1810" s="48"/>
      <c r="BP1810" s="48"/>
      <c r="BQ1810" s="48"/>
      <c r="BR1810" s="48"/>
      <c r="BS1810" s="48"/>
      <c r="BT1810" s="48"/>
      <c r="BU1810" s="48"/>
    </row>
    <row r="1811" spans="1:73" hidden="1">
      <c r="A1811" s="48"/>
      <c r="B1811" s="48"/>
      <c r="C1811" s="48"/>
      <c r="D1811" s="48"/>
      <c r="E1811" s="48"/>
      <c r="F1811" s="48"/>
      <c r="G1811" s="48"/>
      <c r="H1811" s="48"/>
      <c r="I1811" s="48"/>
      <c r="J1811" s="48"/>
      <c r="K1811" s="48"/>
      <c r="L1811" s="151"/>
      <c r="M1811" s="48"/>
      <c r="N1811" s="154" t="s">
        <v>4197</v>
      </c>
      <c r="O1811" s="48"/>
      <c r="P1811" s="48"/>
      <c r="Q1811" s="48"/>
      <c r="R1811" s="48"/>
      <c r="S1811" s="48"/>
      <c r="T1811" s="48"/>
      <c r="U1811" s="48"/>
      <c r="V1811" s="48"/>
      <c r="W1811" s="48"/>
      <c r="X1811" s="48"/>
      <c r="Y1811" s="48"/>
      <c r="Z1811" s="48"/>
      <c r="AA1811" s="48"/>
      <c r="AB1811" s="48"/>
      <c r="AC1811" s="48"/>
      <c r="AD1811" s="48"/>
      <c r="AE1811" s="48"/>
      <c r="AF1811" s="48"/>
      <c r="AG1811" s="48"/>
      <c r="AH1811" s="48"/>
      <c r="AI1811" s="48"/>
      <c r="AJ1811" s="48"/>
      <c r="AK1811" s="48"/>
      <c r="AL1811" s="48"/>
      <c r="AM1811" s="48"/>
      <c r="AN1811" s="48"/>
      <c r="AO1811" s="48"/>
      <c r="AP1811" s="48"/>
      <c r="AQ1811" s="48"/>
      <c r="AR1811" s="48"/>
      <c r="AS1811" s="48"/>
      <c r="AT1811" s="48"/>
      <c r="AU1811" s="48"/>
      <c r="AV1811" s="48"/>
      <c r="AW1811" s="48"/>
      <c r="AX1811" s="48"/>
      <c r="AY1811" s="48"/>
      <c r="AZ1811" s="48"/>
      <c r="BA1811" s="48"/>
      <c r="BB1811" s="48"/>
      <c r="BC1811" s="48"/>
      <c r="BD1811" s="48"/>
      <c r="BE1811" s="48"/>
      <c r="BF1811" s="48"/>
      <c r="BG1811" s="48"/>
      <c r="BH1811" s="48"/>
      <c r="BI1811" s="48"/>
      <c r="BJ1811" s="48"/>
      <c r="BK1811" s="48"/>
      <c r="BL1811" s="48"/>
      <c r="BM1811" s="48"/>
      <c r="BN1811" s="48"/>
      <c r="BO1811" s="48"/>
      <c r="BP1811" s="48"/>
      <c r="BQ1811" s="48"/>
      <c r="BR1811" s="48"/>
      <c r="BS1811" s="48"/>
      <c r="BT1811" s="48"/>
      <c r="BU1811" s="48"/>
    </row>
    <row r="1812" spans="1:73" hidden="1">
      <c r="A1812" s="48"/>
      <c r="B1812" s="48"/>
      <c r="C1812" s="48"/>
      <c r="D1812" s="48"/>
      <c r="E1812" s="48"/>
      <c r="F1812" s="48"/>
      <c r="G1812" s="48"/>
      <c r="H1812" s="48"/>
      <c r="I1812" s="48"/>
      <c r="J1812" s="48"/>
      <c r="K1812" s="48"/>
      <c r="L1812" s="151"/>
      <c r="M1812" s="48"/>
      <c r="N1812" s="154" t="s">
        <v>4198</v>
      </c>
      <c r="O1812" s="48"/>
      <c r="P1812" s="48"/>
      <c r="Q1812" s="48"/>
      <c r="R1812" s="48"/>
      <c r="S1812" s="48"/>
      <c r="T1812" s="48"/>
      <c r="U1812" s="48"/>
      <c r="V1812" s="48"/>
      <c r="W1812" s="48"/>
      <c r="X1812" s="48"/>
      <c r="Y1812" s="48"/>
      <c r="Z1812" s="48"/>
      <c r="AA1812" s="48"/>
      <c r="AB1812" s="48"/>
      <c r="AC1812" s="48"/>
      <c r="AD1812" s="48"/>
      <c r="AE1812" s="48"/>
      <c r="AF1812" s="48"/>
      <c r="AG1812" s="48"/>
      <c r="AH1812" s="48"/>
      <c r="AI1812" s="48"/>
      <c r="AJ1812" s="48"/>
      <c r="AK1812" s="48"/>
      <c r="AL1812" s="48"/>
      <c r="AM1812" s="48"/>
      <c r="AN1812" s="48"/>
      <c r="AO1812" s="48"/>
      <c r="AP1812" s="48"/>
      <c r="AQ1812" s="48"/>
      <c r="AR1812" s="48"/>
      <c r="AS1812" s="48"/>
      <c r="AT1812" s="48"/>
      <c r="AU1812" s="48"/>
      <c r="AV1812" s="48"/>
      <c r="AW1812" s="48"/>
      <c r="AX1812" s="48"/>
      <c r="AY1812" s="48"/>
      <c r="AZ1812" s="48"/>
      <c r="BA1812" s="48"/>
      <c r="BB1812" s="48"/>
      <c r="BC1812" s="48"/>
      <c r="BD1812" s="48"/>
      <c r="BE1812" s="48"/>
      <c r="BF1812" s="48"/>
      <c r="BG1812" s="48"/>
      <c r="BH1812" s="48"/>
      <c r="BI1812" s="48"/>
      <c r="BJ1812" s="48"/>
      <c r="BK1812" s="48"/>
      <c r="BL1812" s="48"/>
      <c r="BM1812" s="48"/>
      <c r="BN1812" s="48"/>
      <c r="BO1812" s="48"/>
      <c r="BP1812" s="48"/>
      <c r="BQ1812" s="48"/>
      <c r="BR1812" s="48"/>
      <c r="BS1812" s="48"/>
      <c r="BT1812" s="48"/>
      <c r="BU1812" s="48"/>
    </row>
    <row r="1813" spans="1:73" hidden="1">
      <c r="A1813" s="48"/>
      <c r="B1813" s="48"/>
      <c r="C1813" s="48"/>
      <c r="D1813" s="48"/>
      <c r="E1813" s="48"/>
      <c r="F1813" s="48"/>
      <c r="G1813" s="48"/>
      <c r="H1813" s="48"/>
      <c r="I1813" s="48"/>
      <c r="J1813" s="48"/>
      <c r="K1813" s="48"/>
      <c r="L1813" s="151"/>
      <c r="M1813" s="48"/>
      <c r="N1813" s="154" t="s">
        <v>4199</v>
      </c>
      <c r="O1813" s="48"/>
      <c r="P1813" s="48"/>
      <c r="Q1813" s="48"/>
      <c r="R1813" s="48"/>
      <c r="S1813" s="48"/>
      <c r="T1813" s="48"/>
      <c r="U1813" s="48"/>
      <c r="V1813" s="48"/>
      <c r="W1813" s="48"/>
      <c r="X1813" s="48"/>
      <c r="Y1813" s="48"/>
      <c r="Z1813" s="48"/>
      <c r="AA1813" s="48"/>
      <c r="AB1813" s="48"/>
      <c r="AC1813" s="48"/>
      <c r="AD1813" s="48"/>
      <c r="AE1813" s="48"/>
      <c r="AF1813" s="48"/>
      <c r="AG1813" s="48"/>
      <c r="AH1813" s="48"/>
      <c r="AI1813" s="48"/>
      <c r="AJ1813" s="48"/>
      <c r="AK1813" s="48"/>
      <c r="AL1813" s="48"/>
      <c r="AM1813" s="48"/>
      <c r="AN1813" s="48"/>
      <c r="AO1813" s="48"/>
      <c r="AP1813" s="48"/>
      <c r="AQ1813" s="48"/>
      <c r="AR1813" s="48"/>
      <c r="AS1813" s="48"/>
      <c r="AT1813" s="48"/>
      <c r="AU1813" s="48"/>
      <c r="AV1813" s="48"/>
      <c r="AW1813" s="48"/>
      <c r="AX1813" s="48"/>
      <c r="AY1813" s="48"/>
      <c r="AZ1813" s="48"/>
      <c r="BA1813" s="48"/>
      <c r="BB1813" s="48"/>
      <c r="BC1813" s="48"/>
      <c r="BD1813" s="48"/>
      <c r="BE1813" s="48"/>
      <c r="BF1813" s="48"/>
      <c r="BG1813" s="48"/>
      <c r="BH1813" s="48"/>
      <c r="BI1813" s="48"/>
      <c r="BJ1813" s="48"/>
      <c r="BK1813" s="48"/>
      <c r="BL1813" s="48"/>
      <c r="BM1813" s="48"/>
      <c r="BN1813" s="48"/>
      <c r="BO1813" s="48"/>
      <c r="BP1813" s="48"/>
      <c r="BQ1813" s="48"/>
      <c r="BR1813" s="48"/>
      <c r="BS1813" s="48"/>
      <c r="BT1813" s="48"/>
      <c r="BU1813" s="48"/>
    </row>
    <row r="1814" spans="1:73" hidden="1">
      <c r="A1814" s="48"/>
      <c r="B1814" s="48"/>
      <c r="C1814" s="48"/>
      <c r="D1814" s="48"/>
      <c r="E1814" s="48"/>
      <c r="F1814" s="48"/>
      <c r="G1814" s="48"/>
      <c r="H1814" s="48"/>
      <c r="I1814" s="48"/>
      <c r="J1814" s="48"/>
      <c r="K1814" s="48"/>
      <c r="L1814" s="178"/>
      <c r="M1814" s="48"/>
      <c r="N1814" s="154" t="s">
        <v>4200</v>
      </c>
      <c r="O1814" s="48"/>
      <c r="P1814" s="48"/>
      <c r="Q1814" s="48"/>
      <c r="R1814" s="48"/>
      <c r="S1814" s="48"/>
      <c r="T1814" s="48"/>
      <c r="U1814" s="48"/>
      <c r="V1814" s="48"/>
      <c r="W1814" s="48"/>
      <c r="X1814" s="48"/>
      <c r="Y1814" s="48"/>
      <c r="Z1814" s="48"/>
      <c r="AA1814" s="48"/>
      <c r="AB1814" s="48"/>
      <c r="AC1814" s="48"/>
      <c r="AD1814" s="48"/>
      <c r="AE1814" s="48"/>
      <c r="AF1814" s="48"/>
      <c r="AG1814" s="48"/>
      <c r="AH1814" s="48"/>
      <c r="AI1814" s="48"/>
      <c r="AJ1814" s="48"/>
      <c r="AK1814" s="48"/>
      <c r="AL1814" s="48"/>
      <c r="AM1814" s="48"/>
      <c r="AN1814" s="48"/>
      <c r="AO1814" s="48"/>
      <c r="AP1814" s="48"/>
      <c r="AQ1814" s="48"/>
      <c r="AR1814" s="48"/>
      <c r="AS1814" s="48"/>
      <c r="AT1814" s="48"/>
      <c r="AU1814" s="48"/>
      <c r="AV1814" s="48"/>
      <c r="AW1814" s="48"/>
      <c r="AX1814" s="48"/>
      <c r="AY1814" s="48"/>
      <c r="AZ1814" s="48"/>
      <c r="BA1814" s="48"/>
      <c r="BB1814" s="48"/>
      <c r="BC1814" s="48"/>
      <c r="BD1814" s="48"/>
      <c r="BE1814" s="48"/>
      <c r="BF1814" s="48"/>
      <c r="BG1814" s="48"/>
      <c r="BH1814" s="48"/>
      <c r="BI1814" s="48"/>
      <c r="BJ1814" s="48"/>
      <c r="BK1814" s="48"/>
      <c r="BL1814" s="48"/>
      <c r="BM1814" s="48"/>
      <c r="BN1814" s="48"/>
      <c r="BO1814" s="48"/>
      <c r="BP1814" s="48"/>
      <c r="BQ1814" s="48"/>
      <c r="BR1814" s="48"/>
      <c r="BS1814" s="48"/>
      <c r="BT1814" s="48"/>
      <c r="BU1814" s="48"/>
    </row>
    <row r="1815" spans="1:73" hidden="1">
      <c r="A1815" s="48"/>
      <c r="B1815" s="48"/>
      <c r="C1815" s="48"/>
      <c r="D1815" s="48"/>
      <c r="E1815" s="48"/>
      <c r="F1815" s="48"/>
      <c r="G1815" s="48"/>
      <c r="H1815" s="48"/>
      <c r="I1815" s="48"/>
      <c r="J1815" s="48"/>
      <c r="K1815" s="48"/>
      <c r="L1815" s="151"/>
      <c r="M1815" s="48"/>
      <c r="N1815" s="154" t="s">
        <v>4201</v>
      </c>
      <c r="O1815" s="48"/>
      <c r="P1815" s="48"/>
      <c r="Q1815" s="48"/>
      <c r="R1815" s="48"/>
      <c r="S1815" s="48"/>
      <c r="T1815" s="48"/>
      <c r="U1815" s="48"/>
      <c r="V1815" s="48"/>
      <c r="W1815" s="48"/>
      <c r="X1815" s="48"/>
      <c r="Y1815" s="48"/>
      <c r="Z1815" s="48"/>
      <c r="AA1815" s="48"/>
      <c r="AB1815" s="48"/>
      <c r="AC1815" s="48"/>
      <c r="AD1815" s="48"/>
      <c r="AE1815" s="48"/>
      <c r="AF1815" s="48"/>
      <c r="AG1815" s="48"/>
      <c r="AH1815" s="48"/>
      <c r="AI1815" s="48"/>
      <c r="AJ1815" s="48"/>
      <c r="AK1815" s="48"/>
      <c r="AL1815" s="48"/>
      <c r="AM1815" s="48"/>
      <c r="AN1815" s="48"/>
      <c r="AO1815" s="48"/>
      <c r="AP1815" s="48"/>
      <c r="AQ1815" s="48"/>
      <c r="AR1815" s="48"/>
      <c r="AS1815" s="48"/>
      <c r="AT1815" s="48"/>
      <c r="AU1815" s="48"/>
      <c r="AV1815" s="48"/>
      <c r="AW1815" s="48"/>
      <c r="AX1815" s="48"/>
      <c r="AY1815" s="48"/>
      <c r="AZ1815" s="48"/>
      <c r="BA1815" s="48"/>
      <c r="BB1815" s="48"/>
      <c r="BC1815" s="48"/>
      <c r="BD1815" s="48"/>
      <c r="BE1815" s="48"/>
      <c r="BF1815" s="48"/>
      <c r="BG1815" s="48"/>
      <c r="BH1815" s="48"/>
      <c r="BI1815" s="48"/>
      <c r="BJ1815" s="48"/>
      <c r="BK1815" s="48"/>
      <c r="BL1815" s="48"/>
      <c r="BM1815" s="48"/>
      <c r="BN1815" s="48"/>
      <c r="BO1815" s="48"/>
      <c r="BP1815" s="48"/>
      <c r="BQ1815" s="48"/>
      <c r="BR1815" s="48"/>
      <c r="BS1815" s="48"/>
      <c r="BT1815" s="48"/>
      <c r="BU1815" s="48"/>
    </row>
    <row r="1816" spans="1:73" hidden="1">
      <c r="A1816" s="48"/>
      <c r="B1816" s="48"/>
      <c r="C1816" s="48"/>
      <c r="D1816" s="48"/>
      <c r="E1816" s="48"/>
      <c r="F1816" s="48"/>
      <c r="G1816" s="48"/>
      <c r="H1816" s="48"/>
      <c r="I1816" s="48"/>
      <c r="J1816" s="48"/>
      <c r="K1816" s="48"/>
      <c r="L1816" s="151"/>
      <c r="M1816" s="48"/>
      <c r="N1816" s="154" t="s">
        <v>4202</v>
      </c>
      <c r="O1816" s="48"/>
      <c r="P1816" s="48"/>
      <c r="Q1816" s="48"/>
      <c r="R1816" s="48"/>
      <c r="S1816" s="48"/>
      <c r="T1816" s="48"/>
      <c r="U1816" s="48"/>
      <c r="V1816" s="48"/>
      <c r="W1816" s="48"/>
      <c r="X1816" s="48"/>
      <c r="Y1816" s="48"/>
      <c r="Z1816" s="48"/>
      <c r="AA1816" s="48"/>
      <c r="AB1816" s="48"/>
      <c r="AC1816" s="48"/>
      <c r="AD1816" s="48"/>
      <c r="AE1816" s="48"/>
      <c r="AF1816" s="48"/>
      <c r="AG1816" s="48"/>
      <c r="AH1816" s="48"/>
      <c r="AI1816" s="48"/>
      <c r="AJ1816" s="48"/>
      <c r="AK1816" s="48"/>
      <c r="AL1816" s="48"/>
      <c r="AM1816" s="48"/>
      <c r="AN1816" s="48"/>
      <c r="AO1816" s="48"/>
      <c r="AP1816" s="48"/>
      <c r="AQ1816" s="48"/>
      <c r="AR1816" s="48"/>
      <c r="AS1816" s="48"/>
      <c r="AT1816" s="48"/>
      <c r="AU1816" s="48"/>
      <c r="AV1816" s="48"/>
      <c r="AW1816" s="48"/>
      <c r="AX1816" s="48"/>
      <c r="AY1816" s="48"/>
      <c r="AZ1816" s="48"/>
      <c r="BA1816" s="48"/>
      <c r="BB1816" s="48"/>
      <c r="BC1816" s="48"/>
      <c r="BD1816" s="48"/>
      <c r="BE1816" s="48"/>
      <c r="BF1816" s="48"/>
      <c r="BG1816" s="48"/>
      <c r="BH1816" s="48"/>
      <c r="BI1816" s="48"/>
      <c r="BJ1816" s="48"/>
      <c r="BK1816" s="48"/>
      <c r="BL1816" s="48"/>
      <c r="BM1816" s="48"/>
      <c r="BN1816" s="48"/>
      <c r="BO1816" s="48"/>
      <c r="BP1816" s="48"/>
      <c r="BQ1816" s="48"/>
      <c r="BR1816" s="48"/>
      <c r="BS1816" s="48"/>
      <c r="BT1816" s="48"/>
      <c r="BU1816" s="48"/>
    </row>
    <row r="1817" spans="1:73" hidden="1">
      <c r="A1817" s="48"/>
      <c r="B1817" s="48"/>
      <c r="C1817" s="48"/>
      <c r="D1817" s="48"/>
      <c r="E1817" s="48"/>
      <c r="F1817" s="48"/>
      <c r="G1817" s="48"/>
      <c r="H1817" s="48"/>
      <c r="I1817" s="48"/>
      <c r="J1817" s="48"/>
      <c r="K1817" s="48"/>
      <c r="L1817" s="151"/>
      <c r="M1817" s="48"/>
      <c r="N1817" s="154" t="s">
        <v>4203</v>
      </c>
      <c r="O1817" s="48"/>
      <c r="P1817" s="48"/>
      <c r="Q1817" s="48"/>
      <c r="R1817" s="48"/>
      <c r="S1817" s="48"/>
      <c r="T1817" s="48"/>
      <c r="U1817" s="48"/>
      <c r="V1817" s="48"/>
      <c r="W1817" s="48"/>
      <c r="X1817" s="48"/>
      <c r="Y1817" s="48"/>
      <c r="Z1817" s="48"/>
      <c r="AA1817" s="48"/>
      <c r="AB1817" s="48"/>
      <c r="AC1817" s="48"/>
      <c r="AD1817" s="48"/>
      <c r="AE1817" s="48"/>
      <c r="AF1817" s="48"/>
      <c r="AG1817" s="48"/>
      <c r="AH1817" s="48"/>
      <c r="AI1817" s="48"/>
      <c r="AJ1817" s="48"/>
      <c r="AK1817" s="48"/>
      <c r="AL1817" s="48"/>
      <c r="AM1817" s="48"/>
      <c r="AN1817" s="48"/>
      <c r="AO1817" s="48"/>
      <c r="AP1817" s="48"/>
      <c r="AQ1817" s="48"/>
      <c r="AR1817" s="48"/>
      <c r="AS1817" s="48"/>
      <c r="AT1817" s="48"/>
      <c r="AU1817" s="48"/>
      <c r="AV1817" s="48"/>
      <c r="AW1817" s="48"/>
      <c r="AX1817" s="48"/>
      <c r="AY1817" s="48"/>
      <c r="AZ1817" s="48"/>
      <c r="BA1817" s="48"/>
      <c r="BB1817" s="48"/>
      <c r="BC1817" s="48"/>
      <c r="BD1817" s="48"/>
      <c r="BE1817" s="48"/>
      <c r="BF1817" s="48"/>
      <c r="BG1817" s="48"/>
      <c r="BH1817" s="48"/>
      <c r="BI1817" s="48"/>
      <c r="BJ1817" s="48"/>
      <c r="BK1817" s="48"/>
      <c r="BL1817" s="48"/>
      <c r="BM1817" s="48"/>
      <c r="BN1817" s="48"/>
      <c r="BO1817" s="48"/>
      <c r="BP1817" s="48"/>
      <c r="BQ1817" s="48"/>
      <c r="BR1817" s="48"/>
      <c r="BS1817" s="48"/>
      <c r="BT1817" s="48"/>
      <c r="BU1817" s="48"/>
    </row>
    <row r="1818" spans="1:73" hidden="1">
      <c r="A1818" s="48"/>
      <c r="B1818" s="48"/>
      <c r="C1818" s="48"/>
      <c r="D1818" s="48"/>
      <c r="E1818" s="48"/>
      <c r="F1818" s="48"/>
      <c r="G1818" s="48"/>
      <c r="H1818" s="48"/>
      <c r="I1818" s="48"/>
      <c r="J1818" s="48"/>
      <c r="K1818" s="48"/>
      <c r="L1818" s="178"/>
      <c r="M1818" s="48"/>
      <c r="N1818" s="154" t="s">
        <v>4204</v>
      </c>
      <c r="O1818" s="48"/>
      <c r="P1818" s="48"/>
      <c r="Q1818" s="48"/>
      <c r="R1818" s="48"/>
      <c r="S1818" s="48"/>
      <c r="T1818" s="48"/>
      <c r="U1818" s="48"/>
      <c r="V1818" s="48"/>
      <c r="W1818" s="48"/>
      <c r="X1818" s="48"/>
      <c r="Y1818" s="48"/>
      <c r="Z1818" s="48"/>
      <c r="AA1818" s="48"/>
      <c r="AB1818" s="48"/>
      <c r="AC1818" s="48"/>
      <c r="AD1818" s="48"/>
      <c r="AE1818" s="48"/>
      <c r="AF1818" s="48"/>
      <c r="AG1818" s="48"/>
      <c r="AH1818" s="48"/>
      <c r="AI1818" s="48"/>
      <c r="AJ1818" s="48"/>
      <c r="AK1818" s="48"/>
      <c r="AL1818" s="48"/>
      <c r="AM1818" s="48"/>
      <c r="AN1818" s="48"/>
      <c r="AO1818" s="48"/>
      <c r="AP1818" s="48"/>
      <c r="AQ1818" s="48"/>
      <c r="AR1818" s="48"/>
      <c r="AS1818" s="48"/>
      <c r="AT1818" s="48"/>
      <c r="AU1818" s="48"/>
      <c r="AV1818" s="48"/>
      <c r="AW1818" s="48"/>
      <c r="AX1818" s="48"/>
      <c r="AY1818" s="48"/>
      <c r="AZ1818" s="48"/>
      <c r="BA1818" s="48"/>
      <c r="BB1818" s="48"/>
      <c r="BC1818" s="48"/>
      <c r="BD1818" s="48"/>
      <c r="BE1818" s="48"/>
      <c r="BF1818" s="48"/>
      <c r="BG1818" s="48"/>
      <c r="BH1818" s="48"/>
      <c r="BI1818" s="48"/>
      <c r="BJ1818" s="48"/>
      <c r="BK1818" s="48"/>
      <c r="BL1818" s="48"/>
      <c r="BM1818" s="48"/>
      <c r="BN1818" s="48"/>
      <c r="BO1818" s="48"/>
      <c r="BP1818" s="48"/>
      <c r="BQ1818" s="48"/>
      <c r="BR1818" s="48"/>
      <c r="BS1818" s="48"/>
      <c r="BT1818" s="48"/>
      <c r="BU1818" s="48"/>
    </row>
    <row r="1819" spans="1:73" hidden="1">
      <c r="A1819" s="48"/>
      <c r="B1819" s="48"/>
      <c r="C1819" s="48"/>
      <c r="D1819" s="48"/>
      <c r="E1819" s="48"/>
      <c r="F1819" s="48"/>
      <c r="G1819" s="48"/>
      <c r="H1819" s="48"/>
      <c r="I1819" s="48"/>
      <c r="J1819" s="48"/>
      <c r="K1819" s="48"/>
      <c r="L1819" s="151"/>
      <c r="M1819" s="48"/>
      <c r="N1819" s="154" t="s">
        <v>4205</v>
      </c>
      <c r="O1819" s="48"/>
      <c r="P1819" s="48"/>
      <c r="Q1819" s="48"/>
      <c r="R1819" s="48"/>
      <c r="S1819" s="48"/>
      <c r="T1819" s="48"/>
      <c r="U1819" s="48"/>
      <c r="V1819" s="48"/>
      <c r="W1819" s="48"/>
      <c r="X1819" s="48"/>
      <c r="Y1819" s="48"/>
      <c r="Z1819" s="48"/>
      <c r="AA1819" s="48"/>
      <c r="AB1819" s="48"/>
      <c r="AC1819" s="48"/>
      <c r="AD1819" s="48"/>
      <c r="AE1819" s="48"/>
      <c r="AF1819" s="48"/>
      <c r="AG1819" s="48"/>
      <c r="AH1819" s="48"/>
      <c r="AI1819" s="48"/>
      <c r="AJ1819" s="48"/>
      <c r="AK1819" s="48"/>
      <c r="AL1819" s="48"/>
      <c r="AM1819" s="48"/>
      <c r="AN1819" s="48"/>
      <c r="AO1819" s="48"/>
      <c r="AP1819" s="48"/>
      <c r="AQ1819" s="48"/>
      <c r="AR1819" s="48"/>
      <c r="AS1819" s="48"/>
      <c r="AT1819" s="48"/>
      <c r="AU1819" s="48"/>
      <c r="AV1819" s="48"/>
      <c r="AW1819" s="48"/>
      <c r="AX1819" s="48"/>
      <c r="AY1819" s="48"/>
      <c r="AZ1819" s="48"/>
      <c r="BA1819" s="48"/>
      <c r="BB1819" s="48"/>
      <c r="BC1819" s="48"/>
      <c r="BD1819" s="48"/>
      <c r="BE1819" s="48"/>
      <c r="BF1819" s="48"/>
      <c r="BG1819" s="48"/>
      <c r="BH1819" s="48"/>
      <c r="BI1819" s="48"/>
      <c r="BJ1819" s="48"/>
      <c r="BK1819" s="48"/>
      <c r="BL1819" s="48"/>
      <c r="BM1819" s="48"/>
      <c r="BN1819" s="48"/>
      <c r="BO1819" s="48"/>
      <c r="BP1819" s="48"/>
      <c r="BQ1819" s="48"/>
      <c r="BR1819" s="48"/>
      <c r="BS1819" s="48"/>
      <c r="BT1819" s="48"/>
      <c r="BU1819" s="48"/>
    </row>
    <row r="1820" spans="1:73" hidden="1">
      <c r="A1820" s="48"/>
      <c r="B1820" s="48"/>
      <c r="C1820" s="48"/>
      <c r="D1820" s="48"/>
      <c r="E1820" s="48"/>
      <c r="F1820" s="48"/>
      <c r="G1820" s="48"/>
      <c r="H1820" s="48"/>
      <c r="I1820" s="48"/>
      <c r="J1820" s="48"/>
      <c r="K1820" s="48"/>
      <c r="L1820" s="151"/>
      <c r="M1820" s="48"/>
      <c r="N1820" s="154" t="s">
        <v>4206</v>
      </c>
      <c r="O1820" s="48"/>
      <c r="P1820" s="48"/>
      <c r="Q1820" s="48"/>
      <c r="R1820" s="48"/>
      <c r="S1820" s="48"/>
      <c r="T1820" s="48"/>
      <c r="U1820" s="48"/>
      <c r="V1820" s="48"/>
      <c r="W1820" s="48"/>
      <c r="X1820" s="48"/>
      <c r="Y1820" s="48"/>
      <c r="Z1820" s="48"/>
      <c r="AA1820" s="48"/>
      <c r="AB1820" s="48"/>
      <c r="AC1820" s="48"/>
      <c r="AD1820" s="48"/>
      <c r="AE1820" s="48"/>
      <c r="AF1820" s="48"/>
      <c r="AG1820" s="48"/>
      <c r="AH1820" s="48"/>
      <c r="AI1820" s="48"/>
      <c r="AJ1820" s="48"/>
      <c r="AK1820" s="48"/>
      <c r="AL1820" s="48"/>
      <c r="AM1820" s="48"/>
      <c r="AN1820" s="48"/>
      <c r="AO1820" s="48"/>
      <c r="AP1820" s="48"/>
      <c r="AQ1820" s="48"/>
      <c r="AR1820" s="48"/>
      <c r="AS1820" s="48"/>
      <c r="AT1820" s="48"/>
      <c r="AU1820" s="48"/>
      <c r="AV1820" s="48"/>
      <c r="AW1820" s="48"/>
      <c r="AX1820" s="48"/>
      <c r="AY1820" s="48"/>
      <c r="AZ1820" s="48"/>
      <c r="BA1820" s="48"/>
      <c r="BB1820" s="48"/>
      <c r="BC1820" s="48"/>
      <c r="BD1820" s="48"/>
      <c r="BE1820" s="48"/>
      <c r="BF1820" s="48"/>
      <c r="BG1820" s="48"/>
      <c r="BH1820" s="48"/>
      <c r="BI1820" s="48"/>
      <c r="BJ1820" s="48"/>
      <c r="BK1820" s="48"/>
      <c r="BL1820" s="48"/>
      <c r="BM1820" s="48"/>
      <c r="BN1820" s="48"/>
      <c r="BO1820" s="48"/>
      <c r="BP1820" s="48"/>
      <c r="BQ1820" s="48"/>
      <c r="BR1820" s="48"/>
      <c r="BS1820" s="48"/>
      <c r="BT1820" s="48"/>
      <c r="BU1820" s="48"/>
    </row>
    <row r="1821" spans="1:73" hidden="1">
      <c r="A1821" s="48"/>
      <c r="B1821" s="48"/>
      <c r="C1821" s="48"/>
      <c r="D1821" s="48"/>
      <c r="E1821" s="48"/>
      <c r="F1821" s="48"/>
      <c r="G1821" s="48"/>
      <c r="H1821" s="48"/>
      <c r="I1821" s="48"/>
      <c r="J1821" s="48"/>
      <c r="K1821" s="48"/>
      <c r="L1821" s="151"/>
      <c r="M1821" s="48"/>
      <c r="N1821" s="154" t="s">
        <v>4207</v>
      </c>
      <c r="O1821" s="48"/>
      <c r="P1821" s="48"/>
      <c r="Q1821" s="48"/>
      <c r="R1821" s="48"/>
      <c r="S1821" s="48"/>
      <c r="T1821" s="48"/>
      <c r="U1821" s="48"/>
      <c r="V1821" s="48"/>
      <c r="W1821" s="48"/>
      <c r="X1821" s="48"/>
      <c r="Y1821" s="48"/>
      <c r="Z1821" s="48"/>
      <c r="AA1821" s="48"/>
      <c r="AB1821" s="48"/>
      <c r="AC1821" s="48"/>
      <c r="AD1821" s="48"/>
      <c r="AE1821" s="48"/>
      <c r="AF1821" s="48"/>
      <c r="AG1821" s="48"/>
      <c r="AH1821" s="48"/>
      <c r="AI1821" s="48"/>
      <c r="AJ1821" s="48"/>
      <c r="AK1821" s="48"/>
      <c r="AL1821" s="48"/>
      <c r="AM1821" s="48"/>
      <c r="AN1821" s="48"/>
      <c r="AO1821" s="48"/>
      <c r="AP1821" s="48"/>
      <c r="AQ1821" s="48"/>
      <c r="AR1821" s="48"/>
      <c r="AS1821" s="48"/>
      <c r="AT1821" s="48"/>
      <c r="AU1821" s="48"/>
      <c r="AV1821" s="48"/>
      <c r="AW1821" s="48"/>
      <c r="AX1821" s="48"/>
      <c r="AY1821" s="48"/>
      <c r="AZ1821" s="48"/>
      <c r="BA1821" s="48"/>
      <c r="BB1821" s="48"/>
      <c r="BC1821" s="48"/>
      <c r="BD1821" s="48"/>
      <c r="BE1821" s="48"/>
      <c r="BF1821" s="48"/>
      <c r="BG1821" s="48"/>
      <c r="BH1821" s="48"/>
      <c r="BI1821" s="48"/>
      <c r="BJ1821" s="48"/>
      <c r="BK1821" s="48"/>
      <c r="BL1821" s="48"/>
      <c r="BM1821" s="48"/>
      <c r="BN1821" s="48"/>
      <c r="BO1821" s="48"/>
      <c r="BP1821" s="48"/>
      <c r="BQ1821" s="48"/>
      <c r="BR1821" s="48"/>
      <c r="BS1821" s="48"/>
      <c r="BT1821" s="48"/>
      <c r="BU1821" s="48"/>
    </row>
    <row r="1822" spans="1:73" hidden="1">
      <c r="A1822" s="48"/>
      <c r="B1822" s="48"/>
      <c r="C1822" s="48"/>
      <c r="D1822" s="48"/>
      <c r="E1822" s="48"/>
      <c r="F1822" s="48"/>
      <c r="G1822" s="48"/>
      <c r="H1822" s="48"/>
      <c r="I1822" s="48"/>
      <c r="J1822" s="48"/>
      <c r="K1822" s="48"/>
      <c r="L1822" s="178"/>
      <c r="M1822" s="48"/>
      <c r="N1822" s="154" t="s">
        <v>4208</v>
      </c>
      <c r="O1822" s="48"/>
      <c r="P1822" s="48"/>
      <c r="Q1822" s="48"/>
      <c r="R1822" s="48"/>
      <c r="S1822" s="48"/>
      <c r="T1822" s="48"/>
      <c r="U1822" s="48"/>
      <c r="V1822" s="48"/>
      <c r="W1822" s="48"/>
      <c r="X1822" s="48"/>
      <c r="Y1822" s="48"/>
      <c r="Z1822" s="48"/>
      <c r="AA1822" s="48"/>
      <c r="AB1822" s="48"/>
      <c r="AC1822" s="48"/>
      <c r="AD1822" s="48"/>
      <c r="AE1822" s="48"/>
      <c r="AF1822" s="48"/>
      <c r="AG1822" s="48"/>
      <c r="AH1822" s="48"/>
      <c r="AI1822" s="48"/>
      <c r="AJ1822" s="48"/>
      <c r="AK1822" s="48"/>
      <c r="AL1822" s="48"/>
      <c r="AM1822" s="48"/>
      <c r="AN1822" s="48"/>
      <c r="AO1822" s="48"/>
      <c r="AP1822" s="48"/>
      <c r="AQ1822" s="48"/>
      <c r="AR1822" s="48"/>
      <c r="AS1822" s="48"/>
      <c r="AT1822" s="48"/>
      <c r="AU1822" s="48"/>
      <c r="AV1822" s="48"/>
      <c r="AW1822" s="48"/>
      <c r="AX1822" s="48"/>
      <c r="AY1822" s="48"/>
      <c r="AZ1822" s="48"/>
      <c r="BA1822" s="48"/>
      <c r="BB1822" s="48"/>
      <c r="BC1822" s="48"/>
      <c r="BD1822" s="48"/>
      <c r="BE1822" s="48"/>
      <c r="BF1822" s="48"/>
      <c r="BG1822" s="48"/>
      <c r="BH1822" s="48"/>
      <c r="BI1822" s="48"/>
      <c r="BJ1822" s="48"/>
      <c r="BK1822" s="48"/>
      <c r="BL1822" s="48"/>
      <c r="BM1822" s="48"/>
      <c r="BN1822" s="48"/>
      <c r="BO1822" s="48"/>
      <c r="BP1822" s="48"/>
      <c r="BQ1822" s="48"/>
      <c r="BR1822" s="48"/>
      <c r="BS1822" s="48"/>
      <c r="BT1822" s="48"/>
      <c r="BU1822" s="48"/>
    </row>
    <row r="1823" spans="1:73" hidden="1">
      <c r="A1823" s="48"/>
      <c r="B1823" s="48"/>
      <c r="C1823" s="48"/>
      <c r="D1823" s="48"/>
      <c r="E1823" s="48"/>
      <c r="F1823" s="48"/>
      <c r="G1823" s="48"/>
      <c r="H1823" s="48"/>
      <c r="I1823" s="48"/>
      <c r="J1823" s="48"/>
      <c r="K1823" s="48"/>
      <c r="L1823" s="151"/>
      <c r="M1823" s="48"/>
      <c r="N1823" s="154" t="s">
        <v>4209</v>
      </c>
      <c r="O1823" s="48"/>
      <c r="P1823" s="48"/>
      <c r="Q1823" s="48"/>
      <c r="R1823" s="48"/>
      <c r="S1823" s="48"/>
      <c r="T1823" s="48"/>
      <c r="U1823" s="48"/>
      <c r="V1823" s="48"/>
      <c r="W1823" s="48"/>
      <c r="X1823" s="48"/>
      <c r="Y1823" s="48"/>
      <c r="Z1823" s="48"/>
      <c r="AA1823" s="48"/>
      <c r="AB1823" s="48"/>
      <c r="AC1823" s="48"/>
      <c r="AD1823" s="48"/>
      <c r="AE1823" s="48"/>
      <c r="AF1823" s="48"/>
      <c r="AG1823" s="48"/>
      <c r="AH1823" s="48"/>
      <c r="AI1823" s="48"/>
      <c r="AJ1823" s="48"/>
      <c r="AK1823" s="48"/>
      <c r="AL1823" s="48"/>
      <c r="AM1823" s="48"/>
      <c r="AN1823" s="48"/>
      <c r="AO1823" s="48"/>
      <c r="AP1823" s="48"/>
      <c r="AQ1823" s="48"/>
      <c r="AR1823" s="48"/>
      <c r="AS1823" s="48"/>
      <c r="AT1823" s="48"/>
      <c r="AU1823" s="48"/>
      <c r="AV1823" s="48"/>
      <c r="AW1823" s="48"/>
      <c r="AX1823" s="48"/>
      <c r="AY1823" s="48"/>
      <c r="AZ1823" s="48"/>
      <c r="BA1823" s="48"/>
      <c r="BB1823" s="48"/>
      <c r="BC1823" s="48"/>
      <c r="BD1823" s="48"/>
      <c r="BE1823" s="48"/>
      <c r="BF1823" s="48"/>
      <c r="BG1823" s="48"/>
      <c r="BH1823" s="48"/>
      <c r="BI1823" s="48"/>
      <c r="BJ1823" s="48"/>
      <c r="BK1823" s="48"/>
      <c r="BL1823" s="48"/>
      <c r="BM1823" s="48"/>
      <c r="BN1823" s="48"/>
      <c r="BO1823" s="48"/>
      <c r="BP1823" s="48"/>
      <c r="BQ1823" s="48"/>
      <c r="BR1823" s="48"/>
      <c r="BS1823" s="48"/>
      <c r="BT1823" s="48"/>
      <c r="BU1823" s="48"/>
    </row>
    <row r="1824" spans="1:73" hidden="1">
      <c r="A1824" s="48"/>
      <c r="B1824" s="48"/>
      <c r="C1824" s="48"/>
      <c r="D1824" s="48"/>
      <c r="E1824" s="48"/>
      <c r="F1824" s="48"/>
      <c r="G1824" s="48"/>
      <c r="H1824" s="48"/>
      <c r="I1824" s="48"/>
      <c r="J1824" s="48"/>
      <c r="K1824" s="48"/>
      <c r="L1824" s="151"/>
      <c r="M1824" s="48"/>
      <c r="N1824" s="154" t="s">
        <v>4210</v>
      </c>
      <c r="O1824" s="48"/>
      <c r="P1824" s="48"/>
      <c r="Q1824" s="48"/>
      <c r="R1824" s="48"/>
      <c r="S1824" s="48"/>
      <c r="T1824" s="48"/>
      <c r="U1824" s="48"/>
      <c r="V1824" s="48"/>
      <c r="W1824" s="48"/>
      <c r="X1824" s="48"/>
      <c r="Y1824" s="48"/>
      <c r="Z1824" s="48"/>
      <c r="AA1824" s="48"/>
      <c r="AB1824" s="48"/>
      <c r="AC1824" s="48"/>
      <c r="AD1824" s="48"/>
      <c r="AE1824" s="48"/>
      <c r="AF1824" s="48"/>
      <c r="AG1824" s="48"/>
      <c r="AH1824" s="48"/>
      <c r="AI1824" s="48"/>
      <c r="AJ1824" s="48"/>
      <c r="AK1824" s="48"/>
      <c r="AL1824" s="48"/>
      <c r="AM1824" s="48"/>
      <c r="AN1824" s="48"/>
      <c r="AO1824" s="48"/>
      <c r="AP1824" s="48"/>
      <c r="AQ1824" s="48"/>
      <c r="AR1824" s="48"/>
      <c r="AS1824" s="48"/>
      <c r="AT1824" s="48"/>
      <c r="AU1824" s="48"/>
      <c r="AV1824" s="48"/>
      <c r="AW1824" s="48"/>
      <c r="AX1824" s="48"/>
      <c r="AY1824" s="48"/>
      <c r="AZ1824" s="48"/>
      <c r="BA1824" s="48"/>
      <c r="BB1824" s="48"/>
      <c r="BC1824" s="48"/>
      <c r="BD1824" s="48"/>
      <c r="BE1824" s="48"/>
      <c r="BF1824" s="48"/>
      <c r="BG1824" s="48"/>
      <c r="BH1824" s="48"/>
      <c r="BI1824" s="48"/>
      <c r="BJ1824" s="48"/>
      <c r="BK1824" s="48"/>
      <c r="BL1824" s="48"/>
      <c r="BM1824" s="48"/>
      <c r="BN1824" s="48"/>
      <c r="BO1824" s="48"/>
      <c r="BP1824" s="48"/>
      <c r="BQ1824" s="48"/>
      <c r="BR1824" s="48"/>
      <c r="BS1824" s="48"/>
      <c r="BT1824" s="48"/>
      <c r="BU1824" s="48"/>
    </row>
    <row r="1825" spans="1:73" hidden="1">
      <c r="A1825" s="48"/>
      <c r="B1825" s="48"/>
      <c r="C1825" s="48"/>
      <c r="D1825" s="48"/>
      <c r="E1825" s="48"/>
      <c r="F1825" s="48"/>
      <c r="G1825" s="48"/>
      <c r="H1825" s="48"/>
      <c r="I1825" s="48"/>
      <c r="J1825" s="48"/>
      <c r="K1825" s="48"/>
      <c r="L1825" s="151"/>
      <c r="M1825" s="48"/>
      <c r="N1825" s="154" t="s">
        <v>4211</v>
      </c>
      <c r="O1825" s="48"/>
      <c r="P1825" s="48"/>
      <c r="Q1825" s="48"/>
      <c r="R1825" s="48"/>
      <c r="S1825" s="48"/>
      <c r="T1825" s="48"/>
      <c r="U1825" s="48"/>
      <c r="V1825" s="48"/>
      <c r="W1825" s="48"/>
      <c r="X1825" s="48"/>
      <c r="Y1825" s="48"/>
      <c r="Z1825" s="48"/>
      <c r="AA1825" s="48"/>
      <c r="AB1825" s="48"/>
      <c r="AC1825" s="48"/>
      <c r="AD1825" s="48"/>
      <c r="AE1825" s="48"/>
      <c r="AF1825" s="48"/>
      <c r="AG1825" s="48"/>
      <c r="AH1825" s="48"/>
      <c r="AI1825" s="48"/>
      <c r="AJ1825" s="48"/>
      <c r="AK1825" s="48"/>
      <c r="AL1825" s="48"/>
      <c r="AM1825" s="48"/>
      <c r="AN1825" s="48"/>
      <c r="AO1825" s="48"/>
      <c r="AP1825" s="48"/>
      <c r="AQ1825" s="48"/>
      <c r="AR1825" s="48"/>
      <c r="AS1825" s="48"/>
      <c r="AT1825" s="48"/>
      <c r="AU1825" s="48"/>
      <c r="AV1825" s="48"/>
      <c r="AW1825" s="48"/>
      <c r="AX1825" s="48"/>
      <c r="AY1825" s="48"/>
      <c r="AZ1825" s="48"/>
      <c r="BA1825" s="48"/>
      <c r="BB1825" s="48"/>
      <c r="BC1825" s="48"/>
      <c r="BD1825" s="48"/>
      <c r="BE1825" s="48"/>
      <c r="BF1825" s="48"/>
      <c r="BG1825" s="48"/>
      <c r="BH1825" s="48"/>
      <c r="BI1825" s="48"/>
      <c r="BJ1825" s="48"/>
      <c r="BK1825" s="48"/>
      <c r="BL1825" s="48"/>
      <c r="BM1825" s="48"/>
      <c r="BN1825" s="48"/>
      <c r="BO1825" s="48"/>
      <c r="BP1825" s="48"/>
      <c r="BQ1825" s="48"/>
      <c r="BR1825" s="48"/>
      <c r="BS1825" s="48"/>
      <c r="BT1825" s="48"/>
      <c r="BU1825" s="48"/>
    </row>
    <row r="1826" spans="1:73" hidden="1">
      <c r="A1826" s="48"/>
      <c r="B1826" s="48"/>
      <c r="C1826" s="48"/>
      <c r="D1826" s="48"/>
      <c r="E1826" s="48"/>
      <c r="F1826" s="48"/>
      <c r="G1826" s="48"/>
      <c r="H1826" s="48"/>
      <c r="I1826" s="48"/>
      <c r="J1826" s="48"/>
      <c r="K1826" s="48"/>
      <c r="L1826" s="178"/>
      <c r="M1826" s="48"/>
      <c r="N1826" s="154" t="s">
        <v>4212</v>
      </c>
      <c r="O1826" s="48"/>
      <c r="P1826" s="48"/>
      <c r="Q1826" s="48"/>
      <c r="R1826" s="48"/>
      <c r="S1826" s="48"/>
      <c r="T1826" s="48"/>
      <c r="U1826" s="48"/>
      <c r="V1826" s="48"/>
      <c r="W1826" s="48"/>
      <c r="X1826" s="48"/>
      <c r="Y1826" s="48"/>
      <c r="Z1826" s="48"/>
      <c r="AA1826" s="48"/>
      <c r="AB1826" s="48"/>
      <c r="AC1826" s="48"/>
      <c r="AD1826" s="48"/>
      <c r="AE1826" s="48"/>
      <c r="AF1826" s="48"/>
      <c r="AG1826" s="48"/>
      <c r="AH1826" s="48"/>
      <c r="AI1826" s="48"/>
      <c r="AJ1826" s="48"/>
      <c r="AK1826" s="48"/>
      <c r="AL1826" s="48"/>
      <c r="AM1826" s="48"/>
      <c r="AN1826" s="48"/>
      <c r="AO1826" s="48"/>
      <c r="AP1826" s="48"/>
      <c r="AQ1826" s="48"/>
      <c r="AR1826" s="48"/>
      <c r="AS1826" s="48"/>
      <c r="AT1826" s="48"/>
      <c r="AU1826" s="48"/>
      <c r="AV1826" s="48"/>
      <c r="AW1826" s="48"/>
      <c r="AX1826" s="48"/>
      <c r="AY1826" s="48"/>
      <c r="AZ1826" s="48"/>
      <c r="BA1826" s="48"/>
      <c r="BB1826" s="48"/>
      <c r="BC1826" s="48"/>
      <c r="BD1826" s="48"/>
      <c r="BE1826" s="48"/>
      <c r="BF1826" s="48"/>
      <c r="BG1826" s="48"/>
      <c r="BH1826" s="48"/>
      <c r="BI1826" s="48"/>
      <c r="BJ1826" s="48"/>
      <c r="BK1826" s="48"/>
      <c r="BL1826" s="48"/>
      <c r="BM1826" s="48"/>
      <c r="BN1826" s="48"/>
      <c r="BO1826" s="48"/>
      <c r="BP1826" s="48"/>
      <c r="BQ1826" s="48"/>
      <c r="BR1826" s="48"/>
      <c r="BS1826" s="48"/>
      <c r="BT1826" s="48"/>
      <c r="BU1826" s="48"/>
    </row>
    <row r="1827" spans="1:73" hidden="1">
      <c r="A1827" s="48"/>
      <c r="B1827" s="48"/>
      <c r="C1827" s="48"/>
      <c r="D1827" s="48"/>
      <c r="E1827" s="48"/>
      <c r="F1827" s="48"/>
      <c r="G1827" s="48"/>
      <c r="H1827" s="48"/>
      <c r="I1827" s="48"/>
      <c r="J1827" s="48"/>
      <c r="K1827" s="48"/>
      <c r="L1827" s="151"/>
      <c r="M1827" s="48"/>
      <c r="N1827" s="154" t="s">
        <v>4213</v>
      </c>
      <c r="O1827" s="48"/>
      <c r="P1827" s="48"/>
      <c r="Q1827" s="48"/>
      <c r="R1827" s="48"/>
      <c r="S1827" s="48"/>
      <c r="T1827" s="48"/>
      <c r="U1827" s="48"/>
      <c r="V1827" s="48"/>
      <c r="W1827" s="48"/>
      <c r="X1827" s="48"/>
      <c r="Y1827" s="48"/>
      <c r="Z1827" s="48"/>
      <c r="AA1827" s="48"/>
      <c r="AB1827" s="48"/>
      <c r="AC1827" s="48"/>
      <c r="AD1827" s="48"/>
      <c r="AE1827" s="48"/>
      <c r="AF1827" s="48"/>
      <c r="AG1827" s="48"/>
      <c r="AH1827" s="48"/>
      <c r="AI1827" s="48"/>
      <c r="AJ1827" s="48"/>
      <c r="AK1827" s="48"/>
      <c r="AL1827" s="48"/>
      <c r="AM1827" s="48"/>
      <c r="AN1827" s="48"/>
      <c r="AO1827" s="48"/>
      <c r="AP1827" s="48"/>
      <c r="AQ1827" s="48"/>
      <c r="AR1827" s="48"/>
      <c r="AS1827" s="48"/>
      <c r="AT1827" s="48"/>
      <c r="AU1827" s="48"/>
      <c r="AV1827" s="48"/>
      <c r="AW1827" s="48"/>
      <c r="AX1827" s="48"/>
      <c r="AY1827" s="48"/>
      <c r="AZ1827" s="48"/>
      <c r="BA1827" s="48"/>
      <c r="BB1827" s="48"/>
      <c r="BC1827" s="48"/>
      <c r="BD1827" s="48"/>
      <c r="BE1827" s="48"/>
      <c r="BF1827" s="48"/>
      <c r="BG1827" s="48"/>
      <c r="BH1827" s="48"/>
      <c r="BI1827" s="48"/>
      <c r="BJ1827" s="48"/>
      <c r="BK1827" s="48"/>
      <c r="BL1827" s="48"/>
      <c r="BM1827" s="48"/>
      <c r="BN1827" s="48"/>
      <c r="BO1827" s="48"/>
      <c r="BP1827" s="48"/>
      <c r="BQ1827" s="48"/>
      <c r="BR1827" s="48"/>
      <c r="BS1827" s="48"/>
      <c r="BT1827" s="48"/>
      <c r="BU1827" s="48"/>
    </row>
    <row r="1828" spans="1:73" hidden="1">
      <c r="A1828" s="48"/>
      <c r="B1828" s="48"/>
      <c r="C1828" s="48"/>
      <c r="D1828" s="48"/>
      <c r="E1828" s="48"/>
      <c r="F1828" s="48"/>
      <c r="G1828" s="48"/>
      <c r="H1828" s="48"/>
      <c r="I1828" s="48"/>
      <c r="J1828" s="48"/>
      <c r="K1828" s="48"/>
      <c r="L1828" s="151"/>
      <c r="M1828" s="48"/>
      <c r="N1828" s="154" t="s">
        <v>4214</v>
      </c>
      <c r="O1828" s="48"/>
      <c r="P1828" s="48"/>
      <c r="Q1828" s="48"/>
      <c r="R1828" s="48"/>
      <c r="S1828" s="48"/>
      <c r="T1828" s="48"/>
      <c r="U1828" s="48"/>
      <c r="V1828" s="48"/>
      <c r="W1828" s="48"/>
      <c r="X1828" s="48"/>
      <c r="Y1828" s="48"/>
      <c r="Z1828" s="48"/>
      <c r="AA1828" s="48"/>
      <c r="AB1828" s="48"/>
      <c r="AC1828" s="48"/>
      <c r="AD1828" s="48"/>
      <c r="AE1828" s="48"/>
      <c r="AF1828" s="48"/>
      <c r="AG1828" s="48"/>
      <c r="AH1828" s="48"/>
      <c r="AI1828" s="48"/>
      <c r="AJ1828" s="48"/>
      <c r="AK1828" s="48"/>
      <c r="AL1828" s="48"/>
      <c r="AM1828" s="48"/>
      <c r="AN1828" s="48"/>
      <c r="AO1828" s="48"/>
      <c r="AP1828" s="48"/>
      <c r="AQ1828" s="48"/>
      <c r="AR1828" s="48"/>
      <c r="AS1828" s="48"/>
      <c r="AT1828" s="48"/>
      <c r="AU1828" s="48"/>
      <c r="AV1828" s="48"/>
      <c r="AW1828" s="48"/>
      <c r="AX1828" s="48"/>
      <c r="AY1828" s="48"/>
      <c r="AZ1828" s="48"/>
      <c r="BA1828" s="48"/>
      <c r="BB1828" s="48"/>
      <c r="BC1828" s="48"/>
      <c r="BD1828" s="48"/>
      <c r="BE1828" s="48"/>
      <c r="BF1828" s="48"/>
      <c r="BG1828" s="48"/>
      <c r="BH1828" s="48"/>
      <c r="BI1828" s="48"/>
      <c r="BJ1828" s="48"/>
      <c r="BK1828" s="48"/>
      <c r="BL1828" s="48"/>
      <c r="BM1828" s="48"/>
      <c r="BN1828" s="48"/>
      <c r="BO1828" s="48"/>
      <c r="BP1828" s="48"/>
      <c r="BQ1828" s="48"/>
      <c r="BR1828" s="48"/>
      <c r="BS1828" s="48"/>
      <c r="BT1828" s="48"/>
      <c r="BU1828" s="48"/>
    </row>
    <row r="1829" spans="1:73" hidden="1">
      <c r="A1829" s="48"/>
      <c r="B1829" s="48"/>
      <c r="C1829" s="48"/>
      <c r="D1829" s="48"/>
      <c r="E1829" s="48"/>
      <c r="F1829" s="48"/>
      <c r="G1829" s="48"/>
      <c r="H1829" s="48"/>
      <c r="I1829" s="48"/>
      <c r="J1829" s="48"/>
      <c r="K1829" s="48"/>
      <c r="L1829" s="151"/>
      <c r="M1829" s="48"/>
      <c r="N1829" s="154" t="s">
        <v>4215</v>
      </c>
      <c r="O1829" s="48"/>
      <c r="P1829" s="48"/>
      <c r="Q1829" s="48"/>
      <c r="R1829" s="48"/>
      <c r="S1829" s="48"/>
      <c r="T1829" s="48"/>
      <c r="U1829" s="48"/>
      <c r="V1829" s="48"/>
      <c r="W1829" s="48"/>
      <c r="X1829" s="48"/>
      <c r="Y1829" s="48"/>
      <c r="Z1829" s="48"/>
      <c r="AA1829" s="48"/>
      <c r="AB1829" s="48"/>
      <c r="AC1829" s="48"/>
      <c r="AD1829" s="48"/>
      <c r="AE1829" s="48"/>
      <c r="AF1829" s="48"/>
      <c r="AG1829" s="48"/>
      <c r="AH1829" s="48"/>
      <c r="AI1829" s="48"/>
      <c r="AJ1829" s="48"/>
      <c r="AK1829" s="48"/>
      <c r="AL1829" s="48"/>
      <c r="AM1829" s="48"/>
      <c r="AN1829" s="48"/>
      <c r="AO1829" s="48"/>
      <c r="AP1829" s="48"/>
      <c r="AQ1829" s="48"/>
      <c r="AR1829" s="48"/>
      <c r="AS1829" s="48"/>
      <c r="AT1829" s="48"/>
      <c r="AU1829" s="48"/>
      <c r="AV1829" s="48"/>
      <c r="AW1829" s="48"/>
      <c r="AX1829" s="48"/>
      <c r="AY1829" s="48"/>
      <c r="AZ1829" s="48"/>
      <c r="BA1829" s="48"/>
      <c r="BB1829" s="48"/>
      <c r="BC1829" s="48"/>
      <c r="BD1829" s="48"/>
      <c r="BE1829" s="48"/>
      <c r="BF1829" s="48"/>
      <c r="BG1829" s="48"/>
      <c r="BH1829" s="48"/>
      <c r="BI1829" s="48"/>
      <c r="BJ1829" s="48"/>
      <c r="BK1829" s="48"/>
      <c r="BL1829" s="48"/>
      <c r="BM1829" s="48"/>
      <c r="BN1829" s="48"/>
      <c r="BO1829" s="48"/>
      <c r="BP1829" s="48"/>
      <c r="BQ1829" s="48"/>
      <c r="BR1829" s="48"/>
      <c r="BS1829" s="48"/>
      <c r="BT1829" s="48"/>
      <c r="BU1829" s="48"/>
    </row>
    <row r="1830" spans="1:73" hidden="1">
      <c r="A1830" s="48"/>
      <c r="B1830" s="48"/>
      <c r="C1830" s="48"/>
      <c r="D1830" s="48"/>
      <c r="E1830" s="48"/>
      <c r="F1830" s="48"/>
      <c r="G1830" s="48"/>
      <c r="H1830" s="48"/>
      <c r="I1830" s="48"/>
      <c r="J1830" s="48"/>
      <c r="K1830" s="48"/>
      <c r="L1830" s="178"/>
      <c r="M1830" s="48"/>
      <c r="N1830" s="154" t="s">
        <v>4216</v>
      </c>
      <c r="O1830" s="48"/>
      <c r="P1830" s="48"/>
      <c r="Q1830" s="48"/>
      <c r="R1830" s="48"/>
      <c r="S1830" s="48"/>
      <c r="T1830" s="48"/>
      <c r="U1830" s="48"/>
      <c r="V1830" s="48"/>
      <c r="W1830" s="48"/>
      <c r="X1830" s="48"/>
      <c r="Y1830" s="48"/>
      <c r="Z1830" s="48"/>
      <c r="AA1830" s="48"/>
      <c r="AB1830" s="48"/>
      <c r="AC1830" s="48"/>
      <c r="AD1830" s="48"/>
      <c r="AE1830" s="48"/>
      <c r="AF1830" s="48"/>
      <c r="AG1830" s="48"/>
      <c r="AH1830" s="48"/>
      <c r="AI1830" s="48"/>
      <c r="AJ1830" s="48"/>
      <c r="AK1830" s="48"/>
      <c r="AL1830" s="48"/>
      <c r="AM1830" s="48"/>
      <c r="AN1830" s="48"/>
      <c r="AO1830" s="48"/>
      <c r="AP1830" s="48"/>
      <c r="AQ1830" s="48"/>
      <c r="AR1830" s="48"/>
      <c r="AS1830" s="48"/>
      <c r="AT1830" s="48"/>
      <c r="AU1830" s="48"/>
      <c r="AV1830" s="48"/>
      <c r="AW1830" s="48"/>
      <c r="AX1830" s="48"/>
      <c r="AY1830" s="48"/>
      <c r="AZ1830" s="48"/>
      <c r="BA1830" s="48"/>
      <c r="BB1830" s="48"/>
      <c r="BC1830" s="48"/>
      <c r="BD1830" s="48"/>
      <c r="BE1830" s="48"/>
      <c r="BF1830" s="48"/>
      <c r="BG1830" s="48"/>
      <c r="BH1830" s="48"/>
      <c r="BI1830" s="48"/>
      <c r="BJ1830" s="48"/>
      <c r="BK1830" s="48"/>
      <c r="BL1830" s="48"/>
      <c r="BM1830" s="48"/>
      <c r="BN1830" s="48"/>
      <c r="BO1830" s="48"/>
      <c r="BP1830" s="48"/>
      <c r="BQ1830" s="48"/>
      <c r="BR1830" s="48"/>
      <c r="BS1830" s="48"/>
      <c r="BT1830" s="48"/>
      <c r="BU1830" s="48"/>
    </row>
    <row r="1831" spans="1:73" hidden="1">
      <c r="A1831" s="48"/>
      <c r="B1831" s="48"/>
      <c r="C1831" s="48"/>
      <c r="D1831" s="48"/>
      <c r="E1831" s="48"/>
      <c r="F1831" s="48"/>
      <c r="G1831" s="48"/>
      <c r="H1831" s="48"/>
      <c r="I1831" s="48"/>
      <c r="J1831" s="48"/>
      <c r="K1831" s="48"/>
      <c r="L1831" s="151"/>
      <c r="M1831" s="48"/>
      <c r="N1831" s="154" t="s">
        <v>4217</v>
      </c>
      <c r="O1831" s="48"/>
      <c r="P1831" s="48"/>
      <c r="Q1831" s="48"/>
      <c r="R1831" s="48"/>
      <c r="S1831" s="48"/>
      <c r="T1831" s="48"/>
      <c r="U1831" s="48"/>
      <c r="V1831" s="48"/>
      <c r="W1831" s="48"/>
      <c r="X1831" s="48"/>
      <c r="Y1831" s="48"/>
      <c r="Z1831" s="48"/>
      <c r="AA1831" s="48"/>
      <c r="AB1831" s="48"/>
      <c r="AC1831" s="48"/>
      <c r="AD1831" s="48"/>
      <c r="AE1831" s="48"/>
      <c r="AF1831" s="48"/>
      <c r="AG1831" s="48"/>
      <c r="AH1831" s="48"/>
      <c r="AI1831" s="48"/>
      <c r="AJ1831" s="48"/>
      <c r="AK1831" s="48"/>
      <c r="AL1831" s="48"/>
      <c r="AM1831" s="48"/>
      <c r="AN1831" s="48"/>
      <c r="AO1831" s="48"/>
      <c r="AP1831" s="48"/>
      <c r="AQ1831" s="48"/>
      <c r="AR1831" s="48"/>
      <c r="AS1831" s="48"/>
      <c r="AT1831" s="48"/>
      <c r="AU1831" s="48"/>
      <c r="AV1831" s="48"/>
      <c r="AW1831" s="48"/>
      <c r="AX1831" s="48"/>
      <c r="AY1831" s="48"/>
      <c r="AZ1831" s="48"/>
      <c r="BA1831" s="48"/>
      <c r="BB1831" s="48"/>
      <c r="BC1831" s="48"/>
      <c r="BD1831" s="48"/>
      <c r="BE1831" s="48"/>
      <c r="BF1831" s="48"/>
      <c r="BG1831" s="48"/>
      <c r="BH1831" s="48"/>
      <c r="BI1831" s="48"/>
      <c r="BJ1831" s="48"/>
      <c r="BK1831" s="48"/>
      <c r="BL1831" s="48"/>
      <c r="BM1831" s="48"/>
      <c r="BN1831" s="48"/>
      <c r="BO1831" s="48"/>
      <c r="BP1831" s="48"/>
      <c r="BQ1831" s="48"/>
      <c r="BR1831" s="48"/>
      <c r="BS1831" s="48"/>
      <c r="BT1831" s="48"/>
      <c r="BU1831" s="48"/>
    </row>
    <row r="1832" spans="1:73" hidden="1">
      <c r="A1832" s="48"/>
      <c r="B1832" s="48"/>
      <c r="C1832" s="48"/>
      <c r="D1832" s="48"/>
      <c r="E1832" s="48"/>
      <c r="F1832" s="48"/>
      <c r="G1832" s="48"/>
      <c r="H1832" s="48"/>
      <c r="I1832" s="48"/>
      <c r="J1832" s="48"/>
      <c r="K1832" s="48"/>
      <c r="L1832" s="151"/>
      <c r="M1832" s="48"/>
      <c r="N1832" s="154" t="s">
        <v>4218</v>
      </c>
      <c r="O1832" s="48"/>
      <c r="P1832" s="48"/>
      <c r="Q1832" s="48"/>
      <c r="R1832" s="48"/>
      <c r="S1832" s="48"/>
      <c r="T1832" s="48"/>
      <c r="U1832" s="48"/>
      <c r="V1832" s="48"/>
      <c r="W1832" s="48"/>
      <c r="X1832" s="48"/>
      <c r="Y1832" s="48"/>
      <c r="Z1832" s="48"/>
      <c r="AA1832" s="48"/>
      <c r="AB1832" s="48"/>
      <c r="AC1832" s="48"/>
      <c r="AD1832" s="48"/>
      <c r="AE1832" s="48"/>
      <c r="AF1832" s="48"/>
      <c r="AG1832" s="48"/>
      <c r="AH1832" s="48"/>
      <c r="AI1832" s="48"/>
      <c r="AJ1832" s="48"/>
      <c r="AK1832" s="48"/>
      <c r="AL1832" s="48"/>
      <c r="AM1832" s="48"/>
      <c r="AN1832" s="48"/>
      <c r="AO1832" s="48"/>
      <c r="AP1832" s="48"/>
      <c r="AQ1832" s="48"/>
      <c r="AR1832" s="48"/>
      <c r="AS1832" s="48"/>
      <c r="AT1832" s="48"/>
      <c r="AU1832" s="48"/>
      <c r="AV1832" s="48"/>
      <c r="AW1832" s="48"/>
      <c r="AX1832" s="48"/>
      <c r="AY1832" s="48"/>
      <c r="AZ1832" s="48"/>
      <c r="BA1832" s="48"/>
      <c r="BB1832" s="48"/>
      <c r="BC1832" s="48"/>
      <c r="BD1832" s="48"/>
      <c r="BE1832" s="48"/>
      <c r="BF1832" s="48"/>
      <c r="BG1832" s="48"/>
      <c r="BH1832" s="48"/>
      <c r="BI1832" s="48"/>
      <c r="BJ1832" s="48"/>
      <c r="BK1832" s="48"/>
      <c r="BL1832" s="48"/>
      <c r="BM1832" s="48"/>
      <c r="BN1832" s="48"/>
      <c r="BO1832" s="48"/>
      <c r="BP1832" s="48"/>
      <c r="BQ1832" s="48"/>
      <c r="BR1832" s="48"/>
      <c r="BS1832" s="48"/>
      <c r="BT1832" s="48"/>
      <c r="BU1832" s="48"/>
    </row>
    <row r="1833" spans="1:73" hidden="1">
      <c r="A1833" s="48"/>
      <c r="B1833" s="48"/>
      <c r="C1833" s="48"/>
      <c r="D1833" s="48"/>
      <c r="E1833" s="48"/>
      <c r="F1833" s="48"/>
      <c r="G1833" s="48"/>
      <c r="H1833" s="48"/>
      <c r="I1833" s="48"/>
      <c r="J1833" s="48"/>
      <c r="K1833" s="48"/>
      <c r="L1833" s="151"/>
      <c r="M1833" s="48"/>
      <c r="N1833" s="154" t="s">
        <v>2758</v>
      </c>
      <c r="O1833" s="48"/>
      <c r="P1833" s="48"/>
      <c r="Q1833" s="48"/>
      <c r="R1833" s="48"/>
      <c r="S1833" s="48"/>
      <c r="T1833" s="48"/>
      <c r="U1833" s="48"/>
      <c r="V1833" s="48"/>
      <c r="W1833" s="48"/>
      <c r="X1833" s="48"/>
      <c r="Y1833" s="48"/>
      <c r="Z1833" s="48"/>
      <c r="AA1833" s="48"/>
      <c r="AB1833" s="48"/>
      <c r="AC1833" s="48"/>
      <c r="AD1833" s="48"/>
      <c r="AE1833" s="48"/>
      <c r="AF1833" s="48"/>
      <c r="AG1833" s="48"/>
      <c r="AH1833" s="48"/>
      <c r="AI1833" s="48"/>
      <c r="AJ1833" s="48"/>
      <c r="AK1833" s="48"/>
      <c r="AL1833" s="48"/>
      <c r="AM1833" s="48"/>
      <c r="AN1833" s="48"/>
      <c r="AO1833" s="48"/>
      <c r="AP1833" s="48"/>
      <c r="AQ1833" s="48"/>
      <c r="AR1833" s="48"/>
      <c r="AS1833" s="48"/>
      <c r="AT1833" s="48"/>
      <c r="AU1833" s="48"/>
      <c r="AV1833" s="48"/>
      <c r="AW1833" s="48"/>
      <c r="AX1833" s="48"/>
      <c r="AY1833" s="48"/>
      <c r="AZ1833" s="48"/>
      <c r="BA1833" s="48"/>
      <c r="BB1833" s="48"/>
      <c r="BC1833" s="48"/>
      <c r="BD1833" s="48"/>
      <c r="BE1833" s="48"/>
      <c r="BF1833" s="48"/>
      <c r="BG1833" s="48"/>
      <c r="BH1833" s="48"/>
      <c r="BI1833" s="48"/>
      <c r="BJ1833" s="48"/>
      <c r="BK1833" s="48"/>
      <c r="BL1833" s="48"/>
      <c r="BM1833" s="48"/>
      <c r="BN1833" s="48"/>
      <c r="BO1833" s="48"/>
      <c r="BP1833" s="48"/>
      <c r="BQ1833" s="48"/>
      <c r="BR1833" s="48"/>
      <c r="BS1833" s="48"/>
      <c r="BT1833" s="48"/>
      <c r="BU1833" s="48"/>
    </row>
    <row r="1834" spans="1:73" hidden="1">
      <c r="A1834" s="48"/>
      <c r="B1834" s="48"/>
      <c r="C1834" s="48"/>
      <c r="D1834" s="48"/>
      <c r="E1834" s="48"/>
      <c r="F1834" s="48"/>
      <c r="G1834" s="48"/>
      <c r="H1834" s="48"/>
      <c r="I1834" s="48"/>
      <c r="J1834" s="48"/>
      <c r="K1834" s="48"/>
      <c r="L1834" s="178"/>
      <c r="M1834" s="48"/>
      <c r="N1834" s="154" t="s">
        <v>4219</v>
      </c>
      <c r="O1834" s="48"/>
      <c r="P1834" s="48"/>
      <c r="Q1834" s="48"/>
      <c r="R1834" s="48"/>
      <c r="S1834" s="48"/>
      <c r="T1834" s="48"/>
      <c r="U1834" s="48"/>
      <c r="V1834" s="48"/>
      <c r="W1834" s="48"/>
      <c r="X1834" s="48"/>
      <c r="Y1834" s="48"/>
      <c r="Z1834" s="48"/>
      <c r="AA1834" s="48"/>
      <c r="AB1834" s="48"/>
      <c r="AC1834" s="48"/>
      <c r="AD1834" s="48"/>
      <c r="AE1834" s="48"/>
      <c r="AF1834" s="48"/>
      <c r="AG1834" s="48"/>
      <c r="AH1834" s="48"/>
      <c r="AI1834" s="48"/>
      <c r="AJ1834" s="48"/>
      <c r="AK1834" s="48"/>
      <c r="AL1834" s="48"/>
      <c r="AM1834" s="48"/>
      <c r="AN1834" s="48"/>
      <c r="AO1834" s="48"/>
      <c r="AP1834" s="48"/>
      <c r="AQ1834" s="48"/>
      <c r="AR1834" s="48"/>
      <c r="AS1834" s="48"/>
      <c r="AT1834" s="48"/>
      <c r="AU1834" s="48"/>
      <c r="AV1834" s="48"/>
      <c r="AW1834" s="48"/>
      <c r="AX1834" s="48"/>
      <c r="AY1834" s="48"/>
      <c r="AZ1834" s="48"/>
      <c r="BA1834" s="48"/>
      <c r="BB1834" s="48"/>
      <c r="BC1834" s="48"/>
      <c r="BD1834" s="48"/>
      <c r="BE1834" s="48"/>
      <c r="BF1834" s="48"/>
      <c r="BG1834" s="48"/>
      <c r="BH1834" s="48"/>
      <c r="BI1834" s="48"/>
      <c r="BJ1834" s="48"/>
      <c r="BK1834" s="48"/>
      <c r="BL1834" s="48"/>
      <c r="BM1834" s="48"/>
      <c r="BN1834" s="48"/>
      <c r="BO1834" s="48"/>
      <c r="BP1834" s="48"/>
      <c r="BQ1834" s="48"/>
      <c r="BR1834" s="48"/>
      <c r="BS1834" s="48"/>
      <c r="BT1834" s="48"/>
      <c r="BU1834" s="48"/>
    </row>
    <row r="1835" spans="1:73" hidden="1">
      <c r="A1835" s="48"/>
      <c r="B1835" s="48"/>
      <c r="C1835" s="48"/>
      <c r="D1835" s="48"/>
      <c r="E1835" s="48"/>
      <c r="F1835" s="48"/>
      <c r="G1835" s="48"/>
      <c r="H1835" s="48"/>
      <c r="I1835" s="48"/>
      <c r="J1835" s="48"/>
      <c r="K1835" s="48"/>
      <c r="L1835" s="151"/>
      <c r="M1835" s="48"/>
      <c r="N1835" s="154" t="s">
        <v>4220</v>
      </c>
      <c r="O1835" s="48"/>
      <c r="P1835" s="48"/>
      <c r="Q1835" s="48"/>
      <c r="R1835" s="48"/>
      <c r="S1835" s="48"/>
      <c r="T1835" s="48"/>
      <c r="U1835" s="48"/>
      <c r="V1835" s="48"/>
      <c r="W1835" s="48"/>
      <c r="X1835" s="48"/>
      <c r="Y1835" s="48"/>
      <c r="Z1835" s="48"/>
      <c r="AA1835" s="48"/>
      <c r="AB1835" s="48"/>
      <c r="AC1835" s="48"/>
      <c r="AD1835" s="48"/>
      <c r="AE1835" s="48"/>
      <c r="AF1835" s="48"/>
      <c r="AG1835" s="48"/>
      <c r="AH1835" s="48"/>
      <c r="AI1835" s="48"/>
      <c r="AJ1835" s="48"/>
      <c r="AK1835" s="48"/>
      <c r="AL1835" s="48"/>
      <c r="AM1835" s="48"/>
      <c r="AN1835" s="48"/>
      <c r="AO1835" s="48"/>
      <c r="AP1835" s="48"/>
      <c r="AQ1835" s="48"/>
      <c r="AR1835" s="48"/>
      <c r="AS1835" s="48"/>
      <c r="AT1835" s="48"/>
      <c r="AU1835" s="48"/>
      <c r="AV1835" s="48"/>
      <c r="AW1835" s="48"/>
      <c r="AX1835" s="48"/>
      <c r="AY1835" s="48"/>
      <c r="AZ1835" s="48"/>
      <c r="BA1835" s="48"/>
      <c r="BB1835" s="48"/>
      <c r="BC1835" s="48"/>
      <c r="BD1835" s="48"/>
      <c r="BE1835" s="48"/>
      <c r="BF1835" s="48"/>
      <c r="BG1835" s="48"/>
      <c r="BH1835" s="48"/>
      <c r="BI1835" s="48"/>
      <c r="BJ1835" s="48"/>
      <c r="BK1835" s="48"/>
      <c r="BL1835" s="48"/>
      <c r="BM1835" s="48"/>
      <c r="BN1835" s="48"/>
      <c r="BO1835" s="48"/>
      <c r="BP1835" s="48"/>
      <c r="BQ1835" s="48"/>
      <c r="BR1835" s="48"/>
      <c r="BS1835" s="48"/>
      <c r="BT1835" s="48"/>
      <c r="BU1835" s="48"/>
    </row>
    <row r="1836" spans="1:73" hidden="1">
      <c r="A1836" s="48"/>
      <c r="B1836" s="48"/>
      <c r="C1836" s="48"/>
      <c r="D1836" s="48"/>
      <c r="E1836" s="48"/>
      <c r="F1836" s="48"/>
      <c r="G1836" s="48"/>
      <c r="H1836" s="48"/>
      <c r="I1836" s="48"/>
      <c r="J1836" s="48"/>
      <c r="K1836" s="48"/>
      <c r="L1836" s="151"/>
      <c r="M1836" s="48"/>
      <c r="N1836" s="154" t="s">
        <v>4221</v>
      </c>
      <c r="O1836" s="48"/>
      <c r="P1836" s="48"/>
      <c r="Q1836" s="48"/>
      <c r="R1836" s="48"/>
      <c r="S1836" s="48"/>
      <c r="T1836" s="48"/>
      <c r="U1836" s="48"/>
      <c r="V1836" s="48"/>
      <c r="W1836" s="48"/>
      <c r="X1836" s="48"/>
      <c r="Y1836" s="48"/>
      <c r="Z1836" s="48"/>
      <c r="AA1836" s="48"/>
      <c r="AB1836" s="48"/>
      <c r="AC1836" s="48"/>
      <c r="AD1836" s="48"/>
      <c r="AE1836" s="48"/>
      <c r="AF1836" s="48"/>
      <c r="AG1836" s="48"/>
      <c r="AH1836" s="48"/>
      <c r="AI1836" s="48"/>
      <c r="AJ1836" s="48"/>
      <c r="AK1836" s="48"/>
      <c r="AL1836" s="48"/>
      <c r="AM1836" s="48"/>
      <c r="AN1836" s="48"/>
      <c r="AO1836" s="48"/>
      <c r="AP1836" s="48"/>
      <c r="AQ1836" s="48"/>
      <c r="AR1836" s="48"/>
      <c r="AS1836" s="48"/>
      <c r="AT1836" s="48"/>
      <c r="AU1836" s="48"/>
      <c r="AV1836" s="48"/>
      <c r="AW1836" s="48"/>
      <c r="AX1836" s="48"/>
      <c r="AY1836" s="48"/>
      <c r="AZ1836" s="48"/>
      <c r="BA1836" s="48"/>
      <c r="BB1836" s="48"/>
      <c r="BC1836" s="48"/>
      <c r="BD1836" s="48"/>
      <c r="BE1836" s="48"/>
      <c r="BF1836" s="48"/>
      <c r="BG1836" s="48"/>
      <c r="BH1836" s="48"/>
      <c r="BI1836" s="48"/>
      <c r="BJ1836" s="48"/>
      <c r="BK1836" s="48"/>
      <c r="BL1836" s="48"/>
      <c r="BM1836" s="48"/>
      <c r="BN1836" s="48"/>
      <c r="BO1836" s="48"/>
      <c r="BP1836" s="48"/>
      <c r="BQ1836" s="48"/>
      <c r="BR1836" s="48"/>
      <c r="BS1836" s="48"/>
      <c r="BT1836" s="48"/>
      <c r="BU1836" s="48"/>
    </row>
    <row r="1837" spans="1:73" hidden="1">
      <c r="A1837" s="48"/>
      <c r="B1837" s="48"/>
      <c r="C1837" s="48"/>
      <c r="D1837" s="48"/>
      <c r="E1837" s="48"/>
      <c r="F1837" s="48"/>
      <c r="G1837" s="48"/>
      <c r="H1837" s="48"/>
      <c r="I1837" s="48"/>
      <c r="J1837" s="48"/>
      <c r="K1837" s="48"/>
      <c r="L1837" s="151"/>
      <c r="M1837" s="48"/>
      <c r="N1837" s="154" t="s">
        <v>4222</v>
      </c>
      <c r="O1837" s="48"/>
      <c r="P1837" s="48"/>
      <c r="Q1837" s="48"/>
      <c r="R1837" s="48"/>
      <c r="S1837" s="48"/>
      <c r="T1837" s="48"/>
      <c r="U1837" s="48"/>
      <c r="V1837" s="48"/>
      <c r="W1837" s="48"/>
      <c r="X1837" s="48"/>
      <c r="Y1837" s="48"/>
      <c r="Z1837" s="48"/>
      <c r="AA1837" s="48"/>
      <c r="AB1837" s="48"/>
      <c r="AC1837" s="48"/>
      <c r="AD1837" s="48"/>
      <c r="AE1837" s="48"/>
      <c r="AF1837" s="48"/>
      <c r="AG1837" s="48"/>
      <c r="AH1837" s="48"/>
      <c r="AI1837" s="48"/>
      <c r="AJ1837" s="48"/>
      <c r="AK1837" s="48"/>
      <c r="AL1837" s="48"/>
      <c r="AM1837" s="48"/>
      <c r="AN1837" s="48"/>
      <c r="AO1837" s="48"/>
      <c r="AP1837" s="48"/>
      <c r="AQ1837" s="48"/>
      <c r="AR1837" s="48"/>
      <c r="AS1837" s="48"/>
      <c r="AT1837" s="48"/>
      <c r="AU1837" s="48"/>
      <c r="AV1837" s="48"/>
      <c r="AW1837" s="48"/>
      <c r="AX1837" s="48"/>
      <c r="AY1837" s="48"/>
      <c r="AZ1837" s="48"/>
      <c r="BA1837" s="48"/>
      <c r="BB1837" s="48"/>
      <c r="BC1837" s="48"/>
      <c r="BD1837" s="48"/>
      <c r="BE1837" s="48"/>
      <c r="BF1837" s="48"/>
      <c r="BG1837" s="48"/>
      <c r="BH1837" s="48"/>
      <c r="BI1837" s="48"/>
      <c r="BJ1837" s="48"/>
      <c r="BK1837" s="48"/>
      <c r="BL1837" s="48"/>
      <c r="BM1837" s="48"/>
      <c r="BN1837" s="48"/>
      <c r="BO1837" s="48"/>
      <c r="BP1837" s="48"/>
      <c r="BQ1837" s="48"/>
      <c r="BR1837" s="48"/>
      <c r="BS1837" s="48"/>
      <c r="BT1837" s="48"/>
      <c r="BU1837" s="48"/>
    </row>
    <row r="1838" spans="1:73" hidden="1">
      <c r="A1838" s="48"/>
      <c r="B1838" s="48"/>
      <c r="C1838" s="48"/>
      <c r="D1838" s="48"/>
      <c r="E1838" s="48"/>
      <c r="F1838" s="48"/>
      <c r="G1838" s="48"/>
      <c r="H1838" s="48"/>
      <c r="I1838" s="48"/>
      <c r="J1838" s="48"/>
      <c r="K1838" s="48"/>
      <c r="L1838" s="178"/>
      <c r="M1838" s="48"/>
      <c r="N1838" s="154" t="s">
        <v>4223</v>
      </c>
      <c r="O1838" s="48"/>
      <c r="P1838" s="48"/>
      <c r="Q1838" s="48"/>
      <c r="R1838" s="48"/>
      <c r="S1838" s="48"/>
      <c r="T1838" s="48"/>
      <c r="U1838" s="48"/>
      <c r="V1838" s="48"/>
      <c r="W1838" s="48"/>
      <c r="X1838" s="48"/>
      <c r="Y1838" s="48"/>
      <c r="Z1838" s="48"/>
      <c r="AA1838" s="48"/>
      <c r="AB1838" s="48"/>
      <c r="AC1838" s="48"/>
      <c r="AD1838" s="48"/>
      <c r="AE1838" s="48"/>
      <c r="AF1838" s="48"/>
      <c r="AG1838" s="48"/>
      <c r="AH1838" s="48"/>
      <c r="AI1838" s="48"/>
      <c r="AJ1838" s="48"/>
      <c r="AK1838" s="48"/>
      <c r="AL1838" s="48"/>
      <c r="AM1838" s="48"/>
      <c r="AN1838" s="48"/>
      <c r="AO1838" s="48"/>
      <c r="AP1838" s="48"/>
      <c r="AQ1838" s="48"/>
      <c r="AR1838" s="48"/>
      <c r="AS1838" s="48"/>
      <c r="AT1838" s="48"/>
      <c r="AU1838" s="48"/>
      <c r="AV1838" s="48"/>
      <c r="AW1838" s="48"/>
      <c r="AX1838" s="48"/>
      <c r="AY1838" s="48"/>
      <c r="AZ1838" s="48"/>
      <c r="BA1838" s="48"/>
      <c r="BB1838" s="48"/>
      <c r="BC1838" s="48"/>
      <c r="BD1838" s="48"/>
      <c r="BE1838" s="48"/>
      <c r="BF1838" s="48"/>
      <c r="BG1838" s="48"/>
      <c r="BH1838" s="48"/>
      <c r="BI1838" s="48"/>
      <c r="BJ1838" s="48"/>
      <c r="BK1838" s="48"/>
      <c r="BL1838" s="48"/>
      <c r="BM1838" s="48"/>
      <c r="BN1838" s="48"/>
      <c r="BO1838" s="48"/>
      <c r="BP1838" s="48"/>
      <c r="BQ1838" s="48"/>
      <c r="BR1838" s="48"/>
      <c r="BS1838" s="48"/>
      <c r="BT1838" s="48"/>
      <c r="BU1838" s="48"/>
    </row>
    <row r="1839" spans="1:73" hidden="1">
      <c r="A1839" s="48"/>
      <c r="B1839" s="48"/>
      <c r="C1839" s="48"/>
      <c r="D1839" s="48"/>
      <c r="E1839" s="48"/>
      <c r="F1839" s="48"/>
      <c r="G1839" s="48"/>
      <c r="H1839" s="48"/>
      <c r="I1839" s="48"/>
      <c r="J1839" s="48"/>
      <c r="K1839" s="48"/>
      <c r="L1839" s="151"/>
      <c r="M1839" s="48"/>
      <c r="N1839" s="154" t="s">
        <v>4224</v>
      </c>
      <c r="O1839" s="48"/>
      <c r="P1839" s="48"/>
      <c r="Q1839" s="48"/>
      <c r="R1839" s="48"/>
      <c r="S1839" s="48"/>
      <c r="T1839" s="48"/>
      <c r="U1839" s="48"/>
      <c r="V1839" s="48"/>
      <c r="W1839" s="48"/>
      <c r="X1839" s="48"/>
      <c r="Y1839" s="48"/>
      <c r="Z1839" s="48"/>
      <c r="AA1839" s="48"/>
      <c r="AB1839" s="48"/>
      <c r="AC1839" s="48"/>
      <c r="AD1839" s="48"/>
      <c r="AE1839" s="48"/>
      <c r="AF1839" s="48"/>
      <c r="AG1839" s="48"/>
      <c r="AH1839" s="48"/>
      <c r="AI1839" s="48"/>
      <c r="AJ1839" s="48"/>
      <c r="AK1839" s="48"/>
      <c r="AL1839" s="48"/>
      <c r="AM1839" s="48"/>
      <c r="AN1839" s="48"/>
      <c r="AO1839" s="48"/>
      <c r="AP1839" s="48"/>
      <c r="AQ1839" s="48"/>
      <c r="AR1839" s="48"/>
      <c r="AS1839" s="48"/>
      <c r="AT1839" s="48"/>
      <c r="AU1839" s="48"/>
      <c r="AV1839" s="48"/>
      <c r="AW1839" s="48"/>
      <c r="AX1839" s="48"/>
      <c r="AY1839" s="48"/>
      <c r="AZ1839" s="48"/>
      <c r="BA1839" s="48"/>
      <c r="BB1839" s="48"/>
      <c r="BC1839" s="48"/>
      <c r="BD1839" s="48"/>
      <c r="BE1839" s="48"/>
      <c r="BF1839" s="48"/>
      <c r="BG1839" s="48"/>
      <c r="BH1839" s="48"/>
      <c r="BI1839" s="48"/>
      <c r="BJ1839" s="48"/>
      <c r="BK1839" s="48"/>
      <c r="BL1839" s="48"/>
      <c r="BM1839" s="48"/>
      <c r="BN1839" s="48"/>
      <c r="BO1839" s="48"/>
      <c r="BP1839" s="48"/>
      <c r="BQ1839" s="48"/>
      <c r="BR1839" s="48"/>
      <c r="BS1839" s="48"/>
      <c r="BT1839" s="48"/>
      <c r="BU1839" s="48"/>
    </row>
    <row r="1840" spans="1:73" hidden="1">
      <c r="A1840" s="48"/>
      <c r="B1840" s="48"/>
      <c r="C1840" s="48"/>
      <c r="D1840" s="48"/>
      <c r="E1840" s="48"/>
      <c r="F1840" s="48"/>
      <c r="G1840" s="48"/>
      <c r="H1840" s="48"/>
      <c r="I1840" s="48"/>
      <c r="J1840" s="48"/>
      <c r="K1840" s="48"/>
      <c r="L1840" s="151"/>
      <c r="M1840" s="48"/>
      <c r="N1840" s="154" t="s">
        <v>4225</v>
      </c>
      <c r="O1840" s="48"/>
      <c r="P1840" s="48"/>
      <c r="Q1840" s="48"/>
      <c r="R1840" s="48"/>
      <c r="S1840" s="48"/>
      <c r="T1840" s="48"/>
      <c r="U1840" s="48"/>
      <c r="V1840" s="48"/>
      <c r="W1840" s="48"/>
      <c r="X1840" s="48"/>
      <c r="Y1840" s="48"/>
      <c r="Z1840" s="48"/>
      <c r="AA1840" s="48"/>
      <c r="AB1840" s="48"/>
      <c r="AC1840" s="48"/>
      <c r="AD1840" s="48"/>
      <c r="AE1840" s="48"/>
      <c r="AF1840" s="48"/>
      <c r="AG1840" s="48"/>
      <c r="AH1840" s="48"/>
      <c r="AI1840" s="48"/>
      <c r="AJ1840" s="48"/>
      <c r="AK1840" s="48"/>
      <c r="AL1840" s="48"/>
      <c r="AM1840" s="48"/>
      <c r="AN1840" s="48"/>
      <c r="AO1840" s="48"/>
      <c r="AP1840" s="48"/>
      <c r="AQ1840" s="48"/>
      <c r="AR1840" s="48"/>
      <c r="AS1840" s="48"/>
      <c r="AT1840" s="48"/>
      <c r="AU1840" s="48"/>
      <c r="AV1840" s="48"/>
      <c r="AW1840" s="48"/>
      <c r="AX1840" s="48"/>
      <c r="AY1840" s="48"/>
      <c r="AZ1840" s="48"/>
      <c r="BA1840" s="48"/>
      <c r="BB1840" s="48"/>
      <c r="BC1840" s="48"/>
      <c r="BD1840" s="48"/>
      <c r="BE1840" s="48"/>
      <c r="BF1840" s="48"/>
      <c r="BG1840" s="48"/>
      <c r="BH1840" s="48"/>
      <c r="BI1840" s="48"/>
      <c r="BJ1840" s="48"/>
      <c r="BK1840" s="48"/>
      <c r="BL1840" s="48"/>
      <c r="BM1840" s="48"/>
      <c r="BN1840" s="48"/>
      <c r="BO1840" s="48"/>
      <c r="BP1840" s="48"/>
      <c r="BQ1840" s="48"/>
      <c r="BR1840" s="48"/>
      <c r="BS1840" s="48"/>
      <c r="BT1840" s="48"/>
      <c r="BU1840" s="48"/>
    </row>
    <row r="1841" spans="1:73" hidden="1">
      <c r="A1841" s="48"/>
      <c r="B1841" s="48"/>
      <c r="C1841" s="48"/>
      <c r="D1841" s="48"/>
      <c r="E1841" s="48"/>
      <c r="F1841" s="48"/>
      <c r="G1841" s="48"/>
      <c r="H1841" s="48"/>
      <c r="I1841" s="48"/>
      <c r="J1841" s="48"/>
      <c r="K1841" s="48"/>
      <c r="L1841" s="151"/>
      <c r="M1841" s="48"/>
      <c r="N1841" s="154" t="s">
        <v>4226</v>
      </c>
      <c r="O1841" s="48"/>
      <c r="P1841" s="48"/>
      <c r="Q1841" s="48"/>
      <c r="R1841" s="48"/>
      <c r="S1841" s="48"/>
      <c r="T1841" s="48"/>
      <c r="U1841" s="48"/>
      <c r="V1841" s="48"/>
      <c r="W1841" s="48"/>
      <c r="X1841" s="48"/>
      <c r="Y1841" s="48"/>
      <c r="Z1841" s="48"/>
      <c r="AA1841" s="48"/>
      <c r="AB1841" s="48"/>
      <c r="AC1841" s="48"/>
      <c r="AD1841" s="48"/>
      <c r="AE1841" s="48"/>
      <c r="AF1841" s="48"/>
      <c r="AG1841" s="48"/>
      <c r="AH1841" s="48"/>
      <c r="AI1841" s="48"/>
      <c r="AJ1841" s="48"/>
      <c r="AK1841" s="48"/>
      <c r="AL1841" s="48"/>
      <c r="AM1841" s="48"/>
      <c r="AN1841" s="48"/>
      <c r="AO1841" s="48"/>
      <c r="AP1841" s="48"/>
      <c r="AQ1841" s="48"/>
      <c r="AR1841" s="48"/>
      <c r="AS1841" s="48"/>
      <c r="AT1841" s="48"/>
      <c r="AU1841" s="48"/>
      <c r="AV1841" s="48"/>
      <c r="AW1841" s="48"/>
      <c r="AX1841" s="48"/>
      <c r="AY1841" s="48"/>
      <c r="AZ1841" s="48"/>
      <c r="BA1841" s="48"/>
      <c r="BB1841" s="48"/>
      <c r="BC1841" s="48"/>
      <c r="BD1841" s="48"/>
      <c r="BE1841" s="48"/>
      <c r="BF1841" s="48"/>
      <c r="BG1841" s="48"/>
      <c r="BH1841" s="48"/>
      <c r="BI1841" s="48"/>
      <c r="BJ1841" s="48"/>
      <c r="BK1841" s="48"/>
      <c r="BL1841" s="48"/>
      <c r="BM1841" s="48"/>
      <c r="BN1841" s="48"/>
      <c r="BO1841" s="48"/>
      <c r="BP1841" s="48"/>
      <c r="BQ1841" s="48"/>
      <c r="BR1841" s="48"/>
      <c r="BS1841" s="48"/>
      <c r="BT1841" s="48"/>
      <c r="BU1841" s="48"/>
    </row>
    <row r="1842" spans="1:73" hidden="1">
      <c r="A1842" s="48"/>
      <c r="B1842" s="48"/>
      <c r="C1842" s="48"/>
      <c r="D1842" s="48"/>
      <c r="E1842" s="48"/>
      <c r="F1842" s="48"/>
      <c r="G1842" s="48"/>
      <c r="H1842" s="48"/>
      <c r="I1842" s="48"/>
      <c r="J1842" s="48"/>
      <c r="K1842" s="48"/>
      <c r="L1842" s="178"/>
      <c r="M1842" s="48"/>
      <c r="N1842" s="154" t="s">
        <v>4227</v>
      </c>
      <c r="O1842" s="48"/>
      <c r="P1842" s="48"/>
      <c r="Q1842" s="48"/>
      <c r="R1842" s="48"/>
      <c r="S1842" s="48"/>
      <c r="T1842" s="48"/>
      <c r="U1842" s="48"/>
      <c r="V1842" s="48"/>
      <c r="W1842" s="48"/>
      <c r="X1842" s="48"/>
      <c r="Y1842" s="48"/>
      <c r="Z1842" s="48"/>
      <c r="AA1842" s="48"/>
      <c r="AB1842" s="48"/>
      <c r="AC1842" s="48"/>
      <c r="AD1842" s="48"/>
      <c r="AE1842" s="48"/>
      <c r="AF1842" s="48"/>
      <c r="AG1842" s="48"/>
      <c r="AH1842" s="48"/>
      <c r="AI1842" s="48"/>
      <c r="AJ1842" s="48"/>
      <c r="AK1842" s="48"/>
      <c r="AL1842" s="48"/>
      <c r="AM1842" s="48"/>
      <c r="AN1842" s="48"/>
      <c r="AO1842" s="48"/>
      <c r="AP1842" s="48"/>
      <c r="AQ1842" s="48"/>
      <c r="AR1842" s="48"/>
      <c r="AS1842" s="48"/>
      <c r="AT1842" s="48"/>
      <c r="AU1842" s="48"/>
      <c r="AV1842" s="48"/>
      <c r="AW1842" s="48"/>
      <c r="AX1842" s="48"/>
      <c r="AY1842" s="48"/>
      <c r="AZ1842" s="48"/>
      <c r="BA1842" s="48"/>
      <c r="BB1842" s="48"/>
      <c r="BC1842" s="48"/>
      <c r="BD1842" s="48"/>
      <c r="BE1842" s="48"/>
      <c r="BF1842" s="48"/>
      <c r="BG1842" s="48"/>
      <c r="BH1842" s="48"/>
      <c r="BI1842" s="48"/>
      <c r="BJ1842" s="48"/>
      <c r="BK1842" s="48"/>
      <c r="BL1842" s="48"/>
      <c r="BM1842" s="48"/>
      <c r="BN1842" s="48"/>
      <c r="BO1842" s="48"/>
      <c r="BP1842" s="48"/>
      <c r="BQ1842" s="48"/>
      <c r="BR1842" s="48"/>
      <c r="BS1842" s="48"/>
      <c r="BT1842" s="48"/>
      <c r="BU1842" s="48"/>
    </row>
    <row r="1843" spans="1:73" hidden="1">
      <c r="A1843" s="48"/>
      <c r="B1843" s="48"/>
      <c r="C1843" s="48"/>
      <c r="D1843" s="48"/>
      <c r="E1843" s="48"/>
      <c r="F1843" s="48"/>
      <c r="G1843" s="48"/>
      <c r="H1843" s="48"/>
      <c r="I1843" s="48"/>
      <c r="J1843" s="48"/>
      <c r="K1843" s="48"/>
      <c r="L1843" s="178"/>
      <c r="M1843" s="48"/>
      <c r="N1843" s="154" t="s">
        <v>4228</v>
      </c>
      <c r="O1843" s="48"/>
      <c r="P1843" s="48"/>
      <c r="Q1843" s="48"/>
      <c r="R1843" s="48"/>
      <c r="S1843" s="48"/>
      <c r="T1843" s="48"/>
      <c r="U1843" s="48"/>
      <c r="V1843" s="48"/>
      <c r="W1843" s="48"/>
      <c r="X1843" s="48"/>
      <c r="Y1843" s="48"/>
      <c r="Z1843" s="48"/>
      <c r="AA1843" s="48"/>
      <c r="AB1843" s="48"/>
      <c r="AC1843" s="48"/>
      <c r="AD1843" s="48"/>
      <c r="AE1843" s="48"/>
      <c r="AF1843" s="48"/>
      <c r="AG1843" s="48"/>
      <c r="AH1843" s="48"/>
      <c r="AI1843" s="48"/>
      <c r="AJ1843" s="48"/>
      <c r="AK1843" s="48"/>
      <c r="AL1843" s="48"/>
      <c r="AM1843" s="48"/>
      <c r="AN1843" s="48"/>
      <c r="AO1843" s="48"/>
      <c r="AP1843" s="48"/>
      <c r="AQ1843" s="48"/>
      <c r="AR1843" s="48"/>
      <c r="AS1843" s="48"/>
      <c r="AT1843" s="48"/>
      <c r="AU1843" s="48"/>
      <c r="AV1843" s="48"/>
      <c r="AW1843" s="48"/>
      <c r="AX1843" s="48"/>
      <c r="AY1843" s="48"/>
      <c r="AZ1843" s="48"/>
      <c r="BA1843" s="48"/>
      <c r="BB1843" s="48"/>
      <c r="BC1843" s="48"/>
      <c r="BD1843" s="48"/>
      <c r="BE1843" s="48"/>
      <c r="BF1843" s="48"/>
      <c r="BG1843" s="48"/>
      <c r="BH1843" s="48"/>
      <c r="BI1843" s="48"/>
      <c r="BJ1843" s="48"/>
      <c r="BK1843" s="48"/>
      <c r="BL1843" s="48"/>
      <c r="BM1843" s="48"/>
      <c r="BN1843" s="48"/>
      <c r="BO1843" s="48"/>
      <c r="BP1843" s="48"/>
      <c r="BQ1843" s="48"/>
      <c r="BR1843" s="48"/>
      <c r="BS1843" s="48"/>
      <c r="BT1843" s="48"/>
      <c r="BU1843" s="48"/>
    </row>
    <row r="1844" spans="1:73" hidden="1">
      <c r="A1844" s="48"/>
      <c r="B1844" s="48"/>
      <c r="C1844" s="48"/>
      <c r="D1844" s="48"/>
      <c r="E1844" s="48"/>
      <c r="F1844" s="48"/>
      <c r="G1844" s="48"/>
      <c r="H1844" s="48"/>
      <c r="I1844" s="48"/>
      <c r="J1844" s="48"/>
      <c r="K1844" s="48"/>
      <c r="L1844" s="151"/>
      <c r="M1844" s="48"/>
      <c r="N1844" s="154" t="s">
        <v>4229</v>
      </c>
      <c r="O1844" s="48"/>
      <c r="P1844" s="48"/>
      <c r="Q1844" s="48"/>
      <c r="R1844" s="48"/>
      <c r="S1844" s="48"/>
      <c r="T1844" s="48"/>
      <c r="U1844" s="48"/>
      <c r="V1844" s="48"/>
      <c r="W1844" s="48"/>
      <c r="X1844" s="48"/>
      <c r="Y1844" s="48"/>
      <c r="Z1844" s="48"/>
      <c r="AA1844" s="48"/>
      <c r="AB1844" s="48"/>
      <c r="AC1844" s="48"/>
      <c r="AD1844" s="48"/>
      <c r="AE1844" s="48"/>
      <c r="AF1844" s="48"/>
      <c r="AG1844" s="48"/>
      <c r="AH1844" s="48"/>
      <c r="AI1844" s="48"/>
      <c r="AJ1844" s="48"/>
      <c r="AK1844" s="48"/>
      <c r="AL1844" s="48"/>
      <c r="AM1844" s="48"/>
      <c r="AN1844" s="48"/>
      <c r="AO1844" s="48"/>
      <c r="AP1844" s="48"/>
      <c r="AQ1844" s="48"/>
      <c r="AR1844" s="48"/>
      <c r="AS1844" s="48"/>
      <c r="AT1844" s="48"/>
      <c r="AU1844" s="48"/>
      <c r="AV1844" s="48"/>
      <c r="AW1844" s="48"/>
      <c r="AX1844" s="48"/>
      <c r="AY1844" s="48"/>
      <c r="AZ1844" s="48"/>
      <c r="BA1844" s="48"/>
      <c r="BB1844" s="48"/>
      <c r="BC1844" s="48"/>
      <c r="BD1844" s="48"/>
      <c r="BE1844" s="48"/>
      <c r="BF1844" s="48"/>
      <c r="BG1844" s="48"/>
      <c r="BH1844" s="48"/>
      <c r="BI1844" s="48"/>
      <c r="BJ1844" s="48"/>
      <c r="BK1844" s="48"/>
      <c r="BL1844" s="48"/>
      <c r="BM1844" s="48"/>
      <c r="BN1844" s="48"/>
      <c r="BO1844" s="48"/>
      <c r="BP1844" s="48"/>
      <c r="BQ1844" s="48"/>
      <c r="BR1844" s="48"/>
      <c r="BS1844" s="48"/>
      <c r="BT1844" s="48"/>
      <c r="BU1844" s="48"/>
    </row>
    <row r="1845" spans="1:73" hidden="1">
      <c r="A1845" s="48"/>
      <c r="B1845" s="48"/>
      <c r="C1845" s="48"/>
      <c r="D1845" s="48"/>
      <c r="E1845" s="48"/>
      <c r="F1845" s="48"/>
      <c r="G1845" s="48"/>
      <c r="H1845" s="48"/>
      <c r="I1845" s="48"/>
      <c r="J1845" s="48"/>
      <c r="K1845" s="48"/>
      <c r="L1845" s="151"/>
      <c r="M1845" s="48"/>
      <c r="N1845" s="154" t="s">
        <v>4230</v>
      </c>
      <c r="O1845" s="48"/>
      <c r="P1845" s="48"/>
      <c r="Q1845" s="48"/>
      <c r="R1845" s="48"/>
      <c r="S1845" s="48"/>
      <c r="T1845" s="48"/>
      <c r="U1845" s="48"/>
      <c r="V1845" s="48"/>
      <c r="W1845" s="48"/>
      <c r="X1845" s="48"/>
      <c r="Y1845" s="48"/>
      <c r="Z1845" s="48"/>
      <c r="AA1845" s="48"/>
      <c r="AB1845" s="48"/>
      <c r="AC1845" s="48"/>
      <c r="AD1845" s="48"/>
      <c r="AE1845" s="48"/>
      <c r="AF1845" s="48"/>
      <c r="AG1845" s="48"/>
      <c r="AH1845" s="48"/>
      <c r="AI1845" s="48"/>
      <c r="AJ1845" s="48"/>
      <c r="AK1845" s="48"/>
      <c r="AL1845" s="48"/>
      <c r="AM1845" s="48"/>
      <c r="AN1845" s="48"/>
      <c r="AO1845" s="48"/>
      <c r="AP1845" s="48"/>
      <c r="AQ1845" s="48"/>
      <c r="AR1845" s="48"/>
      <c r="AS1845" s="48"/>
      <c r="AT1845" s="48"/>
      <c r="AU1845" s="48"/>
      <c r="AV1845" s="48"/>
      <c r="AW1845" s="48"/>
      <c r="AX1845" s="48"/>
      <c r="AY1845" s="48"/>
      <c r="AZ1845" s="48"/>
      <c r="BA1845" s="48"/>
      <c r="BB1845" s="48"/>
      <c r="BC1845" s="48"/>
      <c r="BD1845" s="48"/>
      <c r="BE1845" s="48"/>
      <c r="BF1845" s="48"/>
      <c r="BG1845" s="48"/>
      <c r="BH1845" s="48"/>
      <c r="BI1845" s="48"/>
      <c r="BJ1845" s="48"/>
      <c r="BK1845" s="48"/>
      <c r="BL1845" s="48"/>
      <c r="BM1845" s="48"/>
      <c r="BN1845" s="48"/>
      <c r="BO1845" s="48"/>
      <c r="BP1845" s="48"/>
      <c r="BQ1845" s="48"/>
      <c r="BR1845" s="48"/>
      <c r="BS1845" s="48"/>
      <c r="BT1845" s="48"/>
      <c r="BU1845" s="48"/>
    </row>
    <row r="1846" spans="1:73" hidden="1">
      <c r="A1846" s="48"/>
      <c r="B1846" s="48"/>
      <c r="C1846" s="48"/>
      <c r="D1846" s="48"/>
      <c r="E1846" s="48"/>
      <c r="F1846" s="48"/>
      <c r="G1846" s="48"/>
      <c r="H1846" s="48"/>
      <c r="I1846" s="48"/>
      <c r="J1846" s="48"/>
      <c r="K1846" s="48"/>
      <c r="L1846" s="151"/>
      <c r="M1846" s="48"/>
      <c r="N1846" s="154" t="s">
        <v>4231</v>
      </c>
      <c r="O1846" s="48"/>
      <c r="P1846" s="48"/>
      <c r="Q1846" s="48"/>
      <c r="R1846" s="48"/>
      <c r="S1846" s="48"/>
      <c r="T1846" s="48"/>
      <c r="U1846" s="48"/>
      <c r="V1846" s="48"/>
      <c r="W1846" s="48"/>
      <c r="X1846" s="48"/>
      <c r="Y1846" s="48"/>
      <c r="Z1846" s="48"/>
      <c r="AA1846" s="48"/>
      <c r="AB1846" s="48"/>
      <c r="AC1846" s="48"/>
      <c r="AD1846" s="48"/>
      <c r="AE1846" s="48"/>
      <c r="AF1846" s="48"/>
      <c r="AG1846" s="48"/>
      <c r="AH1846" s="48"/>
      <c r="AI1846" s="48"/>
      <c r="AJ1846" s="48"/>
      <c r="AK1846" s="48"/>
      <c r="AL1846" s="48"/>
      <c r="AM1846" s="48"/>
      <c r="AN1846" s="48"/>
      <c r="AO1846" s="48"/>
      <c r="AP1846" s="48"/>
      <c r="AQ1846" s="48"/>
      <c r="AR1846" s="48"/>
      <c r="AS1846" s="48"/>
      <c r="AT1846" s="48"/>
      <c r="AU1846" s="48"/>
      <c r="AV1846" s="48"/>
      <c r="AW1846" s="48"/>
      <c r="AX1846" s="48"/>
      <c r="AY1846" s="48"/>
      <c r="AZ1846" s="48"/>
      <c r="BA1846" s="48"/>
      <c r="BB1846" s="48"/>
      <c r="BC1846" s="48"/>
      <c r="BD1846" s="48"/>
      <c r="BE1846" s="48"/>
      <c r="BF1846" s="48"/>
      <c r="BG1846" s="48"/>
      <c r="BH1846" s="48"/>
      <c r="BI1846" s="48"/>
      <c r="BJ1846" s="48"/>
      <c r="BK1846" s="48"/>
      <c r="BL1846" s="48"/>
      <c r="BM1846" s="48"/>
      <c r="BN1846" s="48"/>
      <c r="BO1846" s="48"/>
      <c r="BP1846" s="48"/>
      <c r="BQ1846" s="48"/>
      <c r="BR1846" s="48"/>
      <c r="BS1846" s="48"/>
      <c r="BT1846" s="48"/>
      <c r="BU1846" s="48"/>
    </row>
    <row r="1847" spans="1:73" hidden="1">
      <c r="A1847" s="48"/>
      <c r="B1847" s="48"/>
      <c r="C1847" s="48"/>
      <c r="D1847" s="48"/>
      <c r="E1847" s="48"/>
      <c r="F1847" s="48"/>
      <c r="G1847" s="48"/>
      <c r="H1847" s="48"/>
      <c r="I1847" s="48"/>
      <c r="J1847" s="48"/>
      <c r="K1847" s="48"/>
      <c r="L1847" s="178"/>
      <c r="M1847" s="48"/>
      <c r="N1847" s="154" t="s">
        <v>4232</v>
      </c>
      <c r="O1847" s="48"/>
      <c r="P1847" s="48"/>
      <c r="Q1847" s="48"/>
      <c r="R1847" s="48"/>
      <c r="S1847" s="48"/>
      <c r="T1847" s="48"/>
      <c r="U1847" s="48"/>
      <c r="V1847" s="48"/>
      <c r="W1847" s="48"/>
      <c r="X1847" s="48"/>
      <c r="Y1847" s="48"/>
      <c r="Z1847" s="48"/>
      <c r="AA1847" s="48"/>
      <c r="AB1847" s="48"/>
      <c r="AC1847" s="48"/>
      <c r="AD1847" s="48"/>
      <c r="AE1847" s="48"/>
      <c r="AF1847" s="48"/>
      <c r="AG1847" s="48"/>
      <c r="AH1847" s="48"/>
      <c r="AI1847" s="48"/>
      <c r="AJ1847" s="48"/>
      <c r="AK1847" s="48"/>
      <c r="AL1847" s="48"/>
      <c r="AM1847" s="48"/>
      <c r="AN1847" s="48"/>
      <c r="AO1847" s="48"/>
      <c r="AP1847" s="48"/>
      <c r="AQ1847" s="48"/>
      <c r="AR1847" s="48"/>
      <c r="AS1847" s="48"/>
      <c r="AT1847" s="48"/>
      <c r="AU1847" s="48"/>
      <c r="AV1847" s="48"/>
      <c r="AW1847" s="48"/>
      <c r="AX1847" s="48"/>
      <c r="AY1847" s="48"/>
      <c r="AZ1847" s="48"/>
      <c r="BA1847" s="48"/>
      <c r="BB1847" s="48"/>
      <c r="BC1847" s="48"/>
      <c r="BD1847" s="48"/>
      <c r="BE1847" s="48"/>
      <c r="BF1847" s="48"/>
      <c r="BG1847" s="48"/>
      <c r="BH1847" s="48"/>
      <c r="BI1847" s="48"/>
      <c r="BJ1847" s="48"/>
      <c r="BK1847" s="48"/>
      <c r="BL1847" s="48"/>
      <c r="BM1847" s="48"/>
      <c r="BN1847" s="48"/>
      <c r="BO1847" s="48"/>
      <c r="BP1847" s="48"/>
      <c r="BQ1847" s="48"/>
      <c r="BR1847" s="48"/>
      <c r="BS1847" s="48"/>
      <c r="BT1847" s="48"/>
      <c r="BU1847" s="48"/>
    </row>
    <row r="1848" spans="1:73" hidden="1">
      <c r="A1848" s="48"/>
      <c r="B1848" s="48"/>
      <c r="C1848" s="48"/>
      <c r="D1848" s="48"/>
      <c r="E1848" s="48"/>
      <c r="F1848" s="48"/>
      <c r="G1848" s="48"/>
      <c r="H1848" s="48"/>
      <c r="I1848" s="48"/>
      <c r="J1848" s="48"/>
      <c r="K1848" s="48"/>
      <c r="L1848" s="151"/>
      <c r="M1848" s="48"/>
      <c r="N1848" s="154" t="s">
        <v>4233</v>
      </c>
      <c r="O1848" s="48"/>
      <c r="P1848" s="48"/>
      <c r="Q1848" s="48"/>
      <c r="R1848" s="48"/>
      <c r="S1848" s="48"/>
      <c r="T1848" s="48"/>
      <c r="U1848" s="48"/>
      <c r="V1848" s="48"/>
      <c r="W1848" s="48"/>
      <c r="X1848" s="48"/>
      <c r="Y1848" s="48"/>
      <c r="Z1848" s="48"/>
      <c r="AA1848" s="48"/>
      <c r="AB1848" s="48"/>
      <c r="AC1848" s="48"/>
      <c r="AD1848" s="48"/>
      <c r="AE1848" s="48"/>
      <c r="AF1848" s="48"/>
      <c r="AG1848" s="48"/>
      <c r="AH1848" s="48"/>
      <c r="AI1848" s="48"/>
      <c r="AJ1848" s="48"/>
      <c r="AK1848" s="48"/>
      <c r="AL1848" s="48"/>
      <c r="AM1848" s="48"/>
      <c r="AN1848" s="48"/>
      <c r="AO1848" s="48"/>
      <c r="AP1848" s="48"/>
      <c r="AQ1848" s="48"/>
      <c r="AR1848" s="48"/>
      <c r="AS1848" s="48"/>
      <c r="AT1848" s="48"/>
      <c r="AU1848" s="48"/>
      <c r="AV1848" s="48"/>
      <c r="AW1848" s="48"/>
      <c r="AX1848" s="48"/>
      <c r="AY1848" s="48"/>
      <c r="AZ1848" s="48"/>
      <c r="BA1848" s="48"/>
      <c r="BB1848" s="48"/>
      <c r="BC1848" s="48"/>
      <c r="BD1848" s="48"/>
      <c r="BE1848" s="48"/>
      <c r="BF1848" s="48"/>
      <c r="BG1848" s="48"/>
      <c r="BH1848" s="48"/>
      <c r="BI1848" s="48"/>
      <c r="BJ1848" s="48"/>
      <c r="BK1848" s="48"/>
      <c r="BL1848" s="48"/>
      <c r="BM1848" s="48"/>
      <c r="BN1848" s="48"/>
      <c r="BO1848" s="48"/>
      <c r="BP1848" s="48"/>
      <c r="BQ1848" s="48"/>
      <c r="BR1848" s="48"/>
      <c r="BS1848" s="48"/>
      <c r="BT1848" s="48"/>
      <c r="BU1848" s="48"/>
    </row>
    <row r="1849" spans="1:73" hidden="1">
      <c r="A1849" s="48"/>
      <c r="B1849" s="48"/>
      <c r="C1849" s="48"/>
      <c r="D1849" s="48"/>
      <c r="E1849" s="48"/>
      <c r="F1849" s="48"/>
      <c r="G1849" s="48"/>
      <c r="H1849" s="48"/>
      <c r="I1849" s="48"/>
      <c r="J1849" s="48"/>
      <c r="K1849" s="48"/>
      <c r="L1849" s="151"/>
      <c r="M1849" s="48"/>
      <c r="N1849" s="154" t="s">
        <v>4234</v>
      </c>
      <c r="O1849" s="48"/>
      <c r="P1849" s="48"/>
      <c r="Q1849" s="48"/>
      <c r="R1849" s="48"/>
      <c r="S1849" s="48"/>
      <c r="T1849" s="48"/>
      <c r="U1849" s="48"/>
      <c r="V1849" s="48"/>
      <c r="W1849" s="48"/>
      <c r="X1849" s="48"/>
      <c r="Y1849" s="48"/>
      <c r="Z1849" s="48"/>
      <c r="AA1849" s="48"/>
      <c r="AB1849" s="48"/>
      <c r="AC1849" s="48"/>
      <c r="AD1849" s="48"/>
      <c r="AE1849" s="48"/>
      <c r="AF1849" s="48"/>
      <c r="AG1849" s="48"/>
      <c r="AH1849" s="48"/>
      <c r="AI1849" s="48"/>
      <c r="AJ1849" s="48"/>
      <c r="AK1849" s="48"/>
      <c r="AL1849" s="48"/>
      <c r="AM1849" s="48"/>
      <c r="AN1849" s="48"/>
      <c r="AO1849" s="48"/>
      <c r="AP1849" s="48"/>
      <c r="AQ1849" s="48"/>
      <c r="AR1849" s="48"/>
      <c r="AS1849" s="48"/>
      <c r="AT1849" s="48"/>
      <c r="AU1849" s="48"/>
      <c r="AV1849" s="48"/>
      <c r="AW1849" s="48"/>
      <c r="AX1849" s="48"/>
      <c r="AY1849" s="48"/>
      <c r="AZ1849" s="48"/>
      <c r="BA1849" s="48"/>
      <c r="BB1849" s="48"/>
      <c r="BC1849" s="48"/>
      <c r="BD1849" s="48"/>
      <c r="BE1849" s="48"/>
      <c r="BF1849" s="48"/>
      <c r="BG1849" s="48"/>
      <c r="BH1849" s="48"/>
      <c r="BI1849" s="48"/>
      <c r="BJ1849" s="48"/>
      <c r="BK1849" s="48"/>
      <c r="BL1849" s="48"/>
      <c r="BM1849" s="48"/>
      <c r="BN1849" s="48"/>
      <c r="BO1849" s="48"/>
      <c r="BP1849" s="48"/>
      <c r="BQ1849" s="48"/>
      <c r="BR1849" s="48"/>
      <c r="BS1849" s="48"/>
      <c r="BT1849" s="48"/>
      <c r="BU1849" s="48"/>
    </row>
    <row r="1850" spans="1:73" hidden="1">
      <c r="A1850" s="48"/>
      <c r="B1850" s="48"/>
      <c r="C1850" s="48"/>
      <c r="D1850" s="48"/>
      <c r="E1850" s="48"/>
      <c r="F1850" s="48"/>
      <c r="G1850" s="48"/>
      <c r="H1850" s="48"/>
      <c r="I1850" s="48"/>
      <c r="J1850" s="48"/>
      <c r="K1850" s="48"/>
      <c r="L1850" s="151"/>
      <c r="M1850" s="48"/>
      <c r="N1850" s="154" t="s">
        <v>3072</v>
      </c>
      <c r="O1850" s="48"/>
      <c r="P1850" s="48"/>
      <c r="Q1850" s="48"/>
      <c r="R1850" s="48"/>
      <c r="S1850" s="48"/>
      <c r="T1850" s="48"/>
      <c r="U1850" s="48"/>
      <c r="V1850" s="48"/>
      <c r="W1850" s="48"/>
      <c r="X1850" s="48"/>
      <c r="Y1850" s="48"/>
      <c r="Z1850" s="48"/>
      <c r="AA1850" s="48"/>
      <c r="AB1850" s="48"/>
      <c r="AC1850" s="48"/>
      <c r="AD1850" s="48"/>
      <c r="AE1850" s="48"/>
      <c r="AF1850" s="48"/>
      <c r="AG1850" s="48"/>
      <c r="AH1850" s="48"/>
      <c r="AI1850" s="48"/>
      <c r="AJ1850" s="48"/>
      <c r="AK1850" s="48"/>
      <c r="AL1850" s="48"/>
      <c r="AM1850" s="48"/>
      <c r="AN1850" s="48"/>
      <c r="AO1850" s="48"/>
      <c r="AP1850" s="48"/>
      <c r="AQ1850" s="48"/>
      <c r="AR1850" s="48"/>
      <c r="AS1850" s="48"/>
      <c r="AT1850" s="48"/>
      <c r="AU1850" s="48"/>
      <c r="AV1850" s="48"/>
      <c r="AW1850" s="48"/>
      <c r="AX1850" s="48"/>
      <c r="AY1850" s="48"/>
      <c r="AZ1850" s="48"/>
      <c r="BA1850" s="48"/>
      <c r="BB1850" s="48"/>
      <c r="BC1850" s="48"/>
      <c r="BD1850" s="48"/>
      <c r="BE1850" s="48"/>
      <c r="BF1850" s="48"/>
      <c r="BG1850" s="48"/>
      <c r="BH1850" s="48"/>
      <c r="BI1850" s="48"/>
      <c r="BJ1850" s="48"/>
      <c r="BK1850" s="48"/>
      <c r="BL1850" s="48"/>
      <c r="BM1850" s="48"/>
      <c r="BN1850" s="48"/>
      <c r="BO1850" s="48"/>
      <c r="BP1850" s="48"/>
      <c r="BQ1850" s="48"/>
      <c r="BR1850" s="48"/>
      <c r="BS1850" s="48"/>
      <c r="BT1850" s="48"/>
      <c r="BU1850" s="48"/>
    </row>
    <row r="1851" spans="1:73" hidden="1">
      <c r="A1851" s="48"/>
      <c r="B1851" s="48"/>
      <c r="C1851" s="48"/>
      <c r="D1851" s="48"/>
      <c r="E1851" s="48"/>
      <c r="F1851" s="48"/>
      <c r="G1851" s="48"/>
      <c r="H1851" s="48"/>
      <c r="I1851" s="48"/>
      <c r="J1851" s="48"/>
      <c r="K1851" s="48"/>
      <c r="L1851" s="178"/>
      <c r="M1851" s="48"/>
      <c r="N1851" s="154" t="s">
        <v>4235</v>
      </c>
      <c r="O1851" s="48"/>
      <c r="P1851" s="48"/>
      <c r="Q1851" s="48"/>
      <c r="R1851" s="48"/>
      <c r="S1851" s="48"/>
      <c r="T1851" s="48"/>
      <c r="U1851" s="48"/>
      <c r="V1851" s="48"/>
      <c r="W1851" s="48"/>
      <c r="X1851" s="48"/>
      <c r="Y1851" s="48"/>
      <c r="Z1851" s="48"/>
      <c r="AA1851" s="48"/>
      <c r="AB1851" s="48"/>
      <c r="AC1851" s="48"/>
      <c r="AD1851" s="48"/>
      <c r="AE1851" s="48"/>
      <c r="AF1851" s="48"/>
      <c r="AG1851" s="48"/>
      <c r="AH1851" s="48"/>
      <c r="AI1851" s="48"/>
      <c r="AJ1851" s="48"/>
      <c r="AK1851" s="48"/>
      <c r="AL1851" s="48"/>
      <c r="AM1851" s="48"/>
      <c r="AN1851" s="48"/>
      <c r="AO1851" s="48"/>
      <c r="AP1851" s="48"/>
      <c r="AQ1851" s="48"/>
      <c r="AR1851" s="48"/>
      <c r="AS1851" s="48"/>
      <c r="AT1851" s="48"/>
      <c r="AU1851" s="48"/>
      <c r="AV1851" s="48"/>
      <c r="AW1851" s="48"/>
      <c r="AX1851" s="48"/>
      <c r="AY1851" s="48"/>
      <c r="AZ1851" s="48"/>
      <c r="BA1851" s="48"/>
      <c r="BB1851" s="48"/>
      <c r="BC1851" s="48"/>
      <c r="BD1851" s="48"/>
      <c r="BE1851" s="48"/>
      <c r="BF1851" s="48"/>
      <c r="BG1851" s="48"/>
      <c r="BH1851" s="48"/>
      <c r="BI1851" s="48"/>
      <c r="BJ1851" s="48"/>
      <c r="BK1851" s="48"/>
      <c r="BL1851" s="48"/>
      <c r="BM1851" s="48"/>
      <c r="BN1851" s="48"/>
      <c r="BO1851" s="48"/>
      <c r="BP1851" s="48"/>
      <c r="BQ1851" s="48"/>
      <c r="BR1851" s="48"/>
      <c r="BS1851" s="48"/>
      <c r="BT1851" s="48"/>
      <c r="BU1851" s="48"/>
    </row>
    <row r="1852" spans="1:73" hidden="1">
      <c r="A1852" s="48"/>
      <c r="B1852" s="48"/>
      <c r="C1852" s="48"/>
      <c r="D1852" s="48"/>
      <c r="E1852" s="48"/>
      <c r="F1852" s="48"/>
      <c r="G1852" s="48"/>
      <c r="H1852" s="48"/>
      <c r="I1852" s="48"/>
      <c r="J1852" s="48"/>
      <c r="K1852" s="48"/>
      <c r="L1852" s="151"/>
      <c r="M1852" s="48"/>
      <c r="N1852" s="154" t="s">
        <v>4236</v>
      </c>
      <c r="O1852" s="48"/>
      <c r="P1852" s="48"/>
      <c r="Q1852" s="48"/>
      <c r="R1852" s="48"/>
      <c r="S1852" s="48"/>
      <c r="T1852" s="48"/>
      <c r="U1852" s="48"/>
      <c r="V1852" s="48"/>
      <c r="W1852" s="48"/>
      <c r="X1852" s="48"/>
      <c r="Y1852" s="48"/>
      <c r="Z1852" s="48"/>
      <c r="AA1852" s="48"/>
      <c r="AB1852" s="48"/>
      <c r="AC1852" s="48"/>
      <c r="AD1852" s="48"/>
      <c r="AE1852" s="48"/>
      <c r="AF1852" s="48"/>
      <c r="AG1852" s="48"/>
      <c r="AH1852" s="48"/>
      <c r="AI1852" s="48"/>
      <c r="AJ1852" s="48"/>
      <c r="AK1852" s="48"/>
      <c r="AL1852" s="48"/>
      <c r="AM1852" s="48"/>
      <c r="AN1852" s="48"/>
      <c r="AO1852" s="48"/>
      <c r="AP1852" s="48"/>
      <c r="AQ1852" s="48"/>
      <c r="AR1852" s="48"/>
      <c r="AS1852" s="48"/>
      <c r="AT1852" s="48"/>
      <c r="AU1852" s="48"/>
      <c r="AV1852" s="48"/>
      <c r="AW1852" s="48"/>
      <c r="AX1852" s="48"/>
      <c r="AY1852" s="48"/>
      <c r="AZ1852" s="48"/>
      <c r="BA1852" s="48"/>
      <c r="BB1852" s="48"/>
      <c r="BC1852" s="48"/>
      <c r="BD1852" s="48"/>
      <c r="BE1852" s="48"/>
      <c r="BF1852" s="48"/>
      <c r="BG1852" s="48"/>
      <c r="BH1852" s="48"/>
      <c r="BI1852" s="48"/>
      <c r="BJ1852" s="48"/>
      <c r="BK1852" s="48"/>
      <c r="BL1852" s="48"/>
      <c r="BM1852" s="48"/>
      <c r="BN1852" s="48"/>
      <c r="BO1852" s="48"/>
      <c r="BP1852" s="48"/>
      <c r="BQ1852" s="48"/>
      <c r="BR1852" s="48"/>
      <c r="BS1852" s="48"/>
      <c r="BT1852" s="48"/>
      <c r="BU1852" s="48"/>
    </row>
    <row r="1853" spans="1:73" hidden="1">
      <c r="A1853" s="48"/>
      <c r="B1853" s="48"/>
      <c r="C1853" s="48"/>
      <c r="D1853" s="48"/>
      <c r="E1853" s="48"/>
      <c r="F1853" s="48"/>
      <c r="G1853" s="48"/>
      <c r="H1853" s="48"/>
      <c r="I1853" s="48"/>
      <c r="J1853" s="48"/>
      <c r="K1853" s="48"/>
      <c r="L1853" s="151"/>
      <c r="M1853" s="48"/>
      <c r="N1853" s="154" t="s">
        <v>4237</v>
      </c>
      <c r="O1853" s="48"/>
      <c r="P1853" s="48"/>
      <c r="Q1853" s="48"/>
      <c r="R1853" s="48"/>
      <c r="S1853" s="48"/>
      <c r="T1853" s="48"/>
      <c r="U1853" s="48"/>
      <c r="V1853" s="48"/>
      <c r="W1853" s="48"/>
      <c r="X1853" s="48"/>
      <c r="Y1853" s="48"/>
      <c r="Z1853" s="48"/>
      <c r="AA1853" s="48"/>
      <c r="AB1853" s="48"/>
      <c r="AC1853" s="48"/>
      <c r="AD1853" s="48"/>
      <c r="AE1853" s="48"/>
      <c r="AF1853" s="48"/>
      <c r="AG1853" s="48"/>
      <c r="AH1853" s="48"/>
      <c r="AI1853" s="48"/>
      <c r="AJ1853" s="48"/>
      <c r="AK1853" s="48"/>
      <c r="AL1853" s="48"/>
      <c r="AM1853" s="48"/>
      <c r="AN1853" s="48"/>
      <c r="AO1853" s="48"/>
      <c r="AP1853" s="48"/>
      <c r="AQ1853" s="48"/>
      <c r="AR1853" s="48"/>
      <c r="AS1853" s="48"/>
      <c r="AT1853" s="48"/>
      <c r="AU1853" s="48"/>
      <c r="AV1853" s="48"/>
      <c r="AW1853" s="48"/>
      <c r="AX1853" s="48"/>
      <c r="AY1853" s="48"/>
      <c r="AZ1853" s="48"/>
      <c r="BA1853" s="48"/>
      <c r="BB1853" s="48"/>
      <c r="BC1853" s="48"/>
      <c r="BD1853" s="48"/>
      <c r="BE1853" s="48"/>
      <c r="BF1853" s="48"/>
      <c r="BG1853" s="48"/>
      <c r="BH1853" s="48"/>
      <c r="BI1853" s="48"/>
      <c r="BJ1853" s="48"/>
      <c r="BK1853" s="48"/>
      <c r="BL1853" s="48"/>
      <c r="BM1853" s="48"/>
      <c r="BN1853" s="48"/>
      <c r="BO1853" s="48"/>
      <c r="BP1853" s="48"/>
      <c r="BQ1853" s="48"/>
      <c r="BR1853" s="48"/>
      <c r="BS1853" s="48"/>
      <c r="BT1853" s="48"/>
      <c r="BU1853" s="48"/>
    </row>
    <row r="1854" spans="1:73" hidden="1">
      <c r="A1854" s="48"/>
      <c r="B1854" s="48"/>
      <c r="C1854" s="48"/>
      <c r="D1854" s="48"/>
      <c r="E1854" s="48"/>
      <c r="F1854" s="48"/>
      <c r="G1854" s="48"/>
      <c r="H1854" s="48"/>
      <c r="I1854" s="48"/>
      <c r="J1854" s="48"/>
      <c r="K1854" s="48"/>
      <c r="L1854" s="151"/>
      <c r="M1854" s="48"/>
      <c r="N1854" s="154" t="s">
        <v>4238</v>
      </c>
      <c r="O1854" s="48"/>
      <c r="P1854" s="48"/>
      <c r="Q1854" s="48"/>
      <c r="R1854" s="48"/>
      <c r="S1854" s="48"/>
      <c r="T1854" s="48"/>
      <c r="U1854" s="48"/>
      <c r="V1854" s="48"/>
      <c r="W1854" s="48"/>
      <c r="X1854" s="48"/>
      <c r="Y1854" s="48"/>
      <c r="Z1854" s="48"/>
      <c r="AA1854" s="48"/>
      <c r="AB1854" s="48"/>
      <c r="AC1854" s="48"/>
      <c r="AD1854" s="48"/>
      <c r="AE1854" s="48"/>
      <c r="AF1854" s="48"/>
      <c r="AG1854" s="48"/>
      <c r="AH1854" s="48"/>
      <c r="AI1854" s="48"/>
      <c r="AJ1854" s="48"/>
      <c r="AK1854" s="48"/>
      <c r="AL1854" s="48"/>
      <c r="AM1854" s="48"/>
      <c r="AN1854" s="48"/>
      <c r="AO1854" s="48"/>
      <c r="AP1854" s="48"/>
      <c r="AQ1854" s="48"/>
      <c r="AR1854" s="48"/>
      <c r="AS1854" s="48"/>
      <c r="AT1854" s="48"/>
      <c r="AU1854" s="48"/>
      <c r="AV1854" s="48"/>
      <c r="AW1854" s="48"/>
      <c r="AX1854" s="48"/>
      <c r="AY1854" s="48"/>
      <c r="AZ1854" s="48"/>
      <c r="BA1854" s="48"/>
      <c r="BB1854" s="48"/>
      <c r="BC1854" s="48"/>
      <c r="BD1854" s="48"/>
      <c r="BE1854" s="48"/>
      <c r="BF1854" s="48"/>
      <c r="BG1854" s="48"/>
      <c r="BH1854" s="48"/>
      <c r="BI1854" s="48"/>
      <c r="BJ1854" s="48"/>
      <c r="BK1854" s="48"/>
      <c r="BL1854" s="48"/>
      <c r="BM1854" s="48"/>
      <c r="BN1854" s="48"/>
      <c r="BO1854" s="48"/>
      <c r="BP1854" s="48"/>
      <c r="BQ1854" s="48"/>
      <c r="BR1854" s="48"/>
      <c r="BS1854" s="48"/>
      <c r="BT1854" s="48"/>
      <c r="BU1854" s="48"/>
    </row>
    <row r="1855" spans="1:73" hidden="1">
      <c r="A1855" s="48"/>
      <c r="B1855" s="48"/>
      <c r="C1855" s="48"/>
      <c r="D1855" s="48"/>
      <c r="E1855" s="48"/>
      <c r="F1855" s="48"/>
      <c r="G1855" s="48"/>
      <c r="H1855" s="48"/>
      <c r="I1855" s="48"/>
      <c r="J1855" s="48"/>
      <c r="K1855" s="48"/>
      <c r="L1855" s="178"/>
      <c r="M1855" s="48"/>
      <c r="N1855" s="154" t="s">
        <v>4239</v>
      </c>
      <c r="O1855" s="48"/>
      <c r="P1855" s="48"/>
      <c r="Q1855" s="48"/>
      <c r="R1855" s="48"/>
      <c r="S1855" s="48"/>
      <c r="T1855" s="48"/>
      <c r="U1855" s="48"/>
      <c r="V1855" s="48"/>
      <c r="W1855" s="48"/>
      <c r="X1855" s="48"/>
      <c r="Y1855" s="48"/>
      <c r="Z1855" s="48"/>
      <c r="AA1855" s="48"/>
      <c r="AB1855" s="48"/>
      <c r="AC1855" s="48"/>
      <c r="AD1855" s="48"/>
      <c r="AE1855" s="48"/>
      <c r="AF1855" s="48"/>
      <c r="AG1855" s="48"/>
      <c r="AH1855" s="48"/>
      <c r="AI1855" s="48"/>
      <c r="AJ1855" s="48"/>
      <c r="AK1855" s="48"/>
      <c r="AL1855" s="48"/>
      <c r="AM1855" s="48"/>
      <c r="AN1855" s="48"/>
      <c r="AO1855" s="48"/>
      <c r="AP1855" s="48"/>
      <c r="AQ1855" s="48"/>
      <c r="AR1855" s="48"/>
      <c r="AS1855" s="48"/>
      <c r="AT1855" s="48"/>
      <c r="AU1855" s="48"/>
      <c r="AV1855" s="48"/>
      <c r="AW1855" s="48"/>
      <c r="AX1855" s="48"/>
      <c r="AY1855" s="48"/>
      <c r="AZ1855" s="48"/>
      <c r="BA1855" s="48"/>
      <c r="BB1855" s="48"/>
      <c r="BC1855" s="48"/>
      <c r="BD1855" s="48"/>
      <c r="BE1855" s="48"/>
      <c r="BF1855" s="48"/>
      <c r="BG1855" s="48"/>
      <c r="BH1855" s="48"/>
      <c r="BI1855" s="48"/>
      <c r="BJ1855" s="48"/>
      <c r="BK1855" s="48"/>
      <c r="BL1855" s="48"/>
      <c r="BM1855" s="48"/>
      <c r="BN1855" s="48"/>
      <c r="BO1855" s="48"/>
      <c r="BP1855" s="48"/>
      <c r="BQ1855" s="48"/>
      <c r="BR1855" s="48"/>
      <c r="BS1855" s="48"/>
      <c r="BT1855" s="48"/>
      <c r="BU1855" s="48"/>
    </row>
    <row r="1856" spans="1:73" hidden="1">
      <c r="A1856" s="48"/>
      <c r="B1856" s="48"/>
      <c r="C1856" s="48"/>
      <c r="D1856" s="48"/>
      <c r="E1856" s="48"/>
      <c r="F1856" s="48"/>
      <c r="G1856" s="48"/>
      <c r="H1856" s="48"/>
      <c r="I1856" s="48"/>
      <c r="J1856" s="48"/>
      <c r="K1856" s="48"/>
      <c r="L1856" s="151"/>
      <c r="M1856" s="48"/>
      <c r="N1856" s="154" t="s">
        <v>4240</v>
      </c>
      <c r="O1856" s="48"/>
      <c r="P1856" s="48"/>
      <c r="Q1856" s="48"/>
      <c r="R1856" s="48"/>
      <c r="S1856" s="48"/>
      <c r="T1856" s="48"/>
      <c r="U1856" s="48"/>
      <c r="V1856" s="48"/>
      <c r="W1856" s="48"/>
      <c r="X1856" s="48"/>
      <c r="Y1856" s="48"/>
      <c r="Z1856" s="48"/>
      <c r="AA1856" s="48"/>
      <c r="AB1856" s="48"/>
      <c r="AC1856" s="48"/>
      <c r="AD1856" s="48"/>
      <c r="AE1856" s="48"/>
      <c r="AF1856" s="48"/>
      <c r="AG1856" s="48"/>
      <c r="AH1856" s="48"/>
      <c r="AI1856" s="48"/>
      <c r="AJ1856" s="48"/>
      <c r="AK1856" s="48"/>
      <c r="AL1856" s="48"/>
      <c r="AM1856" s="48"/>
      <c r="AN1856" s="48"/>
      <c r="AO1856" s="48"/>
      <c r="AP1856" s="48"/>
      <c r="AQ1856" s="48"/>
      <c r="AR1856" s="48"/>
      <c r="AS1856" s="48"/>
      <c r="AT1856" s="48"/>
      <c r="AU1856" s="48"/>
      <c r="AV1856" s="48"/>
      <c r="AW1856" s="48"/>
      <c r="AX1856" s="48"/>
      <c r="AY1856" s="48"/>
      <c r="AZ1856" s="48"/>
      <c r="BA1856" s="48"/>
      <c r="BB1856" s="48"/>
      <c r="BC1856" s="48"/>
      <c r="BD1856" s="48"/>
      <c r="BE1856" s="48"/>
      <c r="BF1856" s="48"/>
      <c r="BG1856" s="48"/>
      <c r="BH1856" s="48"/>
      <c r="BI1856" s="48"/>
      <c r="BJ1856" s="48"/>
      <c r="BK1856" s="48"/>
      <c r="BL1856" s="48"/>
      <c r="BM1856" s="48"/>
      <c r="BN1856" s="48"/>
      <c r="BO1856" s="48"/>
      <c r="BP1856" s="48"/>
      <c r="BQ1856" s="48"/>
      <c r="BR1856" s="48"/>
      <c r="BS1856" s="48"/>
      <c r="BT1856" s="48"/>
      <c r="BU1856" s="48"/>
    </row>
    <row r="1857" spans="1:73" hidden="1">
      <c r="A1857" s="48"/>
      <c r="B1857" s="48"/>
      <c r="C1857" s="48"/>
      <c r="D1857" s="48"/>
      <c r="E1857" s="48"/>
      <c r="F1857" s="48"/>
      <c r="G1857" s="48"/>
      <c r="H1857" s="48"/>
      <c r="I1857" s="48"/>
      <c r="J1857" s="48"/>
      <c r="K1857" s="48"/>
      <c r="L1857" s="151"/>
      <c r="M1857" s="48"/>
      <c r="N1857" s="154" t="s">
        <v>4241</v>
      </c>
      <c r="O1857" s="48"/>
      <c r="P1857" s="48"/>
      <c r="Q1857" s="48"/>
      <c r="R1857" s="48"/>
      <c r="S1857" s="48"/>
      <c r="T1857" s="48"/>
      <c r="U1857" s="48"/>
      <c r="V1857" s="48"/>
      <c r="W1857" s="48"/>
      <c r="X1857" s="48"/>
      <c r="Y1857" s="48"/>
      <c r="Z1857" s="48"/>
      <c r="AA1857" s="48"/>
      <c r="AB1857" s="48"/>
      <c r="AC1857" s="48"/>
      <c r="AD1857" s="48"/>
      <c r="AE1857" s="48"/>
      <c r="AF1857" s="48"/>
      <c r="AG1857" s="48"/>
      <c r="AH1857" s="48"/>
      <c r="AI1857" s="48"/>
      <c r="AJ1857" s="48"/>
      <c r="AK1857" s="48"/>
      <c r="AL1857" s="48"/>
      <c r="AM1857" s="48"/>
      <c r="AN1857" s="48"/>
      <c r="AO1857" s="48"/>
      <c r="AP1857" s="48"/>
      <c r="AQ1857" s="48"/>
      <c r="AR1857" s="48"/>
      <c r="AS1857" s="48"/>
      <c r="AT1857" s="48"/>
      <c r="AU1857" s="48"/>
      <c r="AV1857" s="48"/>
      <c r="AW1857" s="48"/>
      <c r="AX1857" s="48"/>
      <c r="AY1857" s="48"/>
      <c r="AZ1857" s="48"/>
      <c r="BA1857" s="48"/>
      <c r="BB1857" s="48"/>
      <c r="BC1857" s="48"/>
      <c r="BD1857" s="48"/>
      <c r="BE1857" s="48"/>
      <c r="BF1857" s="48"/>
      <c r="BG1857" s="48"/>
      <c r="BH1857" s="48"/>
      <c r="BI1857" s="48"/>
      <c r="BJ1857" s="48"/>
      <c r="BK1857" s="48"/>
      <c r="BL1857" s="48"/>
      <c r="BM1857" s="48"/>
      <c r="BN1857" s="48"/>
      <c r="BO1857" s="48"/>
      <c r="BP1857" s="48"/>
      <c r="BQ1857" s="48"/>
      <c r="BR1857" s="48"/>
      <c r="BS1857" s="48"/>
      <c r="BT1857" s="48"/>
      <c r="BU1857" s="48"/>
    </row>
    <row r="1858" spans="1:73" hidden="1">
      <c r="A1858" s="48"/>
      <c r="B1858" s="48"/>
      <c r="C1858" s="48"/>
      <c r="D1858" s="48"/>
      <c r="E1858" s="48"/>
      <c r="F1858" s="48"/>
      <c r="G1858" s="48"/>
      <c r="H1858" s="48"/>
      <c r="I1858" s="48"/>
      <c r="J1858" s="48"/>
      <c r="K1858" s="48"/>
      <c r="L1858" s="151"/>
      <c r="M1858" s="48"/>
      <c r="N1858" s="154" t="s">
        <v>4242</v>
      </c>
      <c r="O1858" s="48"/>
      <c r="P1858" s="48"/>
      <c r="Q1858" s="48"/>
      <c r="R1858" s="48"/>
      <c r="S1858" s="48"/>
      <c r="T1858" s="48"/>
      <c r="U1858" s="48"/>
      <c r="V1858" s="48"/>
      <c r="W1858" s="48"/>
      <c r="X1858" s="48"/>
      <c r="Y1858" s="48"/>
      <c r="Z1858" s="48"/>
      <c r="AA1858" s="48"/>
      <c r="AB1858" s="48"/>
      <c r="AC1858" s="48"/>
      <c r="AD1858" s="48"/>
      <c r="AE1858" s="48"/>
      <c r="AF1858" s="48"/>
      <c r="AG1858" s="48"/>
      <c r="AH1858" s="48"/>
      <c r="AI1858" s="48"/>
      <c r="AJ1858" s="48"/>
      <c r="AK1858" s="48"/>
      <c r="AL1858" s="48"/>
      <c r="AM1858" s="48"/>
      <c r="AN1858" s="48"/>
      <c r="AO1858" s="48"/>
      <c r="AP1858" s="48"/>
      <c r="AQ1858" s="48"/>
      <c r="AR1858" s="48"/>
      <c r="AS1858" s="48"/>
      <c r="AT1858" s="48"/>
      <c r="AU1858" s="48"/>
      <c r="AV1858" s="48"/>
      <c r="AW1858" s="48"/>
      <c r="AX1858" s="48"/>
      <c r="AY1858" s="48"/>
      <c r="AZ1858" s="48"/>
      <c r="BA1858" s="48"/>
      <c r="BB1858" s="48"/>
      <c r="BC1858" s="48"/>
      <c r="BD1858" s="48"/>
      <c r="BE1858" s="48"/>
      <c r="BF1858" s="48"/>
      <c r="BG1858" s="48"/>
      <c r="BH1858" s="48"/>
      <c r="BI1858" s="48"/>
      <c r="BJ1858" s="48"/>
      <c r="BK1858" s="48"/>
      <c r="BL1858" s="48"/>
      <c r="BM1858" s="48"/>
      <c r="BN1858" s="48"/>
      <c r="BO1858" s="48"/>
      <c r="BP1858" s="48"/>
      <c r="BQ1858" s="48"/>
      <c r="BR1858" s="48"/>
      <c r="BS1858" s="48"/>
      <c r="BT1858" s="48"/>
      <c r="BU1858" s="48"/>
    </row>
    <row r="1859" spans="1:73" hidden="1">
      <c r="A1859" s="48"/>
      <c r="B1859" s="48"/>
      <c r="C1859" s="48"/>
      <c r="D1859" s="48"/>
      <c r="E1859" s="48"/>
      <c r="F1859" s="48"/>
      <c r="G1859" s="48"/>
      <c r="H1859" s="48"/>
      <c r="I1859" s="48"/>
      <c r="J1859" s="48"/>
      <c r="K1859" s="48"/>
      <c r="L1859" s="178"/>
      <c r="M1859" s="48"/>
      <c r="N1859" s="154" t="s">
        <v>4243</v>
      </c>
      <c r="O1859" s="48"/>
      <c r="P1859" s="48"/>
      <c r="Q1859" s="48"/>
      <c r="R1859" s="48"/>
      <c r="S1859" s="48"/>
      <c r="T1859" s="48"/>
      <c r="U1859" s="48"/>
      <c r="V1859" s="48"/>
      <c r="W1859" s="48"/>
      <c r="X1859" s="48"/>
      <c r="Y1859" s="48"/>
      <c r="Z1859" s="48"/>
      <c r="AA1859" s="48"/>
      <c r="AB1859" s="48"/>
      <c r="AC1859" s="48"/>
      <c r="AD1859" s="48"/>
      <c r="AE1859" s="48"/>
      <c r="AF1859" s="48"/>
      <c r="AG1859" s="48"/>
      <c r="AH1859" s="48"/>
      <c r="AI1859" s="48"/>
      <c r="AJ1859" s="48"/>
      <c r="AK1859" s="48"/>
      <c r="AL1859" s="48"/>
      <c r="AM1859" s="48"/>
      <c r="AN1859" s="48"/>
      <c r="AO1859" s="48"/>
      <c r="AP1859" s="48"/>
      <c r="AQ1859" s="48"/>
      <c r="AR1859" s="48"/>
      <c r="AS1859" s="48"/>
      <c r="AT1859" s="48"/>
      <c r="AU1859" s="48"/>
      <c r="AV1859" s="48"/>
      <c r="AW1859" s="48"/>
      <c r="AX1859" s="48"/>
      <c r="AY1859" s="48"/>
      <c r="AZ1859" s="48"/>
      <c r="BA1859" s="48"/>
      <c r="BB1859" s="48"/>
      <c r="BC1859" s="48"/>
      <c r="BD1859" s="48"/>
      <c r="BE1859" s="48"/>
      <c r="BF1859" s="48"/>
      <c r="BG1859" s="48"/>
      <c r="BH1859" s="48"/>
      <c r="BI1859" s="48"/>
      <c r="BJ1859" s="48"/>
      <c r="BK1859" s="48"/>
      <c r="BL1859" s="48"/>
      <c r="BM1859" s="48"/>
      <c r="BN1859" s="48"/>
      <c r="BO1859" s="48"/>
      <c r="BP1859" s="48"/>
      <c r="BQ1859" s="48"/>
      <c r="BR1859" s="48"/>
      <c r="BS1859" s="48"/>
      <c r="BT1859" s="48"/>
      <c r="BU1859" s="48"/>
    </row>
    <row r="1860" spans="1:73" hidden="1">
      <c r="A1860" s="48"/>
      <c r="B1860" s="48"/>
      <c r="C1860" s="48"/>
      <c r="D1860" s="48"/>
      <c r="E1860" s="48"/>
      <c r="F1860" s="48"/>
      <c r="G1860" s="48"/>
      <c r="H1860" s="48"/>
      <c r="I1860" s="48"/>
      <c r="J1860" s="48"/>
      <c r="K1860" s="48"/>
      <c r="L1860" s="151"/>
      <c r="M1860" s="48"/>
      <c r="N1860" s="154" t="s">
        <v>4244</v>
      </c>
      <c r="O1860" s="48"/>
      <c r="P1860" s="48"/>
      <c r="Q1860" s="48"/>
      <c r="R1860" s="48"/>
      <c r="S1860" s="48"/>
      <c r="T1860" s="48"/>
      <c r="U1860" s="48"/>
      <c r="V1860" s="48"/>
      <c r="W1860" s="48"/>
      <c r="X1860" s="48"/>
      <c r="Y1860" s="48"/>
      <c r="Z1860" s="48"/>
      <c r="AA1860" s="48"/>
      <c r="AB1860" s="48"/>
      <c r="AC1860" s="48"/>
      <c r="AD1860" s="48"/>
      <c r="AE1860" s="48"/>
      <c r="AF1860" s="48"/>
      <c r="AG1860" s="48"/>
      <c r="AH1860" s="48"/>
      <c r="AI1860" s="48"/>
      <c r="AJ1860" s="48"/>
      <c r="AK1860" s="48"/>
      <c r="AL1860" s="48"/>
      <c r="AM1860" s="48"/>
      <c r="AN1860" s="48"/>
      <c r="AO1860" s="48"/>
      <c r="AP1860" s="48"/>
      <c r="AQ1860" s="48"/>
      <c r="AR1860" s="48"/>
      <c r="AS1860" s="48"/>
      <c r="AT1860" s="48"/>
      <c r="AU1860" s="48"/>
      <c r="AV1860" s="48"/>
      <c r="AW1860" s="48"/>
      <c r="AX1860" s="48"/>
      <c r="AY1860" s="48"/>
      <c r="AZ1860" s="48"/>
      <c r="BA1860" s="48"/>
      <c r="BB1860" s="48"/>
      <c r="BC1860" s="48"/>
      <c r="BD1860" s="48"/>
      <c r="BE1860" s="48"/>
      <c r="BF1860" s="48"/>
      <c r="BG1860" s="48"/>
      <c r="BH1860" s="48"/>
      <c r="BI1860" s="48"/>
      <c r="BJ1860" s="48"/>
      <c r="BK1860" s="48"/>
      <c r="BL1860" s="48"/>
      <c r="BM1860" s="48"/>
      <c r="BN1860" s="48"/>
      <c r="BO1860" s="48"/>
      <c r="BP1860" s="48"/>
      <c r="BQ1860" s="48"/>
      <c r="BR1860" s="48"/>
      <c r="BS1860" s="48"/>
      <c r="BT1860" s="48"/>
      <c r="BU1860" s="48"/>
    </row>
    <row r="1861" spans="1:73" hidden="1">
      <c r="A1861" s="48"/>
      <c r="B1861" s="48"/>
      <c r="C1861" s="48"/>
      <c r="D1861" s="48"/>
      <c r="E1861" s="48"/>
      <c r="F1861" s="48"/>
      <c r="G1861" s="48"/>
      <c r="H1861" s="48"/>
      <c r="I1861" s="48"/>
      <c r="J1861" s="48"/>
      <c r="K1861" s="48"/>
      <c r="L1861" s="151"/>
      <c r="M1861" s="48"/>
      <c r="N1861" s="154" t="s">
        <v>4245</v>
      </c>
      <c r="O1861" s="48"/>
      <c r="P1861" s="48"/>
      <c r="Q1861" s="48"/>
      <c r="R1861" s="48"/>
      <c r="S1861" s="48"/>
      <c r="T1861" s="48"/>
      <c r="U1861" s="48"/>
      <c r="V1861" s="48"/>
      <c r="W1861" s="48"/>
      <c r="X1861" s="48"/>
      <c r="Y1861" s="48"/>
      <c r="Z1861" s="48"/>
      <c r="AA1861" s="48"/>
      <c r="AB1861" s="48"/>
      <c r="AC1861" s="48"/>
      <c r="AD1861" s="48"/>
      <c r="AE1861" s="48"/>
      <c r="AF1861" s="48"/>
      <c r="AG1861" s="48"/>
      <c r="AH1861" s="48"/>
      <c r="AI1861" s="48"/>
      <c r="AJ1861" s="48"/>
      <c r="AK1861" s="48"/>
      <c r="AL1861" s="48"/>
      <c r="AM1861" s="48"/>
      <c r="AN1861" s="48"/>
      <c r="AO1861" s="48"/>
      <c r="AP1861" s="48"/>
      <c r="AQ1861" s="48"/>
      <c r="AR1861" s="48"/>
      <c r="AS1861" s="48"/>
      <c r="AT1861" s="48"/>
      <c r="AU1861" s="48"/>
      <c r="AV1861" s="48"/>
      <c r="AW1861" s="48"/>
      <c r="AX1861" s="48"/>
      <c r="AY1861" s="48"/>
      <c r="AZ1861" s="48"/>
      <c r="BA1861" s="48"/>
      <c r="BB1861" s="48"/>
      <c r="BC1861" s="48"/>
      <c r="BD1861" s="48"/>
      <c r="BE1861" s="48"/>
      <c r="BF1861" s="48"/>
      <c r="BG1861" s="48"/>
      <c r="BH1861" s="48"/>
      <c r="BI1861" s="48"/>
      <c r="BJ1861" s="48"/>
      <c r="BK1861" s="48"/>
      <c r="BL1861" s="48"/>
      <c r="BM1861" s="48"/>
      <c r="BN1861" s="48"/>
      <c r="BO1861" s="48"/>
      <c r="BP1861" s="48"/>
      <c r="BQ1861" s="48"/>
      <c r="BR1861" s="48"/>
      <c r="BS1861" s="48"/>
      <c r="BT1861" s="48"/>
      <c r="BU1861" s="48"/>
    </row>
    <row r="1862" spans="1:73" hidden="1">
      <c r="A1862" s="48"/>
      <c r="B1862" s="48"/>
      <c r="C1862" s="48"/>
      <c r="D1862" s="48"/>
      <c r="E1862" s="48"/>
      <c r="F1862" s="48"/>
      <c r="G1862" s="48"/>
      <c r="H1862" s="48"/>
      <c r="I1862" s="48"/>
      <c r="J1862" s="48"/>
      <c r="K1862" s="48"/>
      <c r="L1862" s="151"/>
      <c r="M1862" s="48"/>
      <c r="N1862" s="154" t="s">
        <v>4246</v>
      </c>
      <c r="O1862" s="48"/>
      <c r="P1862" s="48"/>
      <c r="Q1862" s="48"/>
      <c r="R1862" s="48"/>
      <c r="S1862" s="48"/>
      <c r="T1862" s="48"/>
      <c r="U1862" s="48"/>
      <c r="V1862" s="48"/>
      <c r="W1862" s="48"/>
      <c r="X1862" s="48"/>
      <c r="Y1862" s="48"/>
      <c r="Z1862" s="48"/>
      <c r="AA1862" s="48"/>
      <c r="AB1862" s="48"/>
      <c r="AC1862" s="48"/>
      <c r="AD1862" s="48"/>
      <c r="AE1862" s="48"/>
      <c r="AF1862" s="48"/>
      <c r="AG1862" s="48"/>
      <c r="AH1862" s="48"/>
      <c r="AI1862" s="48"/>
      <c r="AJ1862" s="48"/>
      <c r="AK1862" s="48"/>
      <c r="AL1862" s="48"/>
      <c r="AM1862" s="48"/>
      <c r="AN1862" s="48"/>
      <c r="AO1862" s="48"/>
      <c r="AP1862" s="48"/>
      <c r="AQ1862" s="48"/>
      <c r="AR1862" s="48"/>
      <c r="AS1862" s="48"/>
      <c r="AT1862" s="48"/>
      <c r="AU1862" s="48"/>
      <c r="AV1862" s="48"/>
      <c r="AW1862" s="48"/>
      <c r="AX1862" s="48"/>
      <c r="AY1862" s="48"/>
      <c r="AZ1862" s="48"/>
      <c r="BA1862" s="48"/>
      <c r="BB1862" s="48"/>
      <c r="BC1862" s="48"/>
      <c r="BD1862" s="48"/>
      <c r="BE1862" s="48"/>
      <c r="BF1862" s="48"/>
      <c r="BG1862" s="48"/>
      <c r="BH1862" s="48"/>
      <c r="BI1862" s="48"/>
      <c r="BJ1862" s="48"/>
      <c r="BK1862" s="48"/>
      <c r="BL1862" s="48"/>
      <c r="BM1862" s="48"/>
      <c r="BN1862" s="48"/>
      <c r="BO1862" s="48"/>
      <c r="BP1862" s="48"/>
      <c r="BQ1862" s="48"/>
      <c r="BR1862" s="48"/>
      <c r="BS1862" s="48"/>
      <c r="BT1862" s="48"/>
      <c r="BU1862" s="48"/>
    </row>
    <row r="1863" spans="1:73" hidden="1">
      <c r="A1863" s="48"/>
      <c r="B1863" s="48"/>
      <c r="C1863" s="48"/>
      <c r="D1863" s="48"/>
      <c r="E1863" s="48"/>
      <c r="F1863" s="48"/>
      <c r="G1863" s="48"/>
      <c r="H1863" s="48"/>
      <c r="I1863" s="48"/>
      <c r="J1863" s="48"/>
      <c r="K1863" s="48"/>
      <c r="L1863" s="178"/>
      <c r="M1863" s="48"/>
      <c r="N1863" s="154" t="s">
        <v>4247</v>
      </c>
      <c r="O1863" s="48"/>
      <c r="P1863" s="48"/>
      <c r="Q1863" s="48"/>
      <c r="R1863" s="48"/>
      <c r="S1863" s="48"/>
      <c r="T1863" s="48"/>
      <c r="U1863" s="48"/>
      <c r="V1863" s="48"/>
      <c r="W1863" s="48"/>
      <c r="X1863" s="48"/>
      <c r="Y1863" s="48"/>
      <c r="Z1863" s="48"/>
      <c r="AA1863" s="48"/>
      <c r="AB1863" s="48"/>
      <c r="AC1863" s="48"/>
      <c r="AD1863" s="48"/>
      <c r="AE1863" s="48"/>
      <c r="AF1863" s="48"/>
      <c r="AG1863" s="48"/>
      <c r="AH1863" s="48"/>
      <c r="AI1863" s="48"/>
      <c r="AJ1863" s="48"/>
      <c r="AK1863" s="48"/>
      <c r="AL1863" s="48"/>
      <c r="AM1863" s="48"/>
      <c r="AN1863" s="48"/>
      <c r="AO1863" s="48"/>
      <c r="AP1863" s="48"/>
      <c r="AQ1863" s="48"/>
      <c r="AR1863" s="48"/>
      <c r="AS1863" s="48"/>
      <c r="AT1863" s="48"/>
      <c r="AU1863" s="48"/>
      <c r="AV1863" s="48"/>
      <c r="AW1863" s="48"/>
      <c r="AX1863" s="48"/>
      <c r="AY1863" s="48"/>
      <c r="AZ1863" s="48"/>
      <c r="BA1863" s="48"/>
      <c r="BB1863" s="48"/>
      <c r="BC1863" s="48"/>
      <c r="BD1863" s="48"/>
      <c r="BE1863" s="48"/>
      <c r="BF1863" s="48"/>
      <c r="BG1863" s="48"/>
      <c r="BH1863" s="48"/>
      <c r="BI1863" s="48"/>
      <c r="BJ1863" s="48"/>
      <c r="BK1863" s="48"/>
      <c r="BL1863" s="48"/>
      <c r="BM1863" s="48"/>
      <c r="BN1863" s="48"/>
      <c r="BO1863" s="48"/>
      <c r="BP1863" s="48"/>
      <c r="BQ1863" s="48"/>
      <c r="BR1863" s="48"/>
      <c r="BS1863" s="48"/>
      <c r="BT1863" s="48"/>
      <c r="BU1863" s="48"/>
    </row>
    <row r="1864" spans="1:73" hidden="1">
      <c r="A1864" s="48"/>
      <c r="B1864" s="48"/>
      <c r="C1864" s="48"/>
      <c r="D1864" s="48"/>
      <c r="E1864" s="48"/>
      <c r="F1864" s="48"/>
      <c r="G1864" s="48"/>
      <c r="H1864" s="48"/>
      <c r="I1864" s="48"/>
      <c r="J1864" s="48"/>
      <c r="K1864" s="48"/>
      <c r="L1864" s="48"/>
      <c r="M1864" s="48"/>
      <c r="N1864" s="48"/>
      <c r="O1864" s="48"/>
      <c r="P1864" s="48"/>
      <c r="Q1864" s="48"/>
      <c r="R1864" s="48"/>
      <c r="S1864" s="48"/>
      <c r="T1864" s="48"/>
      <c r="U1864" s="48"/>
      <c r="V1864" s="48"/>
      <c r="W1864" s="48"/>
      <c r="X1864" s="48"/>
      <c r="Y1864" s="48"/>
      <c r="Z1864" s="48"/>
      <c r="AA1864" s="48"/>
      <c r="AB1864" s="48"/>
      <c r="AC1864" s="48"/>
      <c r="AD1864" s="48"/>
      <c r="AE1864" s="48"/>
      <c r="AF1864" s="48"/>
      <c r="AG1864" s="48"/>
      <c r="AH1864" s="48"/>
      <c r="AI1864" s="48"/>
      <c r="AJ1864" s="48"/>
      <c r="AK1864" s="48"/>
      <c r="AL1864" s="48"/>
      <c r="AM1864" s="48"/>
      <c r="AN1864" s="48"/>
      <c r="AO1864" s="48"/>
      <c r="AP1864" s="48"/>
      <c r="AQ1864" s="48"/>
      <c r="AR1864" s="48"/>
      <c r="AS1864" s="48"/>
      <c r="AT1864" s="48"/>
      <c r="AU1864" s="48"/>
      <c r="AV1864" s="48"/>
      <c r="AW1864" s="48"/>
      <c r="AX1864" s="48"/>
      <c r="AY1864" s="48"/>
      <c r="AZ1864" s="48"/>
      <c r="BA1864" s="48"/>
      <c r="BB1864" s="48"/>
      <c r="BC1864" s="48"/>
      <c r="BD1864" s="48"/>
      <c r="BE1864" s="48"/>
      <c r="BF1864" s="48"/>
      <c r="BG1864" s="48"/>
      <c r="BH1864" s="48"/>
      <c r="BI1864" s="48"/>
      <c r="BJ1864" s="48"/>
      <c r="BK1864" s="48"/>
      <c r="BL1864" s="48"/>
      <c r="BM1864" s="48"/>
      <c r="BN1864" s="48"/>
      <c r="BO1864" s="48"/>
      <c r="BP1864" s="48"/>
      <c r="BQ1864" s="48"/>
      <c r="BR1864" s="48"/>
      <c r="BS1864" s="48"/>
      <c r="BT1864" s="48"/>
      <c r="BU1864" s="48"/>
    </row>
    <row r="1865" spans="1:73" hidden="1">
      <c r="A1865" s="48"/>
      <c r="B1865" s="48"/>
      <c r="C1865" s="48"/>
      <c r="D1865" s="48"/>
      <c r="E1865" s="48"/>
      <c r="F1865" s="48"/>
      <c r="G1865" s="48"/>
      <c r="H1865" s="48"/>
      <c r="I1865" s="48"/>
      <c r="J1865" s="48"/>
      <c r="K1865" s="48"/>
      <c r="L1865" s="48"/>
      <c r="M1865" s="48"/>
      <c r="N1865" s="48"/>
      <c r="O1865" s="48"/>
      <c r="P1865" s="48"/>
      <c r="Q1865" s="48"/>
      <c r="R1865" s="48"/>
      <c r="S1865" s="48"/>
      <c r="T1865" s="48"/>
      <c r="U1865" s="48"/>
      <c r="V1865" s="48"/>
      <c r="W1865" s="48"/>
      <c r="X1865" s="48"/>
      <c r="Y1865" s="48"/>
      <c r="Z1865" s="48"/>
      <c r="AA1865" s="48"/>
      <c r="AB1865" s="48"/>
      <c r="AC1865" s="48"/>
      <c r="AD1865" s="48"/>
      <c r="AE1865" s="48"/>
      <c r="AF1865" s="48"/>
      <c r="AG1865" s="48"/>
      <c r="AH1865" s="48"/>
      <c r="AI1865" s="48"/>
      <c r="AJ1865" s="48"/>
      <c r="AK1865" s="48"/>
      <c r="AL1865" s="48"/>
      <c r="AM1865" s="48"/>
      <c r="AN1865" s="48"/>
      <c r="AO1865" s="48"/>
      <c r="AP1865" s="48"/>
      <c r="AQ1865" s="48"/>
      <c r="AR1865" s="48"/>
      <c r="AS1865" s="48"/>
      <c r="AT1865" s="48"/>
      <c r="AU1865" s="48"/>
      <c r="AV1865" s="48"/>
      <c r="AW1865" s="48"/>
      <c r="AX1865" s="48"/>
      <c r="AY1865" s="48"/>
      <c r="AZ1865" s="48"/>
      <c r="BA1865" s="48"/>
      <c r="BB1865" s="48"/>
      <c r="BC1865" s="48"/>
      <c r="BD1865" s="48"/>
      <c r="BE1865" s="48"/>
      <c r="BF1865" s="48"/>
      <c r="BG1865" s="48"/>
      <c r="BH1865" s="48"/>
      <c r="BI1865" s="48"/>
      <c r="BJ1865" s="48"/>
      <c r="BK1865" s="48"/>
      <c r="BL1865" s="48"/>
      <c r="BM1865" s="48"/>
      <c r="BN1865" s="48"/>
      <c r="BO1865" s="48"/>
      <c r="BP1865" s="48"/>
      <c r="BQ1865" s="48"/>
      <c r="BR1865" s="48"/>
      <c r="BS1865" s="48"/>
      <c r="BT1865" s="48"/>
      <c r="BU1865" s="48"/>
    </row>
    <row r="1866" spans="1:73">
      <c r="A1866" s="48"/>
      <c r="B1866" s="48"/>
      <c r="C1866" s="48"/>
      <c r="D1866" s="48"/>
      <c r="E1866" s="48"/>
      <c r="F1866" s="48"/>
      <c r="G1866" s="48"/>
      <c r="H1866" s="48"/>
      <c r="I1866" s="48"/>
      <c r="J1866" s="48"/>
      <c r="K1866" s="48"/>
      <c r="L1866" s="48"/>
      <c r="M1866" s="48"/>
      <c r="N1866" s="48"/>
      <c r="O1866" s="48"/>
      <c r="P1866" s="48"/>
      <c r="Q1866" s="48"/>
      <c r="R1866" s="48"/>
      <c r="S1866" s="48"/>
      <c r="T1866" s="48"/>
      <c r="U1866" s="48"/>
      <c r="V1866" s="48"/>
      <c r="W1866" s="48"/>
      <c r="X1866" s="48"/>
      <c r="Y1866" s="48"/>
      <c r="Z1866" s="48"/>
      <c r="AA1866" s="48"/>
      <c r="AB1866" s="48"/>
      <c r="AC1866" s="48"/>
      <c r="AD1866" s="48"/>
      <c r="AE1866" s="48"/>
      <c r="AF1866" s="48"/>
      <c r="AG1866" s="48"/>
      <c r="AH1866" s="48"/>
      <c r="AI1866" s="48"/>
      <c r="AJ1866" s="48"/>
      <c r="AK1866" s="48"/>
      <c r="AL1866" s="48"/>
      <c r="AM1866" s="48"/>
      <c r="AN1866" s="48"/>
      <c r="AO1866" s="48"/>
      <c r="AP1866" s="48"/>
      <c r="AQ1866" s="48"/>
      <c r="AR1866" s="48"/>
      <c r="AS1866" s="48"/>
      <c r="AT1866" s="48"/>
      <c r="AU1866" s="48"/>
      <c r="AV1866" s="48"/>
      <c r="AW1866" s="48"/>
      <c r="AX1866" s="48"/>
      <c r="AY1866" s="48"/>
      <c r="AZ1866" s="48"/>
      <c r="BA1866" s="48"/>
      <c r="BB1866" s="48"/>
      <c r="BC1866" s="48"/>
      <c r="BD1866" s="48"/>
      <c r="BE1866" s="48"/>
      <c r="BF1866" s="48"/>
      <c r="BG1866" s="48"/>
      <c r="BH1866" s="48"/>
      <c r="BI1866" s="48"/>
      <c r="BJ1866" s="48"/>
      <c r="BK1866" s="48"/>
      <c r="BL1866" s="48"/>
      <c r="BM1866" s="48"/>
      <c r="BN1866" s="48"/>
      <c r="BO1866" s="48"/>
      <c r="BP1866" s="48"/>
      <c r="BQ1866" s="48"/>
      <c r="BR1866" s="48"/>
      <c r="BS1866" s="48"/>
      <c r="BT1866" s="48"/>
      <c r="BU1866" s="48"/>
    </row>
    <row r="1867" spans="1:73">
      <c r="A1867" s="48"/>
      <c r="B1867" s="48"/>
      <c r="C1867" s="48"/>
      <c r="D1867" s="48"/>
      <c r="E1867" s="48"/>
      <c r="F1867" s="48"/>
      <c r="G1867" s="48"/>
      <c r="H1867" s="48"/>
      <c r="I1867" s="48"/>
      <c r="J1867" s="48"/>
      <c r="K1867" s="48"/>
      <c r="L1867" s="48"/>
      <c r="M1867" s="48"/>
      <c r="N1867" s="48"/>
      <c r="O1867" s="48"/>
      <c r="P1867" s="48"/>
      <c r="Q1867" s="48"/>
      <c r="R1867" s="48"/>
      <c r="S1867" s="48"/>
      <c r="T1867" s="48"/>
      <c r="U1867" s="48"/>
      <c r="V1867" s="48"/>
      <c r="W1867" s="48"/>
      <c r="X1867" s="48"/>
      <c r="Y1867" s="48"/>
      <c r="Z1867" s="48"/>
      <c r="AA1867" s="48"/>
      <c r="AB1867" s="48"/>
      <c r="AC1867" s="48"/>
      <c r="AD1867" s="48"/>
      <c r="AE1867" s="48"/>
      <c r="AF1867" s="48"/>
      <c r="AG1867" s="48"/>
      <c r="AH1867" s="48"/>
      <c r="AI1867" s="48"/>
      <c r="AJ1867" s="48"/>
      <c r="AK1867" s="48"/>
      <c r="AL1867" s="48"/>
      <c r="AM1867" s="48"/>
      <c r="AN1867" s="48"/>
      <c r="AO1867" s="48"/>
      <c r="AP1867" s="48"/>
      <c r="AQ1867" s="48"/>
      <c r="AR1867" s="48"/>
      <c r="AS1867" s="48"/>
      <c r="AT1867" s="48"/>
      <c r="AU1867" s="48"/>
      <c r="AV1867" s="48"/>
      <c r="AW1867" s="48"/>
      <c r="AX1867" s="48"/>
      <c r="AY1867" s="48"/>
      <c r="AZ1867" s="48"/>
      <c r="BA1867" s="48"/>
      <c r="BB1867" s="48"/>
      <c r="BC1867" s="48"/>
      <c r="BD1867" s="48"/>
      <c r="BE1867" s="48"/>
      <c r="BF1867" s="48"/>
      <c r="BG1867" s="48"/>
      <c r="BH1867" s="48"/>
      <c r="BI1867" s="48"/>
      <c r="BJ1867" s="48"/>
      <c r="BK1867" s="48"/>
      <c r="BL1867" s="48"/>
      <c r="BM1867" s="48"/>
      <c r="BN1867" s="48"/>
      <c r="BO1867" s="48"/>
      <c r="BP1867" s="48"/>
      <c r="BQ1867" s="48"/>
      <c r="BR1867" s="48"/>
      <c r="BS1867" s="48"/>
      <c r="BT1867" s="48"/>
      <c r="BU1867" s="48"/>
    </row>
    <row r="1868" spans="1:73">
      <c r="A1868" s="48"/>
      <c r="B1868" s="48"/>
      <c r="C1868" s="48"/>
      <c r="D1868" s="48"/>
      <c r="E1868" s="48"/>
      <c r="F1868" s="48"/>
      <c r="G1868" s="48"/>
      <c r="H1868" s="48"/>
      <c r="I1868" s="48"/>
      <c r="J1868" s="48"/>
      <c r="K1868" s="48"/>
      <c r="L1868" s="48"/>
      <c r="M1868" s="48"/>
      <c r="N1868" s="48"/>
      <c r="O1868" s="48"/>
      <c r="P1868" s="48"/>
      <c r="Q1868" s="48"/>
      <c r="R1868" s="48"/>
      <c r="S1868" s="48"/>
      <c r="T1868" s="48"/>
      <c r="U1868" s="48"/>
      <c r="V1868" s="48"/>
      <c r="W1868" s="48"/>
      <c r="X1868" s="48"/>
      <c r="Y1868" s="48"/>
      <c r="Z1868" s="48"/>
      <c r="AA1868" s="48"/>
      <c r="AB1868" s="48"/>
      <c r="AC1868" s="48"/>
      <c r="AD1868" s="48"/>
      <c r="AE1868" s="48"/>
      <c r="AF1868" s="48"/>
      <c r="AG1868" s="48"/>
      <c r="AH1868" s="48"/>
      <c r="AI1868" s="48"/>
      <c r="AJ1868" s="48"/>
      <c r="AK1868" s="48"/>
      <c r="AL1868" s="48"/>
      <c r="AM1868" s="48"/>
      <c r="AN1868" s="48"/>
      <c r="AO1868" s="48"/>
      <c r="AP1868" s="48"/>
      <c r="AQ1868" s="48"/>
      <c r="AR1868" s="48"/>
      <c r="AS1868" s="48"/>
      <c r="AT1868" s="48"/>
      <c r="AU1868" s="48"/>
      <c r="AV1868" s="48"/>
      <c r="AW1868" s="48"/>
      <c r="AX1868" s="48"/>
      <c r="AY1868" s="48"/>
      <c r="AZ1868" s="48"/>
      <c r="BA1868" s="48"/>
      <c r="BB1868" s="48"/>
      <c r="BC1868" s="48"/>
      <c r="BD1868" s="48"/>
      <c r="BE1868" s="48"/>
      <c r="BF1868" s="48"/>
      <c r="BG1868" s="48"/>
      <c r="BH1868" s="48"/>
      <c r="BI1868" s="48"/>
      <c r="BJ1868" s="48"/>
      <c r="BK1868" s="48"/>
      <c r="BL1868" s="48"/>
      <c r="BM1868" s="48"/>
      <c r="BN1868" s="48"/>
      <c r="BO1868" s="48"/>
      <c r="BP1868" s="48"/>
      <c r="BQ1868" s="48"/>
      <c r="BR1868" s="48"/>
      <c r="BS1868" s="48"/>
      <c r="BT1868" s="48"/>
      <c r="BU1868" s="48"/>
    </row>
    <row r="1869" spans="1:73">
      <c r="A1869" s="48"/>
      <c r="B1869" s="48"/>
      <c r="C1869" s="48"/>
      <c r="D1869" s="48"/>
      <c r="E1869" s="48"/>
      <c r="F1869" s="48"/>
      <c r="G1869" s="48"/>
      <c r="H1869" s="48"/>
      <c r="I1869" s="48"/>
      <c r="J1869" s="48"/>
      <c r="K1869" s="48"/>
      <c r="L1869" s="48"/>
      <c r="M1869" s="48"/>
      <c r="N1869" s="48"/>
      <c r="O1869" s="48"/>
      <c r="P1869" s="48"/>
      <c r="Q1869" s="48"/>
      <c r="R1869" s="48"/>
      <c r="S1869" s="48"/>
      <c r="T1869" s="48"/>
      <c r="U1869" s="48"/>
      <c r="V1869" s="48"/>
      <c r="W1869" s="48"/>
      <c r="X1869" s="48"/>
      <c r="Y1869" s="48"/>
      <c r="Z1869" s="48"/>
      <c r="AA1869" s="48"/>
      <c r="AB1869" s="48"/>
      <c r="AC1869" s="48"/>
      <c r="AD1869" s="48"/>
      <c r="AE1869" s="48"/>
      <c r="AF1869" s="48"/>
      <c r="AG1869" s="48"/>
      <c r="AH1869" s="48"/>
      <c r="AI1869" s="48"/>
      <c r="AJ1869" s="48"/>
      <c r="AK1869" s="48"/>
      <c r="AL1869" s="48"/>
      <c r="AM1869" s="48"/>
      <c r="AN1869" s="48"/>
      <c r="AO1869" s="48"/>
      <c r="AP1869" s="48"/>
      <c r="AQ1869" s="48"/>
      <c r="AR1869" s="48"/>
      <c r="AS1869" s="48"/>
      <c r="AT1869" s="48"/>
      <c r="AU1869" s="48"/>
      <c r="AV1869" s="48"/>
      <c r="AW1869" s="48"/>
      <c r="AX1869" s="48"/>
      <c r="AY1869" s="48"/>
      <c r="AZ1869" s="48"/>
      <c r="BA1869" s="48"/>
      <c r="BB1869" s="48"/>
      <c r="BC1869" s="48"/>
      <c r="BD1869" s="48"/>
      <c r="BE1869" s="48"/>
      <c r="BF1869" s="48"/>
      <c r="BG1869" s="48"/>
      <c r="BH1869" s="48"/>
      <c r="BI1869" s="48"/>
      <c r="BJ1869" s="48"/>
      <c r="BK1869" s="48"/>
      <c r="BL1869" s="48"/>
      <c r="BM1869" s="48"/>
      <c r="BN1869" s="48"/>
      <c r="BO1869" s="48"/>
      <c r="BP1869" s="48"/>
      <c r="BQ1869" s="48"/>
      <c r="BR1869" s="48"/>
      <c r="BS1869" s="48"/>
      <c r="BT1869" s="48"/>
      <c r="BU1869" s="48"/>
    </row>
    <row r="1870" spans="1:73">
      <c r="A1870" s="48"/>
      <c r="B1870" s="48"/>
      <c r="C1870" s="48"/>
      <c r="D1870" s="48"/>
      <c r="E1870" s="48"/>
      <c r="F1870" s="48"/>
      <c r="G1870" s="48"/>
      <c r="H1870" s="48"/>
      <c r="I1870" s="48"/>
      <c r="J1870" s="48"/>
      <c r="K1870" s="48"/>
      <c r="L1870" s="48"/>
      <c r="M1870" s="48"/>
      <c r="N1870" s="48"/>
      <c r="O1870" s="48"/>
      <c r="P1870" s="48"/>
      <c r="Q1870" s="48"/>
      <c r="R1870" s="48"/>
      <c r="S1870" s="48"/>
      <c r="T1870" s="48"/>
      <c r="U1870" s="48"/>
      <c r="V1870" s="48"/>
      <c r="W1870" s="48"/>
      <c r="X1870" s="48"/>
      <c r="Y1870" s="48"/>
      <c r="Z1870" s="48"/>
      <c r="AA1870" s="48"/>
      <c r="AB1870" s="48"/>
      <c r="AC1870" s="48"/>
      <c r="AD1870" s="48"/>
      <c r="AE1870" s="48"/>
      <c r="AF1870" s="48"/>
      <c r="AG1870" s="48"/>
      <c r="AH1870" s="48"/>
      <c r="AI1870" s="48"/>
      <c r="AJ1870" s="48"/>
      <c r="AK1870" s="48"/>
      <c r="AL1870" s="48"/>
      <c r="AM1870" s="48"/>
      <c r="AN1870" s="48"/>
      <c r="AO1870" s="48"/>
      <c r="AP1870" s="48"/>
      <c r="AQ1870" s="48"/>
      <c r="AR1870" s="48"/>
      <c r="AS1870" s="48"/>
      <c r="AT1870" s="48"/>
      <c r="AU1870" s="48"/>
      <c r="AV1870" s="48"/>
      <c r="AW1870" s="48"/>
      <c r="AX1870" s="48"/>
      <c r="AY1870" s="48"/>
      <c r="AZ1870" s="48"/>
      <c r="BA1870" s="48"/>
      <c r="BB1870" s="48"/>
      <c r="BC1870" s="48"/>
      <c r="BD1870" s="48"/>
      <c r="BE1870" s="48"/>
      <c r="BF1870" s="48"/>
      <c r="BG1870" s="48"/>
      <c r="BH1870" s="48"/>
      <c r="BI1870" s="48"/>
      <c r="BJ1870" s="48"/>
      <c r="BK1870" s="48"/>
      <c r="BL1870" s="48"/>
      <c r="BM1870" s="48"/>
      <c r="BN1870" s="48"/>
      <c r="BO1870" s="48"/>
      <c r="BP1870" s="48"/>
      <c r="BQ1870" s="48"/>
      <c r="BR1870" s="48"/>
      <c r="BS1870" s="48"/>
      <c r="BT1870" s="48"/>
      <c r="BU1870" s="48"/>
    </row>
    <row r="1871" spans="1:73">
      <c r="A1871" s="48"/>
      <c r="B1871" s="48"/>
      <c r="C1871" s="48"/>
      <c r="D1871" s="48"/>
      <c r="E1871" s="48"/>
      <c r="F1871" s="48"/>
      <c r="G1871" s="48"/>
      <c r="H1871" s="48"/>
      <c r="I1871" s="48"/>
      <c r="J1871" s="48"/>
      <c r="K1871" s="48"/>
      <c r="L1871" s="48"/>
      <c r="M1871" s="48"/>
      <c r="N1871" s="48"/>
      <c r="O1871" s="48"/>
      <c r="P1871" s="48"/>
      <c r="Q1871" s="48"/>
      <c r="R1871" s="48"/>
      <c r="S1871" s="48"/>
      <c r="T1871" s="48"/>
      <c r="U1871" s="48"/>
      <c r="V1871" s="48"/>
      <c r="W1871" s="48"/>
      <c r="X1871" s="48"/>
      <c r="Y1871" s="48"/>
      <c r="Z1871" s="48"/>
      <c r="AA1871" s="48"/>
      <c r="AB1871" s="48"/>
      <c r="AC1871" s="48"/>
      <c r="AD1871" s="48"/>
      <c r="AE1871" s="48"/>
      <c r="AF1871" s="48"/>
      <c r="AG1871" s="48"/>
      <c r="AH1871" s="48"/>
      <c r="AI1871" s="48"/>
      <c r="AJ1871" s="48"/>
      <c r="AK1871" s="48"/>
      <c r="AL1871" s="48"/>
      <c r="AM1871" s="48"/>
      <c r="AN1871" s="48"/>
      <c r="AO1871" s="48"/>
      <c r="AP1871" s="48"/>
      <c r="AQ1871" s="48"/>
      <c r="AR1871" s="48"/>
      <c r="AS1871" s="48"/>
      <c r="AT1871" s="48"/>
      <c r="AU1871" s="48"/>
      <c r="AV1871" s="48"/>
      <c r="AW1871" s="48"/>
      <c r="AX1871" s="48"/>
      <c r="AY1871" s="48"/>
      <c r="AZ1871" s="48"/>
      <c r="BA1871" s="48"/>
      <c r="BB1871" s="48"/>
      <c r="BC1871" s="48"/>
      <c r="BD1871" s="48"/>
      <c r="BE1871" s="48"/>
      <c r="BF1871" s="48"/>
      <c r="BG1871" s="48"/>
      <c r="BH1871" s="48"/>
      <c r="BI1871" s="48"/>
      <c r="BJ1871" s="48"/>
      <c r="BK1871" s="48"/>
      <c r="BL1871" s="48"/>
      <c r="BM1871" s="48"/>
      <c r="BN1871" s="48"/>
      <c r="BO1871" s="48"/>
      <c r="BP1871" s="48"/>
      <c r="BQ1871" s="48"/>
      <c r="BR1871" s="48"/>
      <c r="BS1871" s="48"/>
      <c r="BT1871" s="48"/>
      <c r="BU1871" s="48"/>
    </row>
    <row r="1872" spans="1:73">
      <c r="A1872" s="48"/>
      <c r="B1872" s="48"/>
      <c r="C1872" s="48"/>
      <c r="D1872" s="48"/>
      <c r="E1872" s="48"/>
      <c r="F1872" s="48"/>
      <c r="G1872" s="48"/>
      <c r="H1872" s="48"/>
      <c r="I1872" s="48"/>
      <c r="J1872" s="48"/>
      <c r="K1872" s="48"/>
      <c r="L1872" s="48"/>
      <c r="M1872" s="48"/>
      <c r="N1872" s="48"/>
      <c r="O1872" s="48"/>
      <c r="P1872" s="48"/>
      <c r="Q1872" s="48"/>
      <c r="R1872" s="48"/>
      <c r="S1872" s="48"/>
      <c r="T1872" s="48"/>
      <c r="U1872" s="48"/>
      <c r="V1872" s="48"/>
      <c r="W1872" s="48"/>
      <c r="X1872" s="48"/>
      <c r="Y1872" s="48"/>
      <c r="Z1872" s="48"/>
      <c r="AA1872" s="48"/>
      <c r="AB1872" s="48"/>
      <c r="AC1872" s="48"/>
      <c r="AD1872" s="48"/>
      <c r="AE1872" s="48"/>
      <c r="AF1872" s="48"/>
      <c r="AG1872" s="48"/>
      <c r="AH1872" s="48"/>
      <c r="AI1872" s="48"/>
      <c r="AJ1872" s="48"/>
      <c r="AK1872" s="48"/>
      <c r="AL1872" s="48"/>
      <c r="AM1872" s="48"/>
      <c r="AN1872" s="48"/>
      <c r="AO1872" s="48"/>
      <c r="AP1872" s="48"/>
      <c r="AQ1872" s="48"/>
      <c r="AR1872" s="48"/>
      <c r="AS1872" s="48"/>
      <c r="AT1872" s="48"/>
      <c r="AU1872" s="48"/>
      <c r="AV1872" s="48"/>
      <c r="AW1872" s="48"/>
      <c r="AX1872" s="48"/>
      <c r="AY1872" s="48"/>
      <c r="AZ1872" s="48"/>
      <c r="BA1872" s="48"/>
      <c r="BB1872" s="48"/>
      <c r="BC1872" s="48"/>
      <c r="BD1872" s="48"/>
      <c r="BE1872" s="48"/>
      <c r="BF1872" s="48"/>
      <c r="BG1872" s="48"/>
      <c r="BH1872" s="48"/>
      <c r="BI1872" s="48"/>
      <c r="BJ1872" s="48"/>
      <c r="BK1872" s="48"/>
      <c r="BL1872" s="48"/>
      <c r="BM1872" s="48"/>
      <c r="BN1872" s="48"/>
      <c r="BO1872" s="48"/>
      <c r="BP1872" s="48"/>
      <c r="BQ1872" s="48"/>
      <c r="BR1872" s="48"/>
      <c r="BS1872" s="48"/>
      <c r="BT1872" s="48"/>
      <c r="BU1872" s="48"/>
    </row>
    <row r="1873" spans="1:73">
      <c r="A1873" s="48"/>
      <c r="B1873" s="48"/>
      <c r="C1873" s="48"/>
      <c r="D1873" s="48"/>
      <c r="E1873" s="48"/>
      <c r="F1873" s="48"/>
      <c r="G1873" s="48"/>
      <c r="H1873" s="48"/>
      <c r="I1873" s="48"/>
      <c r="J1873" s="48"/>
      <c r="K1873" s="48"/>
      <c r="L1873" s="48"/>
      <c r="M1873" s="48"/>
      <c r="N1873" s="48"/>
      <c r="O1873" s="48"/>
      <c r="P1873" s="48"/>
      <c r="Q1873" s="48"/>
      <c r="R1873" s="48"/>
      <c r="S1873" s="48"/>
      <c r="T1873" s="48"/>
      <c r="U1873" s="48"/>
      <c r="V1873" s="48"/>
      <c r="W1873" s="48"/>
      <c r="X1873" s="48"/>
      <c r="Y1873" s="48"/>
      <c r="Z1873" s="48"/>
      <c r="AA1873" s="48"/>
      <c r="AB1873" s="48"/>
      <c r="AC1873" s="48"/>
      <c r="AD1873" s="48"/>
      <c r="AE1873" s="48"/>
      <c r="AF1873" s="48"/>
      <c r="AG1873" s="48"/>
      <c r="AH1873" s="48"/>
      <c r="AI1873" s="48"/>
      <c r="AJ1873" s="48"/>
      <c r="AK1873" s="48"/>
      <c r="AL1873" s="48"/>
      <c r="AM1873" s="48"/>
      <c r="AN1873" s="48"/>
      <c r="AO1873" s="48"/>
      <c r="AP1873" s="48"/>
      <c r="AQ1873" s="48"/>
      <c r="AR1873" s="48"/>
      <c r="AS1873" s="48"/>
      <c r="AT1873" s="48"/>
      <c r="AU1873" s="48"/>
      <c r="AV1873" s="48"/>
      <c r="AW1873" s="48"/>
      <c r="AX1873" s="48"/>
      <c r="AY1873" s="48"/>
      <c r="AZ1873" s="48"/>
      <c r="BA1873" s="48"/>
      <c r="BB1873" s="48"/>
      <c r="BC1873" s="48"/>
      <c r="BD1873" s="48"/>
      <c r="BE1873" s="48"/>
      <c r="BF1873" s="48"/>
      <c r="BG1873" s="48"/>
      <c r="BH1873" s="48"/>
      <c r="BI1873" s="48"/>
      <c r="BJ1873" s="48"/>
      <c r="BK1873" s="48"/>
      <c r="BL1873" s="48"/>
      <c r="BM1873" s="48"/>
      <c r="BN1873" s="48"/>
      <c r="BO1873" s="48"/>
      <c r="BP1873" s="48"/>
      <c r="BQ1873" s="48"/>
      <c r="BR1873" s="48"/>
      <c r="BS1873" s="48"/>
      <c r="BT1873" s="48"/>
      <c r="BU1873" s="48"/>
    </row>
    <row r="1874" spans="1:73">
      <c r="A1874" s="48"/>
      <c r="B1874" s="48"/>
      <c r="C1874" s="48"/>
      <c r="D1874" s="48"/>
      <c r="E1874" s="48"/>
      <c r="F1874" s="48"/>
      <c r="G1874" s="48"/>
      <c r="H1874" s="48"/>
      <c r="I1874" s="48"/>
      <c r="J1874" s="48"/>
      <c r="K1874" s="48"/>
      <c r="L1874" s="48"/>
      <c r="M1874" s="48"/>
      <c r="N1874" s="48"/>
      <c r="O1874" s="48"/>
      <c r="P1874" s="48"/>
      <c r="Q1874" s="48"/>
      <c r="R1874" s="48"/>
      <c r="S1874" s="48"/>
      <c r="T1874" s="48"/>
      <c r="U1874" s="48"/>
      <c r="V1874" s="48"/>
      <c r="W1874" s="48"/>
      <c r="X1874" s="48"/>
      <c r="Y1874" s="48"/>
      <c r="Z1874" s="48"/>
      <c r="AA1874" s="48"/>
      <c r="AB1874" s="48"/>
      <c r="AC1874" s="48"/>
      <c r="AD1874" s="48"/>
      <c r="AE1874" s="48"/>
      <c r="AF1874" s="48"/>
      <c r="AG1874" s="48"/>
      <c r="AH1874" s="48"/>
      <c r="AI1874" s="48"/>
      <c r="AJ1874" s="48"/>
      <c r="AK1874" s="48"/>
      <c r="AL1874" s="48"/>
      <c r="AM1874" s="48"/>
      <c r="AN1874" s="48"/>
      <c r="AO1874" s="48"/>
      <c r="AP1874" s="48"/>
      <c r="AQ1874" s="48"/>
      <c r="AR1874" s="48"/>
      <c r="AS1874" s="48"/>
      <c r="AT1874" s="48"/>
      <c r="AU1874" s="48"/>
      <c r="AV1874" s="48"/>
      <c r="AW1874" s="48"/>
      <c r="AX1874" s="48"/>
      <c r="AY1874" s="48"/>
      <c r="AZ1874" s="48"/>
      <c r="BA1874" s="48"/>
      <c r="BB1874" s="48"/>
      <c r="BC1874" s="48"/>
      <c r="BD1874" s="48"/>
      <c r="BE1874" s="48"/>
      <c r="BF1874" s="48"/>
      <c r="BG1874" s="48"/>
      <c r="BH1874" s="48"/>
      <c r="BI1874" s="48"/>
      <c r="BJ1874" s="48"/>
      <c r="BK1874" s="48"/>
      <c r="BL1874" s="48"/>
      <c r="BM1874" s="48"/>
      <c r="BN1874" s="48"/>
      <c r="BO1874" s="48"/>
      <c r="BP1874" s="48"/>
      <c r="BQ1874" s="48"/>
      <c r="BR1874" s="48"/>
      <c r="BS1874" s="48"/>
      <c r="BT1874" s="48"/>
      <c r="BU1874" s="48"/>
    </row>
    <row r="1875" spans="1:73">
      <c r="A1875" s="48"/>
      <c r="B1875" s="48"/>
      <c r="C1875" s="48"/>
      <c r="D1875" s="48"/>
      <c r="E1875" s="48"/>
      <c r="F1875" s="48"/>
      <c r="G1875" s="48"/>
      <c r="H1875" s="48"/>
      <c r="I1875" s="48"/>
      <c r="J1875" s="48"/>
      <c r="K1875" s="48"/>
      <c r="L1875" s="48"/>
      <c r="M1875" s="48"/>
      <c r="N1875" s="48"/>
      <c r="O1875" s="48"/>
      <c r="P1875" s="48"/>
      <c r="Q1875" s="48"/>
      <c r="R1875" s="48"/>
      <c r="S1875" s="48"/>
      <c r="T1875" s="48"/>
      <c r="U1875" s="48"/>
      <c r="V1875" s="48"/>
      <c r="W1875" s="48"/>
      <c r="X1875" s="48"/>
      <c r="Y1875" s="48"/>
      <c r="Z1875" s="48"/>
      <c r="AA1875" s="48"/>
      <c r="AB1875" s="48"/>
      <c r="AC1875" s="48"/>
      <c r="AD1875" s="48"/>
      <c r="AE1875" s="48"/>
      <c r="AF1875" s="48"/>
      <c r="AG1875" s="48"/>
      <c r="AH1875" s="48"/>
      <c r="AI1875" s="48"/>
      <c r="AJ1875" s="48"/>
      <c r="AK1875" s="48"/>
      <c r="AL1875" s="48"/>
      <c r="AM1875" s="48"/>
      <c r="AN1875" s="48"/>
      <c r="AO1875" s="48"/>
      <c r="AP1875" s="48"/>
      <c r="AQ1875" s="48"/>
      <c r="AR1875" s="48"/>
      <c r="AS1875" s="48"/>
      <c r="AT1875" s="48"/>
      <c r="AU1875" s="48"/>
      <c r="AV1875" s="48"/>
      <c r="AW1875" s="48"/>
      <c r="AX1875" s="48"/>
      <c r="AY1875" s="48"/>
      <c r="AZ1875" s="48"/>
      <c r="BA1875" s="48"/>
      <c r="BB1875" s="48"/>
      <c r="BC1875" s="48"/>
      <c r="BD1875" s="48"/>
      <c r="BE1875" s="48"/>
      <c r="BF1875" s="48"/>
      <c r="BG1875" s="48"/>
      <c r="BH1875" s="48"/>
      <c r="BI1875" s="48"/>
      <c r="BJ1875" s="48"/>
      <c r="BK1875" s="48"/>
      <c r="BL1875" s="48"/>
      <c r="BM1875" s="48"/>
      <c r="BN1875" s="48"/>
      <c r="BO1875" s="48"/>
      <c r="BP1875" s="48"/>
      <c r="BQ1875" s="48"/>
      <c r="BR1875" s="48"/>
      <c r="BS1875" s="48"/>
      <c r="BT1875" s="48"/>
      <c r="BU1875" s="48"/>
    </row>
    <row r="1876" spans="1:73">
      <c r="A1876" s="48"/>
      <c r="B1876" s="48"/>
      <c r="C1876" s="48"/>
      <c r="D1876" s="48"/>
      <c r="E1876" s="48"/>
      <c r="F1876" s="48"/>
      <c r="G1876" s="48"/>
      <c r="H1876" s="48"/>
      <c r="I1876" s="48"/>
      <c r="J1876" s="48"/>
      <c r="K1876" s="48"/>
      <c r="L1876" s="48"/>
      <c r="M1876" s="48"/>
      <c r="N1876" s="48"/>
      <c r="O1876" s="48"/>
      <c r="P1876" s="48"/>
      <c r="Q1876" s="48"/>
      <c r="R1876" s="48"/>
      <c r="S1876" s="48"/>
      <c r="T1876" s="48"/>
      <c r="U1876" s="48"/>
      <c r="V1876" s="48"/>
      <c r="W1876" s="48"/>
      <c r="X1876" s="48"/>
      <c r="Y1876" s="48"/>
      <c r="Z1876" s="48"/>
      <c r="AA1876" s="48"/>
      <c r="AB1876" s="48"/>
      <c r="AC1876" s="48"/>
      <c r="AD1876" s="48"/>
      <c r="AE1876" s="48"/>
      <c r="AF1876" s="48"/>
      <c r="AG1876" s="48"/>
      <c r="AH1876" s="48"/>
      <c r="AI1876" s="48"/>
      <c r="AJ1876" s="48"/>
      <c r="AK1876" s="48"/>
      <c r="AL1876" s="48"/>
      <c r="AM1876" s="48"/>
      <c r="AN1876" s="48"/>
      <c r="AO1876" s="48"/>
      <c r="AP1876" s="48"/>
      <c r="AQ1876" s="48"/>
      <c r="AR1876" s="48"/>
      <c r="AS1876" s="48"/>
      <c r="AT1876" s="48"/>
      <c r="AU1876" s="48"/>
      <c r="AV1876" s="48"/>
      <c r="AW1876" s="48"/>
      <c r="AX1876" s="48"/>
      <c r="AY1876" s="48"/>
      <c r="AZ1876" s="48"/>
      <c r="BA1876" s="48"/>
      <c r="BB1876" s="48"/>
      <c r="BC1876" s="48"/>
      <c r="BD1876" s="48"/>
      <c r="BE1876" s="48"/>
      <c r="BF1876" s="48"/>
      <c r="BG1876" s="48"/>
      <c r="BH1876" s="48"/>
      <c r="BI1876" s="48"/>
      <c r="BJ1876" s="48"/>
      <c r="BK1876" s="48"/>
      <c r="BL1876" s="48"/>
      <c r="BM1876" s="48"/>
      <c r="BN1876" s="48"/>
      <c r="BO1876" s="48"/>
      <c r="BP1876" s="48"/>
      <c r="BQ1876" s="48"/>
      <c r="BR1876" s="48"/>
      <c r="BS1876" s="48"/>
      <c r="BT1876" s="48"/>
      <c r="BU1876" s="48"/>
    </row>
    <row r="1877" spans="1:73">
      <c r="A1877" s="48"/>
      <c r="B1877" s="48"/>
      <c r="C1877" s="48"/>
      <c r="D1877" s="48"/>
      <c r="E1877" s="48"/>
      <c r="F1877" s="48"/>
      <c r="G1877" s="48"/>
      <c r="H1877" s="48"/>
      <c r="I1877" s="48"/>
      <c r="J1877" s="48"/>
      <c r="K1877" s="48"/>
      <c r="L1877" s="48"/>
      <c r="M1877" s="48"/>
      <c r="N1877" s="48"/>
      <c r="O1877" s="48"/>
      <c r="P1877" s="48"/>
      <c r="Q1877" s="48"/>
      <c r="R1877" s="48"/>
      <c r="S1877" s="48"/>
      <c r="T1877" s="48"/>
      <c r="U1877" s="48"/>
      <c r="V1877" s="48"/>
      <c r="W1877" s="48"/>
      <c r="X1877" s="48"/>
      <c r="Y1877" s="48"/>
      <c r="Z1877" s="48"/>
      <c r="AA1877" s="48"/>
      <c r="AB1877" s="48"/>
      <c r="AC1877" s="48"/>
      <c r="AD1877" s="48"/>
      <c r="AE1877" s="48"/>
      <c r="AF1877" s="48"/>
      <c r="AG1877" s="48"/>
      <c r="AH1877" s="48"/>
      <c r="AI1877" s="48"/>
      <c r="AJ1877" s="48"/>
      <c r="AK1877" s="48"/>
      <c r="AL1877" s="48"/>
      <c r="AM1877" s="48"/>
      <c r="AN1877" s="48"/>
      <c r="AO1877" s="48"/>
      <c r="AP1877" s="48"/>
      <c r="AQ1877" s="48"/>
      <c r="AR1877" s="48"/>
      <c r="AS1877" s="48"/>
      <c r="AT1877" s="48"/>
      <c r="AU1877" s="48"/>
      <c r="AV1877" s="48"/>
      <c r="AW1877" s="48"/>
      <c r="AX1877" s="48"/>
      <c r="AY1877" s="48"/>
      <c r="AZ1877" s="48"/>
      <c r="BA1877" s="48"/>
      <c r="BB1877" s="48"/>
      <c r="BC1877" s="48"/>
      <c r="BD1877" s="48"/>
      <c r="BE1877" s="48"/>
      <c r="BF1877" s="48"/>
      <c r="BG1877" s="48"/>
      <c r="BH1877" s="48"/>
      <c r="BI1877" s="48"/>
      <c r="BJ1877" s="48"/>
      <c r="BK1877" s="48"/>
      <c r="BL1877" s="48"/>
      <c r="BM1877" s="48"/>
      <c r="BN1877" s="48"/>
      <c r="BO1877" s="48"/>
      <c r="BP1877" s="48"/>
      <c r="BQ1877" s="48"/>
      <c r="BR1877" s="48"/>
      <c r="BS1877" s="48"/>
      <c r="BT1877" s="48"/>
      <c r="BU1877" s="48"/>
    </row>
    <row r="1878" spans="1:73">
      <c r="A1878" s="48"/>
      <c r="B1878" s="48"/>
      <c r="C1878" s="48"/>
      <c r="D1878" s="48"/>
      <c r="E1878" s="48"/>
      <c r="F1878" s="48"/>
      <c r="G1878" s="48"/>
      <c r="H1878" s="48"/>
      <c r="I1878" s="48"/>
      <c r="J1878" s="48"/>
      <c r="K1878" s="48"/>
      <c r="L1878" s="48"/>
      <c r="M1878" s="48"/>
      <c r="N1878" s="48"/>
      <c r="O1878" s="48"/>
      <c r="P1878" s="48"/>
      <c r="Q1878" s="48"/>
      <c r="R1878" s="48"/>
      <c r="S1878" s="48"/>
      <c r="T1878" s="48"/>
      <c r="U1878" s="48"/>
      <c r="V1878" s="48"/>
      <c r="W1878" s="48"/>
      <c r="X1878" s="48"/>
      <c r="Y1878" s="48"/>
      <c r="Z1878" s="48"/>
      <c r="AA1878" s="48"/>
      <c r="AB1878" s="48"/>
      <c r="AC1878" s="48"/>
      <c r="AD1878" s="48"/>
      <c r="AE1878" s="48"/>
      <c r="AF1878" s="48"/>
      <c r="AG1878" s="48"/>
      <c r="AH1878" s="48"/>
      <c r="AI1878" s="48"/>
      <c r="AJ1878" s="48"/>
      <c r="AK1878" s="48"/>
      <c r="BD1878" s="48"/>
      <c r="BE1878" s="48"/>
      <c r="BF1878" s="48"/>
      <c r="BG1878" s="48"/>
      <c r="BH1878" s="48"/>
      <c r="BI1878" s="48"/>
      <c r="BJ1878" s="48"/>
      <c r="BK1878" s="48"/>
      <c r="BL1878" s="48"/>
      <c r="BM1878" s="48"/>
      <c r="BN1878" s="48"/>
      <c r="BO1878" s="48"/>
      <c r="BP1878" s="48"/>
      <c r="BQ1878" s="48"/>
      <c r="BR1878" s="48"/>
      <c r="BS1878" s="48"/>
      <c r="BT1878" s="48"/>
      <c r="BU1878" s="48"/>
    </row>
    <row r="1879" spans="1:73">
      <c r="A1879" s="48"/>
      <c r="B1879" s="48"/>
      <c r="C1879" s="48"/>
      <c r="D1879" s="48"/>
      <c r="E1879" s="48"/>
      <c r="F1879" s="48"/>
      <c r="G1879" s="48"/>
      <c r="H1879" s="48"/>
      <c r="I1879" s="48"/>
      <c r="J1879" s="48"/>
      <c r="K1879" s="48"/>
      <c r="L1879" s="48"/>
      <c r="M1879" s="48"/>
      <c r="N1879" s="48"/>
      <c r="O1879" s="48"/>
      <c r="P1879" s="48"/>
      <c r="Q1879" s="48"/>
      <c r="R1879" s="48"/>
      <c r="S1879" s="48"/>
      <c r="T1879" s="48"/>
      <c r="U1879" s="48"/>
      <c r="V1879" s="48"/>
      <c r="W1879" s="48"/>
      <c r="X1879" s="48"/>
      <c r="Y1879" s="48"/>
      <c r="Z1879" s="48"/>
      <c r="AA1879" s="48"/>
      <c r="AB1879" s="48"/>
      <c r="AC1879" s="48"/>
      <c r="AD1879" s="48"/>
      <c r="AE1879" s="48"/>
      <c r="AF1879" s="48"/>
      <c r="AG1879" s="48"/>
      <c r="AH1879" s="48"/>
      <c r="AI1879" s="48"/>
      <c r="AJ1879" s="48"/>
      <c r="AK1879" s="48"/>
      <c r="BD1879" s="48"/>
      <c r="BE1879" s="48"/>
      <c r="BF1879" s="48"/>
      <c r="BG1879" s="48"/>
      <c r="BH1879" s="48"/>
      <c r="BI1879" s="48"/>
      <c r="BJ1879" s="48"/>
      <c r="BK1879" s="48"/>
      <c r="BL1879" s="48"/>
      <c r="BM1879" s="48"/>
      <c r="BN1879" s="48"/>
      <c r="BO1879" s="48"/>
      <c r="BP1879" s="48"/>
      <c r="BQ1879" s="48"/>
      <c r="BR1879" s="48"/>
      <c r="BS1879" s="48"/>
      <c r="BT1879" s="48"/>
      <c r="BU1879" s="48"/>
    </row>
    <row r="1880" spans="1:73">
      <c r="A1880" s="48"/>
      <c r="B1880" s="48"/>
      <c r="C1880" s="48"/>
      <c r="D1880" s="48"/>
      <c r="E1880" s="48"/>
      <c r="F1880" s="48"/>
      <c r="G1880" s="48"/>
      <c r="H1880" s="48"/>
      <c r="I1880" s="48"/>
      <c r="J1880" s="48"/>
      <c r="K1880" s="48"/>
      <c r="L1880" s="48"/>
      <c r="M1880" s="48"/>
      <c r="N1880" s="48"/>
      <c r="O1880" s="48"/>
      <c r="P1880" s="48"/>
      <c r="Q1880" s="48"/>
      <c r="R1880" s="48"/>
      <c r="S1880" s="48"/>
      <c r="T1880" s="48"/>
      <c r="U1880" s="48"/>
      <c r="V1880" s="48"/>
      <c r="W1880" s="48"/>
      <c r="X1880" s="48"/>
      <c r="Y1880" s="48"/>
      <c r="Z1880" s="48"/>
      <c r="AA1880" s="48"/>
      <c r="AB1880" s="48"/>
      <c r="AC1880" s="48"/>
      <c r="AD1880" s="48"/>
      <c r="AE1880" s="48"/>
      <c r="AF1880" s="48"/>
      <c r="AG1880" s="48"/>
      <c r="AH1880" s="48"/>
      <c r="AI1880" s="48"/>
      <c r="AJ1880" s="48"/>
      <c r="AK1880" s="48"/>
      <c r="BD1880" s="48"/>
      <c r="BE1880" s="48"/>
      <c r="BF1880" s="48"/>
      <c r="BG1880" s="48"/>
      <c r="BH1880" s="48"/>
      <c r="BI1880" s="48"/>
      <c r="BJ1880" s="48"/>
      <c r="BK1880" s="48"/>
      <c r="BL1880" s="48"/>
      <c r="BM1880" s="48"/>
      <c r="BN1880" s="48"/>
      <c r="BO1880" s="48"/>
      <c r="BP1880" s="48"/>
      <c r="BQ1880" s="48"/>
      <c r="BR1880" s="48"/>
      <c r="BS1880" s="48"/>
      <c r="BT1880" s="48"/>
      <c r="BU1880" s="48"/>
    </row>
    <row r="1881" spans="1:73">
      <c r="A1881" s="48"/>
      <c r="B1881" s="48"/>
      <c r="C1881" s="48"/>
      <c r="D1881" s="48"/>
      <c r="E1881" s="48"/>
      <c r="F1881" s="48"/>
      <c r="G1881" s="48"/>
      <c r="H1881" s="48"/>
      <c r="I1881" s="48"/>
      <c r="J1881" s="48"/>
      <c r="K1881" s="48"/>
      <c r="L1881" s="48"/>
      <c r="M1881" s="48"/>
      <c r="N1881" s="48"/>
      <c r="O1881" s="48"/>
      <c r="P1881" s="48"/>
      <c r="Q1881" s="48"/>
      <c r="R1881" s="48"/>
      <c r="S1881" s="48"/>
      <c r="T1881" s="48"/>
      <c r="U1881" s="48"/>
      <c r="V1881" s="48"/>
      <c r="W1881" s="48"/>
      <c r="X1881" s="48"/>
      <c r="Y1881" s="48"/>
      <c r="Z1881" s="48"/>
      <c r="AA1881" s="48"/>
      <c r="AB1881" s="48"/>
      <c r="AC1881" s="48"/>
      <c r="AD1881" s="48"/>
      <c r="AE1881" s="48"/>
      <c r="AF1881" s="48"/>
      <c r="AG1881" s="48"/>
      <c r="AH1881" s="48"/>
      <c r="AI1881" s="48"/>
      <c r="AJ1881" s="48"/>
      <c r="AK1881" s="48"/>
      <c r="BD1881" s="48"/>
      <c r="BE1881" s="48"/>
      <c r="BF1881" s="48"/>
      <c r="BG1881" s="48"/>
      <c r="BH1881" s="48"/>
      <c r="BI1881" s="48"/>
      <c r="BJ1881" s="48"/>
      <c r="BK1881" s="48"/>
      <c r="BL1881" s="48"/>
      <c r="BM1881" s="48"/>
      <c r="BN1881" s="48"/>
      <c r="BO1881" s="48"/>
      <c r="BP1881" s="48"/>
      <c r="BQ1881" s="48"/>
      <c r="BR1881" s="48"/>
      <c r="BS1881" s="48"/>
      <c r="BT1881" s="48"/>
      <c r="BU1881" s="48"/>
    </row>
    <row r="1882" spans="1:73">
      <c r="A1882" s="48"/>
      <c r="B1882" s="48"/>
      <c r="C1882" s="48"/>
      <c r="D1882" s="48"/>
      <c r="E1882" s="48"/>
      <c r="F1882" s="48"/>
      <c r="G1882" s="48"/>
      <c r="H1882" s="48"/>
      <c r="I1882" s="48"/>
      <c r="J1882" s="48"/>
      <c r="K1882" s="48"/>
      <c r="L1882" s="48"/>
      <c r="M1882" s="48"/>
      <c r="N1882" s="48"/>
      <c r="O1882" s="48"/>
      <c r="P1882" s="48"/>
      <c r="Q1882" s="48"/>
      <c r="R1882" s="48"/>
      <c r="S1882" s="48"/>
      <c r="T1882" s="48"/>
      <c r="U1882" s="48"/>
      <c r="V1882" s="48"/>
      <c r="W1882" s="48"/>
      <c r="X1882" s="48"/>
      <c r="Y1882" s="48"/>
      <c r="Z1882" s="48"/>
      <c r="AA1882" s="48"/>
      <c r="AB1882" s="48"/>
      <c r="AC1882" s="48"/>
      <c r="AD1882" s="48"/>
      <c r="AE1882" s="48"/>
      <c r="AF1882" s="48"/>
      <c r="AG1882" s="48"/>
      <c r="AH1882" s="48"/>
      <c r="AI1882" s="48"/>
      <c r="AJ1882" s="48"/>
      <c r="AK1882" s="48"/>
      <c r="BD1882" s="48"/>
      <c r="BE1882" s="48"/>
      <c r="BF1882" s="48"/>
      <c r="BG1882" s="48"/>
      <c r="BH1882" s="48"/>
      <c r="BI1882" s="48"/>
      <c r="BJ1882" s="48"/>
      <c r="BK1882" s="48"/>
      <c r="BL1882" s="48"/>
      <c r="BM1882" s="48"/>
      <c r="BN1882" s="48"/>
      <c r="BO1882" s="48"/>
      <c r="BP1882" s="48"/>
      <c r="BQ1882" s="48"/>
      <c r="BR1882" s="48"/>
      <c r="BS1882" s="48"/>
      <c r="BT1882" s="48"/>
      <c r="BU1882" s="48"/>
    </row>
    <row r="1883" spans="1:73">
      <c r="A1883" s="48"/>
      <c r="B1883" s="48"/>
      <c r="C1883" s="48"/>
      <c r="D1883" s="48"/>
      <c r="E1883" s="48"/>
      <c r="F1883" s="48"/>
      <c r="G1883" s="48"/>
      <c r="H1883" s="48"/>
      <c r="I1883" s="48"/>
      <c r="J1883" s="48"/>
      <c r="K1883" s="48"/>
      <c r="L1883" s="48"/>
      <c r="M1883" s="48"/>
      <c r="N1883" s="48"/>
      <c r="O1883" s="48"/>
      <c r="P1883" s="48"/>
      <c r="Q1883" s="48"/>
      <c r="R1883" s="48"/>
      <c r="S1883" s="48"/>
      <c r="T1883" s="48"/>
      <c r="U1883" s="48"/>
      <c r="V1883" s="48"/>
      <c r="W1883" s="48"/>
      <c r="X1883" s="48"/>
      <c r="Y1883" s="48"/>
      <c r="Z1883" s="48"/>
      <c r="AA1883" s="48"/>
      <c r="AB1883" s="48"/>
      <c r="AC1883" s="48"/>
      <c r="AD1883" s="48"/>
      <c r="AE1883" s="48"/>
      <c r="AF1883" s="48"/>
      <c r="AG1883" s="48"/>
      <c r="AH1883" s="48"/>
      <c r="AI1883" s="48"/>
      <c r="AJ1883" s="48"/>
      <c r="AK1883" s="48"/>
      <c r="BD1883" s="48"/>
      <c r="BE1883" s="48"/>
      <c r="BF1883" s="48"/>
      <c r="BG1883" s="48"/>
      <c r="BH1883" s="48"/>
      <c r="BI1883" s="48"/>
      <c r="BJ1883" s="48"/>
      <c r="BK1883" s="48"/>
      <c r="BL1883" s="48"/>
      <c r="BM1883" s="48"/>
      <c r="BN1883" s="48"/>
      <c r="BO1883" s="48"/>
      <c r="BP1883" s="48"/>
      <c r="BQ1883" s="48"/>
      <c r="BR1883" s="48"/>
      <c r="BS1883" s="48"/>
      <c r="BT1883" s="48"/>
      <c r="BU1883" s="48"/>
    </row>
    <row r="1884" spans="1:73">
      <c r="A1884" s="48"/>
      <c r="B1884" s="48"/>
      <c r="C1884" s="48"/>
      <c r="D1884" s="48"/>
      <c r="E1884" s="48"/>
      <c r="F1884" s="48"/>
      <c r="G1884" s="48"/>
      <c r="H1884" s="48"/>
      <c r="I1884" s="48"/>
      <c r="J1884" s="48"/>
      <c r="K1884" s="48"/>
      <c r="L1884" s="48"/>
      <c r="M1884" s="48"/>
      <c r="N1884" s="48"/>
      <c r="O1884" s="48"/>
      <c r="P1884" s="48"/>
      <c r="Q1884" s="48"/>
      <c r="R1884" s="48"/>
      <c r="S1884" s="48"/>
      <c r="T1884" s="48"/>
      <c r="U1884" s="48"/>
      <c r="V1884" s="48"/>
      <c r="W1884" s="48"/>
      <c r="X1884" s="48"/>
      <c r="Y1884" s="48"/>
      <c r="Z1884" s="48"/>
      <c r="AA1884" s="48"/>
      <c r="AB1884" s="48"/>
      <c r="AC1884" s="48"/>
      <c r="AD1884" s="48"/>
      <c r="AE1884" s="48"/>
      <c r="AF1884" s="48"/>
      <c r="AG1884" s="48"/>
      <c r="AH1884" s="48"/>
      <c r="AI1884" s="48"/>
      <c r="AJ1884" s="48"/>
      <c r="AK1884" s="48"/>
      <c r="BD1884" s="48"/>
      <c r="BE1884" s="48"/>
      <c r="BF1884" s="48"/>
      <c r="BG1884" s="48"/>
      <c r="BH1884" s="48"/>
      <c r="BI1884" s="48"/>
      <c r="BJ1884" s="48"/>
      <c r="BK1884" s="48"/>
      <c r="BL1884" s="48"/>
      <c r="BM1884" s="48"/>
      <c r="BN1884" s="48"/>
      <c r="BO1884" s="48"/>
      <c r="BP1884" s="48"/>
      <c r="BQ1884" s="48"/>
      <c r="BR1884" s="48"/>
      <c r="BS1884" s="48"/>
      <c r="BT1884" s="48"/>
      <c r="BU1884" s="48"/>
    </row>
    <row r="1885" spans="1:73">
      <c r="A1885" s="48"/>
      <c r="B1885" s="48"/>
      <c r="C1885" s="48"/>
      <c r="D1885" s="48"/>
      <c r="E1885" s="48"/>
      <c r="F1885" s="48"/>
      <c r="G1885" s="48"/>
      <c r="H1885" s="48"/>
      <c r="I1885" s="48"/>
      <c r="J1885" s="48"/>
      <c r="K1885" s="48"/>
      <c r="L1885" s="48"/>
      <c r="M1885" s="48"/>
      <c r="N1885" s="48"/>
      <c r="O1885" s="48"/>
      <c r="P1885" s="48"/>
      <c r="Q1885" s="48"/>
      <c r="R1885" s="48"/>
      <c r="S1885" s="48"/>
      <c r="T1885" s="48"/>
      <c r="U1885" s="48"/>
      <c r="V1885" s="48"/>
      <c r="W1885" s="48"/>
      <c r="X1885" s="48"/>
      <c r="Y1885" s="48"/>
      <c r="Z1885" s="48"/>
      <c r="AA1885" s="48"/>
      <c r="AB1885" s="48"/>
      <c r="AC1885" s="48"/>
      <c r="AD1885" s="48"/>
      <c r="AE1885" s="48"/>
      <c r="AF1885" s="48"/>
      <c r="AG1885" s="48"/>
      <c r="AH1885" s="48"/>
      <c r="AI1885" s="48"/>
      <c r="AJ1885" s="48"/>
      <c r="AK1885" s="48"/>
      <c r="BD1885" s="48"/>
      <c r="BE1885" s="48"/>
      <c r="BF1885" s="48"/>
      <c r="BG1885" s="48"/>
      <c r="BH1885" s="48"/>
      <c r="BI1885" s="48"/>
      <c r="BJ1885" s="48"/>
      <c r="BK1885" s="48"/>
      <c r="BL1885" s="48"/>
      <c r="BM1885" s="48"/>
      <c r="BN1885" s="48"/>
      <c r="BO1885" s="48"/>
      <c r="BP1885" s="48"/>
      <c r="BQ1885" s="48"/>
      <c r="BR1885" s="48"/>
      <c r="BS1885" s="48"/>
      <c r="BT1885" s="48"/>
      <c r="BU1885" s="48"/>
    </row>
    <row r="1886" spans="1:73">
      <c r="A1886" s="48"/>
      <c r="B1886" s="48"/>
      <c r="C1886" s="48"/>
      <c r="D1886" s="48"/>
      <c r="E1886" s="48"/>
      <c r="F1886" s="48"/>
      <c r="G1886" s="48"/>
      <c r="H1886" s="48"/>
      <c r="I1886" s="48"/>
      <c r="J1886" s="48"/>
      <c r="K1886" s="48"/>
      <c r="L1886" s="48"/>
      <c r="M1886" s="48"/>
      <c r="N1886" s="48"/>
      <c r="O1886" s="48"/>
      <c r="P1886" s="48"/>
      <c r="Q1886" s="48"/>
      <c r="R1886" s="48"/>
      <c r="S1886" s="48"/>
      <c r="T1886" s="48"/>
      <c r="U1886" s="48"/>
      <c r="V1886" s="48"/>
      <c r="W1886" s="48"/>
      <c r="X1886" s="48"/>
      <c r="Y1886" s="48"/>
      <c r="Z1886" s="48"/>
      <c r="AA1886" s="48"/>
      <c r="AB1886" s="48"/>
      <c r="AC1886" s="48"/>
      <c r="AD1886" s="48"/>
      <c r="AE1886" s="48"/>
      <c r="AF1886" s="48"/>
      <c r="AG1886" s="48"/>
      <c r="AH1886" s="48"/>
      <c r="AI1886" s="48"/>
      <c r="AJ1886" s="48"/>
      <c r="AK1886" s="48"/>
      <c r="BD1886" s="48"/>
      <c r="BE1886" s="48"/>
      <c r="BF1886" s="48"/>
      <c r="BG1886" s="48"/>
      <c r="BH1886" s="48"/>
      <c r="BI1886" s="48"/>
      <c r="BJ1886" s="48"/>
      <c r="BK1886" s="48"/>
      <c r="BL1886" s="48"/>
      <c r="BM1886" s="48"/>
      <c r="BN1886" s="48"/>
      <c r="BO1886" s="48"/>
      <c r="BP1886" s="48"/>
      <c r="BQ1886" s="48"/>
      <c r="BR1886" s="48"/>
      <c r="BS1886" s="48"/>
      <c r="BT1886" s="48"/>
      <c r="BU1886" s="48"/>
    </row>
    <row r="1887" spans="1:73">
      <c r="A1887" s="48"/>
      <c r="B1887" s="48"/>
      <c r="C1887" s="48"/>
      <c r="D1887" s="48"/>
      <c r="E1887" s="48"/>
      <c r="F1887" s="48"/>
      <c r="G1887" s="48"/>
      <c r="H1887" s="48"/>
      <c r="I1887" s="48"/>
      <c r="J1887" s="48"/>
      <c r="K1887" s="48"/>
      <c r="L1887" s="48"/>
      <c r="M1887" s="48"/>
      <c r="N1887" s="48"/>
      <c r="O1887" s="48"/>
      <c r="P1887" s="48"/>
      <c r="Q1887" s="48"/>
      <c r="R1887" s="48"/>
      <c r="S1887" s="48"/>
      <c r="T1887" s="48"/>
      <c r="U1887" s="48"/>
      <c r="V1887" s="48"/>
      <c r="W1887" s="48"/>
      <c r="X1887" s="48"/>
      <c r="Y1887" s="48"/>
      <c r="Z1887" s="48"/>
      <c r="AA1887" s="48"/>
      <c r="AB1887" s="48"/>
      <c r="AC1887" s="48"/>
      <c r="AD1887" s="48"/>
      <c r="AE1887" s="48"/>
      <c r="AF1887" s="48"/>
      <c r="AG1887" s="48"/>
      <c r="AH1887" s="48"/>
      <c r="AI1887" s="48"/>
      <c r="AJ1887" s="48"/>
      <c r="AK1887" s="48"/>
      <c r="BD1887" s="48"/>
      <c r="BE1887" s="48"/>
      <c r="BF1887" s="48"/>
      <c r="BG1887" s="48"/>
      <c r="BH1887" s="48"/>
      <c r="BI1887" s="48"/>
      <c r="BJ1887" s="48"/>
      <c r="BK1887" s="48"/>
      <c r="BL1887" s="48"/>
      <c r="BM1887" s="48"/>
      <c r="BN1887" s="48"/>
      <c r="BO1887" s="48"/>
      <c r="BP1887" s="48"/>
      <c r="BQ1887" s="48"/>
      <c r="BR1887" s="48"/>
      <c r="BS1887" s="48"/>
      <c r="BT1887" s="48"/>
      <c r="BU1887" s="48"/>
    </row>
    <row r="1888" spans="1:73">
      <c r="A1888" s="48"/>
      <c r="B1888" s="48"/>
      <c r="C1888" s="48"/>
      <c r="D1888" s="48"/>
      <c r="E1888" s="48"/>
      <c r="F1888" s="48"/>
      <c r="G1888" s="48"/>
      <c r="H1888" s="48"/>
      <c r="I1888" s="48"/>
      <c r="J1888" s="48"/>
      <c r="K1888" s="48"/>
      <c r="L1888" s="48"/>
      <c r="M1888" s="48"/>
      <c r="N1888" s="48"/>
      <c r="O1888" s="48"/>
      <c r="P1888" s="48"/>
      <c r="Q1888" s="48"/>
      <c r="R1888" s="48"/>
      <c r="S1888" s="48"/>
      <c r="T1888" s="48"/>
      <c r="U1888" s="48"/>
      <c r="V1888" s="48"/>
      <c r="W1888" s="48"/>
      <c r="X1888" s="48"/>
      <c r="Y1888" s="48"/>
      <c r="Z1888" s="48"/>
      <c r="AA1888" s="48"/>
      <c r="AB1888" s="48"/>
      <c r="AC1888" s="48"/>
      <c r="AD1888" s="48"/>
      <c r="AE1888" s="48"/>
      <c r="AF1888" s="48"/>
      <c r="AG1888" s="48"/>
      <c r="AH1888" s="48"/>
      <c r="AI1888" s="48"/>
      <c r="AJ1888" s="48"/>
      <c r="AK1888" s="48"/>
      <c r="BD1888" s="48"/>
      <c r="BE1888" s="48"/>
      <c r="BF1888" s="48"/>
      <c r="BG1888" s="48"/>
      <c r="BH1888" s="48"/>
      <c r="BI1888" s="48"/>
      <c r="BJ1888" s="48"/>
      <c r="BK1888" s="48"/>
      <c r="BL1888" s="48"/>
      <c r="BM1888" s="48"/>
      <c r="BN1888" s="48"/>
      <c r="BO1888" s="48"/>
      <c r="BP1888" s="48"/>
      <c r="BQ1888" s="48"/>
      <c r="BR1888" s="48"/>
      <c r="BS1888" s="48"/>
      <c r="BT1888" s="48"/>
      <c r="BU1888" s="48"/>
    </row>
    <row r="1889" spans="1:73">
      <c r="A1889" s="48"/>
      <c r="B1889" s="48"/>
      <c r="C1889" s="48"/>
      <c r="D1889" s="48"/>
      <c r="E1889" s="48"/>
      <c r="F1889" s="48"/>
      <c r="G1889" s="48"/>
      <c r="H1889" s="48"/>
      <c r="I1889" s="48"/>
      <c r="J1889" s="48"/>
      <c r="K1889" s="48"/>
      <c r="L1889" s="48"/>
      <c r="M1889" s="48"/>
      <c r="N1889" s="48"/>
      <c r="O1889" s="48"/>
      <c r="P1889" s="48"/>
      <c r="Q1889" s="48"/>
      <c r="R1889" s="48"/>
      <c r="S1889" s="48"/>
      <c r="T1889" s="48"/>
      <c r="U1889" s="48"/>
      <c r="V1889" s="48"/>
      <c r="W1889" s="48"/>
      <c r="X1889" s="48"/>
      <c r="Y1889" s="48"/>
      <c r="Z1889" s="48"/>
      <c r="AA1889" s="48"/>
      <c r="AB1889" s="48"/>
      <c r="AC1889" s="48"/>
      <c r="AD1889" s="48"/>
      <c r="AE1889" s="48"/>
      <c r="AF1889" s="48"/>
      <c r="AG1889" s="48"/>
      <c r="AH1889" s="48"/>
      <c r="AI1889" s="48"/>
      <c r="AJ1889" s="48"/>
      <c r="AK1889" s="48"/>
      <c r="BD1889" s="48"/>
      <c r="BE1889" s="48"/>
      <c r="BF1889" s="48"/>
      <c r="BG1889" s="48"/>
      <c r="BH1889" s="48"/>
      <c r="BI1889" s="48"/>
      <c r="BJ1889" s="48"/>
      <c r="BK1889" s="48"/>
      <c r="BL1889" s="48"/>
      <c r="BM1889" s="48"/>
      <c r="BN1889" s="48"/>
      <c r="BO1889" s="48"/>
      <c r="BP1889" s="48"/>
      <c r="BQ1889" s="48"/>
      <c r="BR1889" s="48"/>
      <c r="BS1889" s="48"/>
      <c r="BT1889" s="48"/>
      <c r="BU1889" s="48"/>
    </row>
    <row r="1890" spans="1:73">
      <c r="A1890" s="48"/>
      <c r="B1890" s="48"/>
      <c r="C1890" s="48"/>
      <c r="D1890" s="48"/>
      <c r="E1890" s="48"/>
      <c r="F1890" s="48"/>
      <c r="G1890" s="48"/>
      <c r="H1890" s="48"/>
      <c r="I1890" s="48"/>
      <c r="J1890" s="48"/>
      <c r="K1890" s="48"/>
      <c r="L1890" s="48"/>
      <c r="M1890" s="48"/>
      <c r="N1890" s="48"/>
      <c r="O1890" s="48"/>
      <c r="P1890" s="48"/>
      <c r="Q1890" s="48"/>
      <c r="R1890" s="48"/>
      <c r="S1890" s="48"/>
      <c r="T1890" s="48"/>
      <c r="U1890" s="48"/>
      <c r="V1890" s="48"/>
      <c r="W1890" s="48"/>
      <c r="X1890" s="48"/>
      <c r="Y1890" s="48"/>
      <c r="Z1890" s="48"/>
      <c r="AA1890" s="48"/>
      <c r="AB1890" s="48"/>
      <c r="AC1890" s="48"/>
      <c r="AD1890" s="48"/>
      <c r="AE1890" s="48"/>
      <c r="AF1890" s="48"/>
      <c r="AG1890" s="48"/>
      <c r="AH1890" s="48"/>
      <c r="AI1890" s="48"/>
      <c r="AJ1890" s="48"/>
      <c r="AK1890" s="48"/>
      <c r="BD1890" s="48"/>
      <c r="BE1890" s="48"/>
      <c r="BF1890" s="48"/>
      <c r="BG1890" s="48"/>
      <c r="BH1890" s="48"/>
      <c r="BI1890" s="48"/>
      <c r="BJ1890" s="48"/>
      <c r="BK1890" s="48"/>
      <c r="BL1890" s="48"/>
      <c r="BM1890" s="48"/>
      <c r="BN1890" s="48"/>
      <c r="BO1890" s="48"/>
      <c r="BP1890" s="48"/>
      <c r="BQ1890" s="48"/>
      <c r="BR1890" s="48"/>
      <c r="BS1890" s="48"/>
      <c r="BT1890" s="48"/>
      <c r="BU1890" s="48"/>
    </row>
    <row r="1891" spans="1:73">
      <c r="A1891" s="48"/>
      <c r="B1891" s="48"/>
      <c r="C1891" s="48"/>
      <c r="D1891" s="48"/>
      <c r="E1891" s="48"/>
      <c r="F1891" s="48"/>
      <c r="G1891" s="48"/>
      <c r="H1891" s="48"/>
      <c r="I1891" s="48"/>
      <c r="J1891" s="48"/>
      <c r="K1891" s="48"/>
      <c r="L1891" s="48"/>
      <c r="M1891" s="48"/>
      <c r="N1891" s="48"/>
      <c r="O1891" s="48"/>
      <c r="P1891" s="48"/>
      <c r="Q1891" s="48"/>
      <c r="R1891" s="48"/>
      <c r="S1891" s="48"/>
      <c r="T1891" s="48"/>
      <c r="U1891" s="48"/>
      <c r="V1891" s="48"/>
      <c r="W1891" s="48"/>
      <c r="X1891" s="48"/>
      <c r="Y1891" s="48"/>
      <c r="Z1891" s="48"/>
      <c r="AA1891" s="48"/>
      <c r="AB1891" s="48"/>
      <c r="AC1891" s="48"/>
      <c r="AD1891" s="48"/>
      <c r="AE1891" s="48"/>
      <c r="AF1891" s="48"/>
      <c r="AG1891" s="48"/>
      <c r="AH1891" s="48"/>
      <c r="AI1891" s="48"/>
      <c r="AJ1891" s="48"/>
      <c r="AK1891" s="48"/>
      <c r="BD1891" s="48"/>
      <c r="BE1891" s="48"/>
      <c r="BF1891" s="48"/>
      <c r="BG1891" s="48"/>
      <c r="BH1891" s="48"/>
      <c r="BI1891" s="48"/>
      <c r="BJ1891" s="48"/>
      <c r="BK1891" s="48"/>
      <c r="BL1891" s="48"/>
      <c r="BM1891" s="48"/>
      <c r="BN1891" s="48"/>
      <c r="BO1891" s="48"/>
      <c r="BP1891" s="48"/>
      <c r="BQ1891" s="48"/>
      <c r="BR1891" s="48"/>
      <c r="BS1891" s="48"/>
      <c r="BT1891" s="48"/>
      <c r="BU1891" s="48"/>
    </row>
    <row r="1892" spans="1:73">
      <c r="A1892" s="48"/>
      <c r="B1892" s="48"/>
      <c r="C1892" s="48"/>
      <c r="D1892" s="48"/>
      <c r="E1892" s="48"/>
      <c r="F1892" s="48"/>
      <c r="G1892" s="48"/>
      <c r="H1892" s="48"/>
      <c r="I1892" s="48"/>
      <c r="J1892" s="48"/>
      <c r="K1892" s="48"/>
      <c r="L1892" s="48"/>
      <c r="M1892" s="48"/>
      <c r="N1892" s="48"/>
      <c r="O1892" s="48"/>
      <c r="P1892" s="48"/>
      <c r="Q1892" s="48"/>
      <c r="R1892" s="48"/>
      <c r="S1892" s="48"/>
      <c r="T1892" s="48"/>
      <c r="U1892" s="48"/>
      <c r="V1892" s="48"/>
      <c r="W1892" s="48"/>
      <c r="X1892" s="48"/>
      <c r="Y1892" s="48"/>
      <c r="Z1892" s="48"/>
      <c r="AA1892" s="48"/>
      <c r="AB1892" s="48"/>
      <c r="AC1892" s="48"/>
      <c r="AD1892" s="48"/>
      <c r="AE1892" s="48"/>
      <c r="AF1892" s="48"/>
      <c r="AG1892" s="48"/>
      <c r="AH1892" s="48"/>
      <c r="AI1892" s="48"/>
      <c r="AJ1892" s="48"/>
      <c r="AK1892" s="48"/>
      <c r="BD1892" s="48"/>
      <c r="BE1892" s="48"/>
      <c r="BF1892" s="48"/>
      <c r="BG1892" s="48"/>
      <c r="BH1892" s="48"/>
      <c r="BI1892" s="48"/>
      <c r="BJ1892" s="48"/>
      <c r="BK1892" s="48"/>
      <c r="BL1892" s="48"/>
      <c r="BM1892" s="48"/>
      <c r="BN1892" s="48"/>
      <c r="BO1892" s="48"/>
      <c r="BP1892" s="48"/>
      <c r="BQ1892" s="48"/>
      <c r="BR1892" s="48"/>
      <c r="BS1892" s="48"/>
      <c r="BT1892" s="48"/>
      <c r="BU1892" s="48"/>
    </row>
    <row r="1893" spans="1:73">
      <c r="A1893" s="48"/>
      <c r="B1893" s="48"/>
      <c r="C1893" s="48"/>
      <c r="D1893" s="48"/>
      <c r="E1893" s="48"/>
      <c r="F1893" s="48"/>
      <c r="G1893" s="48"/>
      <c r="H1893" s="48"/>
      <c r="I1893" s="48"/>
      <c r="J1893" s="48"/>
      <c r="K1893" s="48"/>
      <c r="L1893" s="48"/>
      <c r="M1893" s="48"/>
      <c r="N1893" s="48"/>
      <c r="O1893" s="48"/>
      <c r="P1893" s="48"/>
      <c r="Q1893" s="48"/>
      <c r="R1893" s="48"/>
      <c r="S1893" s="48"/>
      <c r="T1893" s="48"/>
      <c r="U1893" s="48"/>
      <c r="V1893" s="48"/>
      <c r="W1893" s="48"/>
      <c r="X1893" s="48"/>
      <c r="Y1893" s="48"/>
      <c r="Z1893" s="48"/>
      <c r="AA1893" s="48"/>
      <c r="AB1893" s="48"/>
      <c r="AC1893" s="48"/>
      <c r="AD1893" s="48"/>
      <c r="AE1893" s="48"/>
      <c r="AF1893" s="48"/>
      <c r="AG1893" s="48"/>
      <c r="AH1893" s="48"/>
      <c r="AI1893" s="48"/>
      <c r="AJ1893" s="48"/>
      <c r="AK1893" s="48"/>
      <c r="BD1893" s="48"/>
      <c r="BE1893" s="48"/>
      <c r="BF1893" s="48"/>
      <c r="BG1893" s="48"/>
      <c r="BH1893" s="48"/>
      <c r="BI1893" s="48"/>
      <c r="BJ1893" s="48"/>
      <c r="BK1893" s="48"/>
      <c r="BL1893" s="48"/>
      <c r="BM1893" s="48"/>
      <c r="BN1893" s="48"/>
      <c r="BO1893" s="48"/>
      <c r="BP1893" s="48"/>
      <c r="BQ1893" s="48"/>
      <c r="BR1893" s="48"/>
      <c r="BS1893" s="48"/>
      <c r="BT1893" s="48"/>
      <c r="BU1893" s="48"/>
    </row>
    <row r="1894" spans="1:73">
      <c r="A1894" s="48"/>
      <c r="B1894" s="48"/>
      <c r="C1894" s="48"/>
      <c r="D1894" s="48"/>
      <c r="E1894" s="48"/>
      <c r="F1894" s="48"/>
      <c r="G1894" s="48"/>
      <c r="H1894" s="48"/>
      <c r="I1894" s="48"/>
      <c r="J1894" s="48"/>
      <c r="K1894" s="48"/>
      <c r="L1894" s="48"/>
      <c r="M1894" s="48"/>
      <c r="N1894" s="48"/>
      <c r="O1894" s="48"/>
      <c r="P1894" s="48"/>
      <c r="Q1894" s="48"/>
      <c r="R1894" s="48"/>
      <c r="S1894" s="48"/>
      <c r="T1894" s="48"/>
      <c r="U1894" s="48"/>
      <c r="V1894" s="48"/>
      <c r="W1894" s="48"/>
      <c r="X1894" s="48"/>
      <c r="Y1894" s="48"/>
      <c r="Z1894" s="48"/>
      <c r="AA1894" s="48"/>
      <c r="AB1894" s="48"/>
      <c r="AC1894" s="48"/>
      <c r="AD1894" s="48"/>
      <c r="AE1894" s="48"/>
      <c r="AF1894" s="48"/>
      <c r="AG1894" s="48"/>
      <c r="AH1894" s="48"/>
      <c r="AI1894" s="48"/>
      <c r="AJ1894" s="48"/>
      <c r="AK1894" s="48"/>
      <c r="BD1894" s="48"/>
      <c r="BE1894" s="48"/>
      <c r="BF1894" s="48"/>
      <c r="BG1894" s="48"/>
      <c r="BH1894" s="48"/>
      <c r="BI1894" s="48"/>
      <c r="BJ1894" s="48"/>
      <c r="BK1894" s="48"/>
      <c r="BL1894" s="48"/>
      <c r="BM1894" s="48"/>
      <c r="BN1894" s="48"/>
      <c r="BO1894" s="48"/>
      <c r="BP1894" s="48"/>
      <c r="BQ1894" s="48"/>
      <c r="BR1894" s="48"/>
      <c r="BS1894" s="48"/>
      <c r="BT1894" s="48"/>
      <c r="BU1894" s="48"/>
    </row>
    <row r="1895" spans="1:73">
      <c r="A1895" s="48"/>
      <c r="B1895" s="48"/>
      <c r="C1895" s="48"/>
      <c r="D1895" s="48"/>
      <c r="E1895" s="48"/>
      <c r="F1895" s="48"/>
      <c r="G1895" s="48"/>
      <c r="H1895" s="48"/>
      <c r="I1895" s="48"/>
      <c r="J1895" s="48"/>
      <c r="K1895" s="48"/>
      <c r="L1895" s="48"/>
      <c r="M1895" s="48"/>
      <c r="N1895" s="48"/>
      <c r="O1895" s="48"/>
      <c r="P1895" s="48"/>
      <c r="Q1895" s="48"/>
      <c r="R1895" s="48"/>
      <c r="S1895" s="48"/>
      <c r="T1895" s="48"/>
      <c r="U1895" s="48"/>
      <c r="V1895" s="48"/>
      <c r="W1895" s="48"/>
      <c r="X1895" s="48"/>
      <c r="Y1895" s="48"/>
      <c r="Z1895" s="48"/>
      <c r="AA1895" s="48"/>
      <c r="AB1895" s="48"/>
      <c r="AC1895" s="48"/>
      <c r="AD1895" s="48"/>
      <c r="AE1895" s="48"/>
      <c r="AF1895" s="48"/>
      <c r="AG1895" s="48"/>
      <c r="AH1895" s="48"/>
      <c r="AI1895" s="48"/>
      <c r="AJ1895" s="48"/>
      <c r="AK1895" s="48"/>
      <c r="BD1895" s="48"/>
      <c r="BE1895" s="48"/>
      <c r="BF1895" s="48"/>
      <c r="BG1895" s="48"/>
      <c r="BH1895" s="48"/>
      <c r="BI1895" s="48"/>
      <c r="BJ1895" s="48"/>
      <c r="BK1895" s="48"/>
      <c r="BL1895" s="48"/>
      <c r="BM1895" s="48"/>
      <c r="BN1895" s="48"/>
      <c r="BO1895" s="48"/>
      <c r="BP1895" s="48"/>
      <c r="BQ1895" s="48"/>
      <c r="BR1895" s="48"/>
      <c r="BS1895" s="48"/>
      <c r="BT1895" s="48"/>
      <c r="BU1895" s="48"/>
    </row>
    <row r="1896" spans="1:73">
      <c r="A1896" s="48"/>
      <c r="B1896" s="48"/>
      <c r="C1896" s="48"/>
      <c r="D1896" s="48"/>
      <c r="E1896" s="48"/>
      <c r="F1896" s="48"/>
      <c r="G1896" s="48"/>
      <c r="H1896" s="48"/>
      <c r="I1896" s="48"/>
      <c r="J1896" s="48"/>
      <c r="K1896" s="48"/>
      <c r="L1896" s="48"/>
      <c r="M1896" s="48"/>
      <c r="N1896" s="48"/>
      <c r="O1896" s="48"/>
      <c r="P1896" s="48"/>
      <c r="Q1896" s="48"/>
      <c r="R1896" s="48"/>
      <c r="S1896" s="48"/>
      <c r="T1896" s="48"/>
      <c r="U1896" s="48"/>
      <c r="V1896" s="48"/>
      <c r="W1896" s="48"/>
      <c r="X1896" s="48"/>
      <c r="Y1896" s="48"/>
      <c r="Z1896" s="48"/>
      <c r="AA1896" s="48"/>
      <c r="AB1896" s="48"/>
      <c r="AC1896" s="48"/>
      <c r="AD1896" s="48"/>
      <c r="AE1896" s="48"/>
      <c r="AF1896" s="48"/>
      <c r="AG1896" s="48"/>
      <c r="AH1896" s="48"/>
      <c r="AI1896" s="48"/>
      <c r="AJ1896" s="48"/>
      <c r="AK1896" s="48"/>
      <c r="BD1896" s="48"/>
      <c r="BE1896" s="48"/>
      <c r="BF1896" s="48"/>
      <c r="BG1896" s="48"/>
      <c r="BH1896" s="48"/>
      <c r="BI1896" s="48"/>
      <c r="BJ1896" s="48"/>
      <c r="BK1896" s="48"/>
      <c r="BL1896" s="48"/>
      <c r="BM1896" s="48"/>
      <c r="BN1896" s="48"/>
      <c r="BO1896" s="48"/>
      <c r="BP1896" s="48"/>
      <c r="BQ1896" s="48"/>
      <c r="BR1896" s="48"/>
      <c r="BS1896" s="48"/>
      <c r="BT1896" s="48"/>
      <c r="BU1896" s="48"/>
    </row>
    <row r="1897" spans="1:73">
      <c r="A1897" s="48"/>
      <c r="B1897" s="48"/>
      <c r="C1897" s="48"/>
      <c r="D1897" s="48"/>
      <c r="E1897" s="48"/>
      <c r="F1897" s="48"/>
      <c r="G1897" s="48"/>
      <c r="H1897" s="48"/>
      <c r="I1897" s="48"/>
      <c r="J1897" s="48"/>
      <c r="K1897" s="48"/>
      <c r="L1897" s="48"/>
      <c r="M1897" s="48"/>
      <c r="N1897" s="48"/>
      <c r="O1897" s="48"/>
      <c r="P1897" s="48"/>
      <c r="Q1897" s="48"/>
      <c r="R1897" s="48"/>
      <c r="S1897" s="48"/>
      <c r="T1897" s="48"/>
      <c r="U1897" s="48"/>
      <c r="V1897" s="48"/>
      <c r="W1897" s="48"/>
      <c r="X1897" s="48"/>
      <c r="Y1897" s="48"/>
      <c r="Z1897" s="48"/>
      <c r="AA1897" s="48"/>
      <c r="AB1897" s="48"/>
      <c r="AC1897" s="48"/>
      <c r="AD1897" s="48"/>
      <c r="AE1897" s="48"/>
      <c r="AF1897" s="48"/>
      <c r="AG1897" s="48"/>
      <c r="AH1897" s="48"/>
      <c r="AI1897" s="48"/>
      <c r="AJ1897" s="48"/>
      <c r="AK1897" s="48"/>
      <c r="BD1897" s="48"/>
      <c r="BE1897" s="48"/>
      <c r="BF1897" s="48"/>
      <c r="BG1897" s="48"/>
      <c r="BH1897" s="48"/>
      <c r="BI1897" s="48"/>
      <c r="BJ1897" s="48"/>
      <c r="BK1897" s="48"/>
      <c r="BL1897" s="48"/>
      <c r="BM1897" s="48"/>
      <c r="BN1897" s="48"/>
      <c r="BO1897" s="48"/>
      <c r="BP1897" s="48"/>
      <c r="BQ1897" s="48"/>
      <c r="BR1897" s="48"/>
      <c r="BS1897" s="48"/>
      <c r="BT1897" s="48"/>
      <c r="BU1897" s="48"/>
    </row>
    <row r="1898" spans="1:73">
      <c r="A1898" s="48"/>
      <c r="B1898" s="48"/>
      <c r="C1898" s="48"/>
      <c r="D1898" s="48"/>
      <c r="E1898" s="48"/>
      <c r="F1898" s="48"/>
      <c r="G1898" s="48"/>
      <c r="H1898" s="48"/>
      <c r="I1898" s="48"/>
      <c r="J1898" s="48"/>
      <c r="K1898" s="48"/>
      <c r="L1898" s="48"/>
      <c r="M1898" s="48"/>
      <c r="N1898" s="48"/>
      <c r="O1898" s="48"/>
      <c r="P1898" s="48"/>
      <c r="Q1898" s="48"/>
      <c r="R1898" s="48"/>
      <c r="S1898" s="48"/>
      <c r="T1898" s="48"/>
      <c r="U1898" s="48"/>
      <c r="V1898" s="48"/>
      <c r="W1898" s="48"/>
      <c r="X1898" s="48"/>
      <c r="Y1898" s="48"/>
      <c r="Z1898" s="48"/>
      <c r="AA1898" s="48"/>
      <c r="AB1898" s="48"/>
      <c r="AC1898" s="48"/>
      <c r="AD1898" s="48"/>
      <c r="AE1898" s="48"/>
      <c r="AF1898" s="48"/>
      <c r="AG1898" s="48"/>
      <c r="AH1898" s="48"/>
      <c r="AI1898" s="48"/>
      <c r="AJ1898" s="48"/>
      <c r="AK1898" s="48"/>
      <c r="BD1898" s="48"/>
      <c r="BE1898" s="48"/>
      <c r="BF1898" s="48"/>
      <c r="BG1898" s="48"/>
      <c r="BH1898" s="48"/>
      <c r="BI1898" s="48"/>
      <c r="BJ1898" s="48"/>
      <c r="BK1898" s="48"/>
      <c r="BL1898" s="48"/>
      <c r="BM1898" s="48"/>
      <c r="BN1898" s="48"/>
      <c r="BO1898" s="48"/>
      <c r="BP1898" s="48"/>
      <c r="BQ1898" s="48"/>
      <c r="BR1898" s="48"/>
      <c r="BS1898" s="48"/>
      <c r="BT1898" s="48"/>
      <c r="BU1898" s="48"/>
    </row>
    <row r="1899" spans="1:73">
      <c r="A1899" s="48"/>
      <c r="B1899" s="48"/>
      <c r="C1899" s="48"/>
      <c r="D1899" s="48"/>
      <c r="E1899" s="48"/>
      <c r="F1899" s="48"/>
      <c r="G1899" s="48"/>
      <c r="H1899" s="48"/>
      <c r="I1899" s="48"/>
      <c r="J1899" s="48"/>
      <c r="K1899" s="48"/>
      <c r="L1899" s="48"/>
      <c r="M1899" s="48"/>
      <c r="N1899" s="48"/>
      <c r="O1899" s="48"/>
      <c r="P1899" s="48"/>
      <c r="Q1899" s="48"/>
      <c r="R1899" s="48"/>
      <c r="S1899" s="48"/>
      <c r="T1899" s="48"/>
      <c r="U1899" s="48"/>
      <c r="V1899" s="48"/>
      <c r="W1899" s="48"/>
      <c r="X1899" s="48"/>
      <c r="Y1899" s="48"/>
      <c r="Z1899" s="48"/>
      <c r="AA1899" s="48"/>
      <c r="AB1899" s="48"/>
      <c r="AC1899" s="48"/>
      <c r="AD1899" s="48"/>
      <c r="AE1899" s="48"/>
      <c r="AF1899" s="48"/>
      <c r="AG1899" s="48"/>
      <c r="AH1899" s="48"/>
      <c r="AI1899" s="48"/>
      <c r="AJ1899" s="48"/>
      <c r="AK1899" s="48"/>
      <c r="BD1899" s="48"/>
      <c r="BE1899" s="48"/>
      <c r="BF1899" s="48"/>
      <c r="BG1899" s="48"/>
      <c r="BH1899" s="48"/>
      <c r="BI1899" s="48"/>
      <c r="BJ1899" s="48"/>
      <c r="BK1899" s="48"/>
      <c r="BL1899" s="48"/>
      <c r="BM1899" s="48"/>
      <c r="BN1899" s="48"/>
      <c r="BO1899" s="48"/>
      <c r="BP1899" s="48"/>
      <c r="BQ1899" s="48"/>
      <c r="BR1899" s="48"/>
      <c r="BS1899" s="48"/>
      <c r="BT1899" s="48"/>
      <c r="BU1899" s="48"/>
    </row>
    <row r="1900" spans="1:73">
      <c r="A1900" s="48"/>
      <c r="B1900" s="48"/>
      <c r="C1900" s="48"/>
      <c r="D1900" s="48"/>
      <c r="E1900" s="48"/>
      <c r="F1900" s="48"/>
      <c r="G1900" s="48"/>
      <c r="H1900" s="48"/>
      <c r="I1900" s="48"/>
      <c r="J1900" s="48"/>
      <c r="K1900" s="48"/>
      <c r="L1900" s="48"/>
      <c r="M1900" s="48"/>
      <c r="N1900" s="48"/>
      <c r="O1900" s="48"/>
      <c r="P1900" s="48"/>
      <c r="Q1900" s="48"/>
      <c r="R1900" s="48"/>
      <c r="S1900" s="48"/>
      <c r="T1900" s="48"/>
      <c r="U1900" s="48"/>
      <c r="V1900" s="48"/>
      <c r="W1900" s="48"/>
      <c r="X1900" s="48"/>
      <c r="Y1900" s="48"/>
      <c r="Z1900" s="48"/>
      <c r="AA1900" s="48"/>
      <c r="AB1900" s="48"/>
      <c r="AC1900" s="48"/>
      <c r="AD1900" s="48"/>
      <c r="AE1900" s="48"/>
      <c r="AF1900" s="48"/>
      <c r="AG1900" s="48"/>
      <c r="AH1900" s="48"/>
      <c r="AI1900" s="48"/>
      <c r="AJ1900" s="48"/>
      <c r="AK1900" s="48"/>
      <c r="BD1900" s="48"/>
      <c r="BE1900" s="48"/>
      <c r="BF1900" s="48"/>
      <c r="BG1900" s="48"/>
      <c r="BH1900" s="48"/>
      <c r="BI1900" s="48"/>
      <c r="BJ1900" s="48"/>
      <c r="BK1900" s="48"/>
      <c r="BL1900" s="48"/>
      <c r="BM1900" s="48"/>
      <c r="BN1900" s="48"/>
      <c r="BO1900" s="48"/>
      <c r="BP1900" s="48"/>
      <c r="BQ1900" s="48"/>
      <c r="BR1900" s="48"/>
      <c r="BS1900" s="48"/>
      <c r="BT1900" s="48"/>
      <c r="BU1900" s="48"/>
    </row>
    <row r="1901" spans="1:73">
      <c r="A1901" s="48"/>
      <c r="B1901" s="48"/>
      <c r="C1901" s="48"/>
      <c r="D1901" s="48"/>
      <c r="E1901" s="48"/>
      <c r="F1901" s="48"/>
      <c r="G1901" s="48"/>
      <c r="H1901" s="48"/>
      <c r="I1901" s="48"/>
      <c r="J1901" s="48"/>
      <c r="K1901" s="48"/>
      <c r="L1901" s="48"/>
      <c r="M1901" s="48"/>
      <c r="N1901" s="48"/>
      <c r="O1901" s="48"/>
      <c r="P1901" s="48"/>
      <c r="Q1901" s="48"/>
      <c r="R1901" s="48"/>
      <c r="S1901" s="48"/>
      <c r="T1901" s="48"/>
      <c r="U1901" s="48"/>
      <c r="V1901" s="48"/>
      <c r="W1901" s="48"/>
      <c r="X1901" s="48"/>
      <c r="Y1901" s="48"/>
      <c r="Z1901" s="48"/>
      <c r="AA1901" s="48"/>
      <c r="AB1901" s="48"/>
      <c r="AC1901" s="48"/>
      <c r="AD1901" s="48"/>
      <c r="AE1901" s="48"/>
      <c r="AF1901" s="48"/>
      <c r="AG1901" s="48"/>
      <c r="AH1901" s="48"/>
      <c r="AI1901" s="48"/>
      <c r="AJ1901" s="48"/>
      <c r="AK1901" s="48"/>
      <c r="BD1901" s="48"/>
      <c r="BE1901" s="48"/>
      <c r="BF1901" s="48"/>
      <c r="BG1901" s="48"/>
      <c r="BH1901" s="48"/>
      <c r="BI1901" s="48"/>
      <c r="BJ1901" s="48"/>
      <c r="BK1901" s="48"/>
      <c r="BL1901" s="48"/>
      <c r="BM1901" s="48"/>
      <c r="BN1901" s="48"/>
      <c r="BO1901" s="48"/>
      <c r="BP1901" s="48"/>
      <c r="BQ1901" s="48"/>
      <c r="BR1901" s="48"/>
      <c r="BS1901" s="48"/>
      <c r="BT1901" s="48"/>
      <c r="BU1901" s="48"/>
    </row>
    <row r="1902" spans="1:73">
      <c r="A1902" s="48"/>
      <c r="B1902" s="48"/>
      <c r="C1902" s="48"/>
      <c r="D1902" s="48"/>
      <c r="E1902" s="48"/>
      <c r="F1902" s="48"/>
      <c r="G1902" s="48"/>
      <c r="H1902" s="48"/>
      <c r="I1902" s="48"/>
      <c r="J1902" s="48"/>
      <c r="K1902" s="48"/>
      <c r="L1902" s="48"/>
      <c r="M1902" s="48"/>
      <c r="N1902" s="48"/>
      <c r="O1902" s="48"/>
      <c r="P1902" s="48"/>
      <c r="Q1902" s="48"/>
      <c r="R1902" s="48"/>
      <c r="S1902" s="48"/>
      <c r="T1902" s="48"/>
      <c r="U1902" s="48"/>
      <c r="V1902" s="48"/>
      <c r="W1902" s="48"/>
      <c r="X1902" s="48"/>
      <c r="Y1902" s="48"/>
      <c r="Z1902" s="48"/>
      <c r="AA1902" s="48"/>
      <c r="AB1902" s="48"/>
      <c r="AC1902" s="48"/>
      <c r="AD1902" s="48"/>
      <c r="AE1902" s="48"/>
      <c r="AF1902" s="48"/>
      <c r="AG1902" s="48"/>
      <c r="AH1902" s="48"/>
      <c r="AI1902" s="48"/>
      <c r="AJ1902" s="48"/>
      <c r="AK1902" s="48"/>
      <c r="BD1902" s="48"/>
      <c r="BE1902" s="48"/>
      <c r="BF1902" s="48"/>
      <c r="BG1902" s="48"/>
      <c r="BH1902" s="48"/>
      <c r="BI1902" s="48"/>
      <c r="BJ1902" s="48"/>
      <c r="BK1902" s="48"/>
      <c r="BL1902" s="48"/>
      <c r="BM1902" s="48"/>
      <c r="BN1902" s="48"/>
      <c r="BO1902" s="48"/>
      <c r="BP1902" s="48"/>
      <c r="BQ1902" s="48"/>
      <c r="BR1902" s="48"/>
      <c r="BS1902" s="48"/>
      <c r="BT1902" s="48"/>
      <c r="BU1902" s="48"/>
    </row>
    <row r="1903" spans="1:73">
      <c r="A1903" s="48"/>
      <c r="B1903" s="48"/>
      <c r="C1903" s="48"/>
      <c r="D1903" s="48"/>
      <c r="E1903" s="48"/>
      <c r="F1903" s="48"/>
      <c r="G1903" s="48"/>
      <c r="H1903" s="48"/>
      <c r="I1903" s="48"/>
      <c r="J1903" s="48"/>
      <c r="K1903" s="48"/>
      <c r="L1903" s="48"/>
      <c r="M1903" s="48"/>
      <c r="N1903" s="48"/>
      <c r="O1903" s="48"/>
      <c r="P1903" s="48"/>
      <c r="Q1903" s="48"/>
      <c r="R1903" s="48"/>
      <c r="S1903" s="48"/>
      <c r="T1903" s="48"/>
      <c r="U1903" s="48"/>
      <c r="V1903" s="48"/>
      <c r="W1903" s="48"/>
      <c r="X1903" s="48"/>
      <c r="Y1903" s="48"/>
      <c r="Z1903" s="48"/>
      <c r="AA1903" s="48"/>
      <c r="AB1903" s="48"/>
      <c r="AC1903" s="48"/>
      <c r="AD1903" s="48"/>
      <c r="AE1903" s="48"/>
      <c r="AF1903" s="48"/>
      <c r="AG1903" s="48"/>
      <c r="AH1903" s="48"/>
      <c r="AI1903" s="48"/>
      <c r="AJ1903" s="48"/>
      <c r="AK1903" s="48"/>
      <c r="BD1903" s="48"/>
      <c r="BE1903" s="48"/>
      <c r="BF1903" s="48"/>
      <c r="BG1903" s="48"/>
      <c r="BH1903" s="48"/>
      <c r="BI1903" s="48"/>
      <c r="BJ1903" s="48"/>
      <c r="BK1903" s="48"/>
      <c r="BL1903" s="48"/>
      <c r="BM1903" s="48"/>
      <c r="BN1903" s="48"/>
      <c r="BO1903" s="48"/>
      <c r="BP1903" s="48"/>
      <c r="BQ1903" s="48"/>
      <c r="BR1903" s="48"/>
      <c r="BS1903" s="48"/>
      <c r="BT1903" s="48"/>
      <c r="BU1903" s="48"/>
    </row>
    <row r="1904" spans="1:73">
      <c r="A1904" s="48"/>
      <c r="B1904" s="48"/>
      <c r="C1904" s="48"/>
      <c r="D1904" s="48"/>
      <c r="E1904" s="48"/>
      <c r="F1904" s="48"/>
      <c r="G1904" s="48"/>
      <c r="H1904" s="48"/>
      <c r="I1904" s="48"/>
      <c r="J1904" s="48"/>
      <c r="K1904" s="48"/>
      <c r="L1904" s="48"/>
      <c r="M1904" s="48"/>
      <c r="N1904" s="48"/>
      <c r="O1904" s="48"/>
      <c r="P1904" s="48"/>
      <c r="Q1904" s="48"/>
      <c r="R1904" s="48"/>
      <c r="S1904" s="48"/>
      <c r="T1904" s="48"/>
      <c r="U1904" s="48"/>
      <c r="V1904" s="48"/>
      <c r="W1904" s="48"/>
      <c r="X1904" s="48"/>
      <c r="Y1904" s="48"/>
      <c r="Z1904" s="48"/>
      <c r="AA1904" s="48"/>
      <c r="AB1904" s="48"/>
      <c r="AC1904" s="48"/>
      <c r="AD1904" s="48"/>
      <c r="AE1904" s="48"/>
      <c r="AF1904" s="48"/>
      <c r="AG1904" s="48"/>
      <c r="AH1904" s="48"/>
      <c r="AI1904" s="48"/>
      <c r="AJ1904" s="48"/>
      <c r="AK1904" s="48"/>
      <c r="BD1904" s="48"/>
      <c r="BE1904" s="48"/>
      <c r="BF1904" s="48"/>
      <c r="BG1904" s="48"/>
      <c r="BH1904" s="48"/>
      <c r="BI1904" s="48"/>
      <c r="BJ1904" s="48"/>
      <c r="BK1904" s="48"/>
      <c r="BL1904" s="48"/>
      <c r="BM1904" s="48"/>
      <c r="BN1904" s="48"/>
      <c r="BO1904" s="48"/>
      <c r="BP1904" s="48"/>
      <c r="BQ1904" s="48"/>
      <c r="BR1904" s="48"/>
      <c r="BS1904" s="48"/>
      <c r="BT1904" s="48"/>
      <c r="BU1904" s="48"/>
    </row>
    <row r="1905" spans="1:73">
      <c r="A1905" s="48"/>
      <c r="B1905" s="48"/>
      <c r="C1905" s="48"/>
      <c r="D1905" s="48"/>
      <c r="E1905" s="48"/>
      <c r="F1905" s="48"/>
      <c r="G1905" s="48"/>
      <c r="H1905" s="48"/>
      <c r="I1905" s="48"/>
      <c r="J1905" s="48"/>
      <c r="K1905" s="48"/>
      <c r="L1905" s="48"/>
      <c r="M1905" s="48"/>
      <c r="N1905" s="48"/>
      <c r="O1905" s="48"/>
      <c r="P1905" s="48"/>
      <c r="Q1905" s="48"/>
      <c r="R1905" s="48"/>
      <c r="S1905" s="48"/>
      <c r="T1905" s="48"/>
      <c r="U1905" s="48"/>
      <c r="V1905" s="48"/>
      <c r="W1905" s="48"/>
      <c r="X1905" s="48"/>
      <c r="Y1905" s="48"/>
      <c r="Z1905" s="48"/>
      <c r="AA1905" s="48"/>
      <c r="AB1905" s="48"/>
      <c r="AC1905" s="48"/>
      <c r="AD1905" s="48"/>
      <c r="AE1905" s="48"/>
      <c r="AF1905" s="48"/>
      <c r="AG1905" s="48"/>
      <c r="AH1905" s="48"/>
      <c r="AI1905" s="48"/>
      <c r="AJ1905" s="48"/>
      <c r="AK1905" s="48"/>
      <c r="BD1905" s="48"/>
      <c r="BE1905" s="48"/>
      <c r="BF1905" s="48"/>
      <c r="BG1905" s="48"/>
      <c r="BH1905" s="48"/>
      <c r="BI1905" s="48"/>
      <c r="BJ1905" s="48"/>
      <c r="BK1905" s="48"/>
      <c r="BL1905" s="48"/>
      <c r="BM1905" s="48"/>
      <c r="BN1905" s="48"/>
      <c r="BO1905" s="48"/>
      <c r="BP1905" s="48"/>
      <c r="BQ1905" s="48"/>
      <c r="BR1905" s="48"/>
      <c r="BS1905" s="48"/>
      <c r="BT1905" s="48"/>
      <c r="BU1905" s="48"/>
    </row>
    <row r="1906" spans="1:73">
      <c r="A1906" s="48"/>
      <c r="B1906" s="48"/>
      <c r="C1906" s="48"/>
      <c r="D1906" s="48"/>
      <c r="E1906" s="48"/>
      <c r="F1906" s="48"/>
      <c r="G1906" s="48"/>
      <c r="H1906" s="48"/>
      <c r="I1906" s="48"/>
      <c r="J1906" s="48"/>
      <c r="K1906" s="48"/>
      <c r="L1906" s="48"/>
      <c r="M1906" s="48"/>
      <c r="N1906" s="48"/>
      <c r="O1906" s="48"/>
      <c r="P1906" s="48"/>
      <c r="Q1906" s="48"/>
      <c r="R1906" s="48"/>
      <c r="S1906" s="48"/>
      <c r="T1906" s="48"/>
      <c r="U1906" s="48"/>
      <c r="V1906" s="48"/>
      <c r="W1906" s="48"/>
      <c r="X1906" s="48"/>
      <c r="Y1906" s="48"/>
      <c r="Z1906" s="48"/>
      <c r="AA1906" s="48"/>
      <c r="AB1906" s="48"/>
      <c r="AC1906" s="48"/>
      <c r="AD1906" s="48"/>
      <c r="AE1906" s="48"/>
      <c r="AF1906" s="48"/>
      <c r="AG1906" s="48"/>
      <c r="AH1906" s="48"/>
      <c r="AI1906" s="48"/>
      <c r="AJ1906" s="48"/>
      <c r="AK1906" s="48"/>
      <c r="BD1906" s="48"/>
      <c r="BE1906" s="48"/>
      <c r="BF1906" s="48"/>
      <c r="BG1906" s="48"/>
      <c r="BH1906" s="48"/>
      <c r="BI1906" s="48"/>
      <c r="BJ1906" s="48"/>
      <c r="BK1906" s="48"/>
      <c r="BL1906" s="48"/>
      <c r="BM1906" s="48"/>
      <c r="BN1906" s="48"/>
      <c r="BO1906" s="48"/>
      <c r="BP1906" s="48"/>
      <c r="BQ1906" s="48"/>
      <c r="BR1906" s="48"/>
      <c r="BS1906" s="48"/>
      <c r="BT1906" s="48"/>
      <c r="BU1906" s="48"/>
    </row>
    <row r="1907" spans="1:73">
      <c r="A1907" s="48"/>
      <c r="B1907" s="48"/>
      <c r="C1907" s="48"/>
      <c r="D1907" s="48"/>
      <c r="E1907" s="48"/>
      <c r="F1907" s="48"/>
      <c r="G1907" s="48"/>
      <c r="H1907" s="48"/>
      <c r="I1907" s="48"/>
      <c r="J1907" s="48"/>
      <c r="K1907" s="48"/>
      <c r="L1907" s="48"/>
      <c r="M1907" s="48"/>
      <c r="N1907" s="48"/>
      <c r="O1907" s="48"/>
      <c r="P1907" s="48"/>
      <c r="Q1907" s="48"/>
      <c r="R1907" s="48"/>
      <c r="S1907" s="48"/>
      <c r="T1907" s="48"/>
      <c r="U1907" s="48"/>
      <c r="V1907" s="48"/>
      <c r="W1907" s="48"/>
      <c r="X1907" s="48"/>
      <c r="Y1907" s="48"/>
      <c r="Z1907" s="48"/>
      <c r="AA1907" s="48"/>
      <c r="AB1907" s="48"/>
      <c r="AC1907" s="48"/>
      <c r="AD1907" s="48"/>
      <c r="AE1907" s="48"/>
      <c r="AF1907" s="48"/>
      <c r="AG1907" s="48"/>
      <c r="AH1907" s="48"/>
      <c r="AI1907" s="48"/>
      <c r="AJ1907" s="48"/>
      <c r="AK1907" s="48"/>
      <c r="BD1907" s="48"/>
      <c r="BE1907" s="48"/>
      <c r="BF1907" s="48"/>
      <c r="BG1907" s="48"/>
      <c r="BH1907" s="48"/>
      <c r="BI1907" s="48"/>
      <c r="BJ1907" s="48"/>
      <c r="BK1907" s="48"/>
      <c r="BL1907" s="48"/>
      <c r="BM1907" s="48"/>
      <c r="BN1907" s="48"/>
      <c r="BO1907" s="48"/>
      <c r="BP1907" s="48"/>
      <c r="BQ1907" s="48"/>
      <c r="BR1907" s="48"/>
      <c r="BS1907" s="48"/>
      <c r="BT1907" s="48"/>
      <c r="BU1907" s="48"/>
    </row>
    <row r="1908" spans="1:73">
      <c r="A1908" s="48"/>
      <c r="B1908" s="48"/>
      <c r="C1908" s="48"/>
      <c r="D1908" s="48"/>
      <c r="E1908" s="48"/>
      <c r="F1908" s="48"/>
      <c r="G1908" s="48"/>
      <c r="H1908" s="48"/>
      <c r="I1908" s="48"/>
      <c r="J1908" s="48"/>
      <c r="K1908" s="48"/>
      <c r="L1908" s="48"/>
      <c r="M1908" s="48"/>
      <c r="N1908" s="48"/>
      <c r="O1908" s="48"/>
      <c r="P1908" s="48"/>
      <c r="Q1908" s="48"/>
      <c r="R1908" s="48"/>
      <c r="S1908" s="48"/>
      <c r="T1908" s="48"/>
      <c r="U1908" s="48"/>
      <c r="V1908" s="48"/>
      <c r="W1908" s="48"/>
      <c r="X1908" s="48"/>
      <c r="Y1908" s="48"/>
      <c r="Z1908" s="48"/>
      <c r="AA1908" s="48"/>
      <c r="AB1908" s="48"/>
      <c r="AC1908" s="48"/>
      <c r="AD1908" s="48"/>
      <c r="AE1908" s="48"/>
      <c r="AF1908" s="48"/>
      <c r="AG1908" s="48"/>
      <c r="AH1908" s="48"/>
      <c r="AI1908" s="48"/>
      <c r="AJ1908" s="48"/>
      <c r="AK1908" s="48"/>
      <c r="BD1908" s="48"/>
      <c r="BE1908" s="48"/>
      <c r="BF1908" s="48"/>
      <c r="BG1908" s="48"/>
      <c r="BH1908" s="48"/>
      <c r="BI1908" s="48"/>
      <c r="BJ1908" s="48"/>
      <c r="BK1908" s="48"/>
      <c r="BL1908" s="48"/>
      <c r="BM1908" s="48"/>
      <c r="BN1908" s="48"/>
      <c r="BO1908" s="48"/>
      <c r="BP1908" s="48"/>
      <c r="BQ1908" s="48"/>
      <c r="BR1908" s="48"/>
      <c r="BS1908" s="48"/>
      <c r="BT1908" s="48"/>
      <c r="BU1908" s="48"/>
    </row>
    <row r="1909" spans="1:73">
      <c r="A1909" s="48"/>
      <c r="B1909" s="48"/>
      <c r="C1909" s="48"/>
      <c r="D1909" s="48"/>
      <c r="E1909" s="48"/>
      <c r="F1909" s="48"/>
      <c r="G1909" s="48"/>
      <c r="H1909" s="48"/>
      <c r="I1909" s="48"/>
      <c r="J1909" s="48"/>
      <c r="K1909" s="48"/>
      <c r="L1909" s="48"/>
      <c r="M1909" s="48"/>
      <c r="N1909" s="48"/>
      <c r="O1909" s="48"/>
      <c r="P1909" s="48"/>
      <c r="Q1909" s="48"/>
      <c r="R1909" s="48"/>
      <c r="S1909" s="48"/>
      <c r="T1909" s="48"/>
      <c r="U1909" s="48"/>
      <c r="V1909" s="48"/>
      <c r="W1909" s="48"/>
      <c r="X1909" s="48"/>
      <c r="Y1909" s="48"/>
      <c r="Z1909" s="48"/>
      <c r="AA1909" s="48"/>
      <c r="AB1909" s="48"/>
      <c r="AC1909" s="48"/>
      <c r="AD1909" s="48"/>
      <c r="AE1909" s="48"/>
      <c r="AF1909" s="48"/>
      <c r="AG1909" s="48"/>
      <c r="AH1909" s="48"/>
      <c r="AI1909" s="48"/>
      <c r="AJ1909" s="48"/>
      <c r="AK1909" s="48"/>
      <c r="BD1909" s="48"/>
      <c r="BE1909" s="48"/>
      <c r="BF1909" s="48"/>
      <c r="BG1909" s="48"/>
      <c r="BH1909" s="48"/>
      <c r="BI1909" s="48"/>
      <c r="BJ1909" s="48"/>
      <c r="BK1909" s="48"/>
      <c r="BL1909" s="48"/>
      <c r="BM1909" s="48"/>
      <c r="BN1909" s="48"/>
      <c r="BO1909" s="48"/>
      <c r="BP1909" s="48"/>
      <c r="BQ1909" s="48"/>
      <c r="BR1909" s="48"/>
      <c r="BS1909" s="48"/>
      <c r="BT1909" s="48"/>
      <c r="BU1909" s="48"/>
    </row>
    <row r="1910" spans="1:73">
      <c r="A1910" s="48"/>
      <c r="B1910" s="48"/>
      <c r="C1910" s="48"/>
      <c r="D1910" s="48"/>
      <c r="E1910" s="48"/>
      <c r="F1910" s="48"/>
      <c r="G1910" s="48"/>
      <c r="H1910" s="48"/>
      <c r="I1910" s="48"/>
      <c r="J1910" s="48"/>
      <c r="K1910" s="48"/>
      <c r="L1910" s="48"/>
      <c r="M1910" s="48"/>
      <c r="N1910" s="48"/>
      <c r="O1910" s="48"/>
      <c r="P1910" s="48"/>
      <c r="Q1910" s="48"/>
      <c r="R1910" s="48"/>
      <c r="S1910" s="48"/>
      <c r="T1910" s="48"/>
      <c r="U1910" s="48"/>
      <c r="V1910" s="48"/>
      <c r="W1910" s="48"/>
      <c r="X1910" s="48"/>
      <c r="Y1910" s="48"/>
      <c r="Z1910" s="48"/>
      <c r="AA1910" s="48"/>
      <c r="AB1910" s="48"/>
      <c r="AC1910" s="48"/>
      <c r="AD1910" s="48"/>
      <c r="AE1910" s="48"/>
      <c r="AF1910" s="48"/>
      <c r="AG1910" s="48"/>
      <c r="AH1910" s="48"/>
      <c r="AI1910" s="48"/>
      <c r="AJ1910" s="48"/>
      <c r="AK1910" s="48"/>
      <c r="BD1910" s="48"/>
      <c r="BE1910" s="48"/>
      <c r="BF1910" s="48"/>
      <c r="BG1910" s="48"/>
      <c r="BH1910" s="48"/>
      <c r="BI1910" s="48"/>
      <c r="BJ1910" s="48"/>
      <c r="BK1910" s="48"/>
      <c r="BL1910" s="48"/>
      <c r="BM1910" s="48"/>
      <c r="BN1910" s="48"/>
      <c r="BO1910" s="48"/>
      <c r="BP1910" s="48"/>
      <c r="BQ1910" s="48"/>
      <c r="BR1910" s="48"/>
      <c r="BS1910" s="48"/>
      <c r="BT1910" s="48"/>
      <c r="BU1910" s="48"/>
    </row>
    <row r="1911" spans="1:73">
      <c r="A1911" s="48"/>
      <c r="B1911" s="48"/>
      <c r="C1911" s="48"/>
      <c r="D1911" s="48"/>
      <c r="E1911" s="48"/>
      <c r="F1911" s="48"/>
      <c r="G1911" s="48"/>
      <c r="H1911" s="48"/>
      <c r="I1911" s="48"/>
      <c r="J1911" s="48"/>
      <c r="K1911" s="48"/>
      <c r="L1911" s="48"/>
      <c r="M1911" s="48"/>
      <c r="N1911" s="48"/>
      <c r="O1911" s="48"/>
      <c r="P1911" s="48"/>
      <c r="Q1911" s="48"/>
      <c r="R1911" s="48"/>
      <c r="S1911" s="48"/>
      <c r="T1911" s="48"/>
      <c r="U1911" s="48"/>
      <c r="V1911" s="48"/>
      <c r="W1911" s="48"/>
      <c r="X1911" s="48"/>
      <c r="Y1911" s="48"/>
      <c r="Z1911" s="48"/>
      <c r="AA1911" s="48"/>
      <c r="AB1911" s="48"/>
      <c r="AC1911" s="48"/>
      <c r="AD1911" s="48"/>
      <c r="AE1911" s="48"/>
      <c r="AF1911" s="48"/>
      <c r="AG1911" s="48"/>
      <c r="AH1911" s="48"/>
      <c r="AI1911" s="48"/>
      <c r="AJ1911" s="48"/>
      <c r="AK1911" s="48"/>
      <c r="BD1911" s="48"/>
      <c r="BE1911" s="48"/>
      <c r="BF1911" s="48"/>
      <c r="BG1911" s="48"/>
      <c r="BH1911" s="48"/>
      <c r="BI1911" s="48"/>
      <c r="BJ1911" s="48"/>
      <c r="BK1911" s="48"/>
      <c r="BL1911" s="48"/>
      <c r="BM1911" s="48"/>
      <c r="BN1911" s="48"/>
      <c r="BO1911" s="48"/>
      <c r="BP1911" s="48"/>
      <c r="BQ1911" s="48"/>
      <c r="BR1911" s="48"/>
      <c r="BS1911" s="48"/>
      <c r="BT1911" s="48"/>
      <c r="BU1911" s="48"/>
    </row>
    <row r="1912" spans="1:73">
      <c r="A1912" s="48"/>
      <c r="B1912" s="48"/>
      <c r="C1912" s="48"/>
      <c r="D1912" s="48"/>
      <c r="E1912" s="48"/>
      <c r="F1912" s="48"/>
      <c r="G1912" s="48"/>
      <c r="H1912" s="48"/>
      <c r="I1912" s="48"/>
      <c r="J1912" s="48"/>
      <c r="K1912" s="48"/>
      <c r="L1912" s="48"/>
      <c r="M1912" s="48"/>
      <c r="N1912" s="48"/>
      <c r="O1912" s="48"/>
      <c r="P1912" s="48"/>
      <c r="Q1912" s="48"/>
      <c r="R1912" s="48"/>
      <c r="S1912" s="48"/>
      <c r="T1912" s="48"/>
      <c r="U1912" s="48"/>
      <c r="V1912" s="48"/>
      <c r="W1912" s="48"/>
      <c r="X1912" s="48"/>
      <c r="Y1912" s="48"/>
      <c r="Z1912" s="48"/>
      <c r="AA1912" s="48"/>
      <c r="AB1912" s="48"/>
      <c r="AC1912" s="48"/>
      <c r="AD1912" s="48"/>
      <c r="AE1912" s="48"/>
      <c r="AF1912" s="48"/>
      <c r="AG1912" s="48"/>
      <c r="AH1912" s="48"/>
      <c r="AI1912" s="48"/>
      <c r="AJ1912" s="48"/>
      <c r="AK1912" s="48"/>
      <c r="BD1912" s="48"/>
      <c r="BE1912" s="48"/>
      <c r="BF1912" s="48"/>
      <c r="BG1912" s="48"/>
      <c r="BH1912" s="48"/>
      <c r="BI1912" s="48"/>
      <c r="BJ1912" s="48"/>
      <c r="BK1912" s="48"/>
      <c r="BL1912" s="48"/>
      <c r="BM1912" s="48"/>
      <c r="BN1912" s="48"/>
      <c r="BO1912" s="48"/>
      <c r="BP1912" s="48"/>
      <c r="BQ1912" s="48"/>
      <c r="BR1912" s="48"/>
      <c r="BS1912" s="48"/>
      <c r="BT1912" s="48"/>
      <c r="BU1912" s="48"/>
    </row>
    <row r="1913" spans="1:73">
      <c r="A1913" s="48"/>
      <c r="B1913" s="48"/>
      <c r="C1913" s="48"/>
      <c r="D1913" s="48"/>
      <c r="E1913" s="48"/>
      <c r="F1913" s="48"/>
      <c r="G1913" s="48"/>
      <c r="H1913" s="48"/>
      <c r="I1913" s="48"/>
      <c r="J1913" s="48"/>
      <c r="K1913" s="48"/>
      <c r="L1913" s="48"/>
      <c r="M1913" s="48"/>
      <c r="N1913" s="48"/>
      <c r="O1913" s="48"/>
      <c r="P1913" s="48"/>
      <c r="Q1913" s="48"/>
      <c r="R1913" s="48"/>
      <c r="S1913" s="48"/>
      <c r="T1913" s="48"/>
      <c r="U1913" s="48"/>
      <c r="V1913" s="48"/>
      <c r="W1913" s="48"/>
      <c r="X1913" s="48"/>
      <c r="Y1913" s="48"/>
      <c r="Z1913" s="48"/>
      <c r="AA1913" s="48"/>
      <c r="AB1913" s="48"/>
      <c r="AC1913" s="48"/>
      <c r="AD1913" s="48"/>
      <c r="AE1913" s="48"/>
      <c r="AF1913" s="48"/>
      <c r="AG1913" s="48"/>
      <c r="AH1913" s="48"/>
      <c r="AI1913" s="48"/>
      <c r="AJ1913" s="48"/>
      <c r="AK1913" s="48"/>
      <c r="BD1913" s="48"/>
      <c r="BE1913" s="48"/>
      <c r="BF1913" s="48"/>
      <c r="BG1913" s="48"/>
      <c r="BH1913" s="48"/>
      <c r="BI1913" s="48"/>
      <c r="BJ1913" s="48"/>
      <c r="BK1913" s="48"/>
      <c r="BL1913" s="48"/>
      <c r="BM1913" s="48"/>
      <c r="BN1913" s="48"/>
      <c r="BO1913" s="48"/>
      <c r="BP1913" s="48"/>
      <c r="BQ1913" s="48"/>
      <c r="BR1913" s="48"/>
      <c r="BS1913" s="48"/>
      <c r="BT1913" s="48"/>
      <c r="BU1913" s="48"/>
    </row>
    <row r="1914" spans="1:73">
      <c r="A1914" s="48"/>
      <c r="B1914" s="48"/>
      <c r="C1914" s="48"/>
      <c r="D1914" s="48"/>
      <c r="E1914" s="48"/>
      <c r="F1914" s="48"/>
      <c r="G1914" s="48"/>
      <c r="H1914" s="48"/>
      <c r="I1914" s="48"/>
      <c r="J1914" s="48"/>
      <c r="K1914" s="48"/>
      <c r="L1914" s="48"/>
      <c r="M1914" s="48"/>
      <c r="O1914" s="48"/>
      <c r="P1914" s="48"/>
      <c r="Q1914" s="48"/>
      <c r="R1914" s="48"/>
      <c r="S1914" s="48"/>
      <c r="T1914" s="48"/>
      <c r="U1914" s="48"/>
      <c r="V1914" s="48"/>
      <c r="W1914" s="48"/>
      <c r="X1914" s="48"/>
      <c r="Y1914" s="48"/>
      <c r="Z1914" s="48"/>
      <c r="AA1914" s="48"/>
      <c r="AB1914" s="48"/>
      <c r="AC1914" s="48"/>
      <c r="AD1914" s="48"/>
      <c r="AE1914" s="48"/>
      <c r="AF1914" s="48"/>
      <c r="AG1914" s="48"/>
      <c r="AH1914" s="48"/>
      <c r="AI1914" s="48"/>
      <c r="AJ1914" s="48"/>
      <c r="AK1914" s="48"/>
      <c r="BD1914" s="48"/>
      <c r="BE1914" s="48"/>
      <c r="BF1914" s="48"/>
      <c r="BG1914" s="48"/>
      <c r="BH1914" s="48"/>
      <c r="BI1914" s="48"/>
      <c r="BJ1914" s="48"/>
      <c r="BK1914" s="48"/>
      <c r="BL1914" s="48"/>
      <c r="BM1914" s="48"/>
      <c r="BN1914" s="48"/>
      <c r="BO1914" s="48"/>
      <c r="BP1914" s="48"/>
      <c r="BQ1914" s="48"/>
      <c r="BR1914" s="48"/>
      <c r="BS1914" s="48"/>
      <c r="BT1914" s="48"/>
      <c r="BU1914" s="48"/>
    </row>
    <row r="1915" spans="1:73">
      <c r="A1915" s="48"/>
      <c r="B1915" s="48"/>
      <c r="C1915" s="48"/>
      <c r="D1915" s="48"/>
      <c r="E1915" s="48"/>
      <c r="F1915" s="48"/>
      <c r="G1915" s="48"/>
      <c r="H1915" s="48"/>
      <c r="I1915" s="48"/>
      <c r="J1915" s="48"/>
      <c r="K1915" s="48"/>
      <c r="L1915" s="48"/>
      <c r="M1915" s="48"/>
      <c r="O1915" s="48"/>
      <c r="P1915" s="48"/>
      <c r="Q1915" s="48"/>
      <c r="R1915" s="48"/>
      <c r="S1915" s="48"/>
      <c r="T1915" s="48"/>
      <c r="U1915" s="48"/>
      <c r="V1915" s="48"/>
      <c r="W1915" s="48"/>
      <c r="X1915" s="48"/>
      <c r="Y1915" s="48"/>
      <c r="Z1915" s="48"/>
      <c r="AA1915" s="48"/>
      <c r="AB1915" s="48"/>
      <c r="AC1915" s="48"/>
      <c r="AD1915" s="48"/>
      <c r="AE1915" s="48"/>
      <c r="AF1915" s="48"/>
      <c r="AG1915" s="48"/>
      <c r="AH1915" s="48"/>
      <c r="AI1915" s="48"/>
      <c r="AJ1915" s="48"/>
      <c r="AK1915" s="48"/>
      <c r="BD1915" s="48"/>
      <c r="BE1915" s="48"/>
      <c r="BF1915" s="48"/>
      <c r="BG1915" s="48"/>
      <c r="BH1915" s="48"/>
      <c r="BI1915" s="48"/>
      <c r="BJ1915" s="48"/>
      <c r="BK1915" s="48"/>
      <c r="BL1915" s="48"/>
      <c r="BM1915" s="48"/>
      <c r="BN1915" s="48"/>
      <c r="BO1915" s="48"/>
      <c r="BP1915" s="48"/>
      <c r="BQ1915" s="48"/>
      <c r="BR1915" s="48"/>
      <c r="BS1915" s="48"/>
      <c r="BT1915" s="48"/>
      <c r="BU1915" s="48"/>
    </row>
    <row r="1916" spans="1:73">
      <c r="A1916" s="48"/>
      <c r="B1916" s="48"/>
      <c r="C1916" s="48"/>
      <c r="D1916" s="48"/>
      <c r="E1916" s="48"/>
      <c r="F1916" s="48"/>
      <c r="G1916" s="48"/>
      <c r="H1916" s="48"/>
      <c r="I1916" s="48"/>
      <c r="J1916" s="48"/>
      <c r="K1916" s="48"/>
      <c r="L1916" s="48"/>
      <c r="M1916" s="48"/>
      <c r="O1916" s="48"/>
      <c r="P1916" s="48"/>
      <c r="Q1916" s="48"/>
      <c r="R1916" s="48"/>
      <c r="S1916" s="48"/>
      <c r="T1916" s="48"/>
      <c r="U1916" s="48"/>
      <c r="V1916" s="48"/>
      <c r="W1916" s="48"/>
      <c r="X1916" s="48"/>
      <c r="Y1916" s="48"/>
      <c r="Z1916" s="48"/>
      <c r="AA1916" s="48"/>
      <c r="AB1916" s="48"/>
      <c r="AC1916" s="48"/>
      <c r="AD1916" s="48"/>
      <c r="AE1916" s="48"/>
      <c r="AF1916" s="48"/>
      <c r="AG1916" s="48"/>
      <c r="AH1916" s="48"/>
      <c r="AI1916" s="48"/>
      <c r="AJ1916" s="48"/>
      <c r="AK1916" s="48"/>
      <c r="BD1916" s="48"/>
      <c r="BE1916" s="48"/>
      <c r="BF1916" s="48"/>
      <c r="BG1916" s="48"/>
      <c r="BH1916" s="48"/>
      <c r="BI1916" s="48"/>
      <c r="BJ1916" s="48"/>
      <c r="BK1916" s="48"/>
      <c r="BL1916" s="48"/>
      <c r="BM1916" s="48"/>
      <c r="BN1916" s="48"/>
      <c r="BO1916" s="48"/>
      <c r="BP1916" s="48"/>
      <c r="BQ1916" s="48"/>
      <c r="BR1916" s="48"/>
      <c r="BS1916" s="48"/>
      <c r="BT1916" s="48"/>
      <c r="BU1916" s="48"/>
    </row>
    <row r="1917" spans="1:73">
      <c r="A1917" s="48"/>
      <c r="B1917" s="48"/>
      <c r="C1917" s="48"/>
      <c r="D1917" s="48"/>
      <c r="E1917" s="48"/>
      <c r="F1917" s="48"/>
      <c r="G1917" s="48"/>
      <c r="H1917" s="48"/>
      <c r="I1917" s="48"/>
      <c r="J1917" s="48"/>
      <c r="K1917" s="48"/>
      <c r="L1917" s="48"/>
      <c r="M1917" s="48"/>
      <c r="O1917" s="48"/>
      <c r="P1917" s="48"/>
      <c r="Q1917" s="48"/>
      <c r="R1917" s="48"/>
      <c r="S1917" s="48"/>
      <c r="T1917" s="48"/>
      <c r="U1917" s="48"/>
      <c r="V1917" s="48"/>
      <c r="W1917" s="48"/>
      <c r="X1917" s="48"/>
      <c r="Y1917" s="48"/>
      <c r="Z1917" s="48"/>
      <c r="AA1917" s="48"/>
      <c r="AB1917" s="48"/>
      <c r="AC1917" s="48"/>
      <c r="AD1917" s="48"/>
      <c r="AE1917" s="48"/>
      <c r="AF1917" s="48"/>
      <c r="AG1917" s="48"/>
      <c r="AH1917" s="48"/>
      <c r="AI1917" s="48"/>
      <c r="AJ1917" s="48"/>
      <c r="AK1917" s="48"/>
      <c r="BD1917" s="48"/>
      <c r="BE1917" s="48"/>
      <c r="BF1917" s="48"/>
      <c r="BG1917" s="48"/>
      <c r="BH1917" s="48"/>
      <c r="BI1917" s="48"/>
      <c r="BJ1917" s="48"/>
      <c r="BK1917" s="48"/>
      <c r="BL1917" s="48"/>
      <c r="BM1917" s="48"/>
      <c r="BN1917" s="48"/>
      <c r="BO1917" s="48"/>
      <c r="BP1917" s="48"/>
      <c r="BQ1917" s="48"/>
      <c r="BR1917" s="48"/>
      <c r="BS1917" s="48"/>
      <c r="BT1917" s="48"/>
      <c r="BU1917" s="48"/>
    </row>
    <row r="1918" spans="1:73">
      <c r="A1918" s="48"/>
      <c r="B1918" s="48"/>
      <c r="C1918" s="48"/>
      <c r="D1918" s="48"/>
      <c r="E1918" s="48"/>
      <c r="F1918" s="48"/>
      <c r="G1918" s="48"/>
      <c r="H1918" s="48"/>
      <c r="I1918" s="48"/>
      <c r="J1918" s="48"/>
      <c r="K1918" s="48"/>
      <c r="L1918" s="48"/>
      <c r="M1918" s="48"/>
      <c r="O1918" s="48"/>
      <c r="P1918" s="48"/>
      <c r="Q1918" s="48"/>
      <c r="R1918" s="48"/>
      <c r="S1918" s="48"/>
      <c r="T1918" s="48"/>
      <c r="U1918" s="48"/>
      <c r="V1918" s="48"/>
      <c r="W1918" s="48"/>
      <c r="X1918" s="48"/>
      <c r="Y1918" s="48"/>
      <c r="Z1918" s="48"/>
      <c r="AA1918" s="48"/>
      <c r="AB1918" s="48"/>
      <c r="AC1918" s="48"/>
      <c r="AD1918" s="48"/>
      <c r="AE1918" s="48"/>
      <c r="AF1918" s="48"/>
      <c r="AG1918" s="48"/>
      <c r="AH1918" s="48"/>
      <c r="AI1918" s="48"/>
      <c r="AJ1918" s="48"/>
      <c r="AK1918" s="48"/>
      <c r="BD1918" s="48"/>
      <c r="BE1918" s="48"/>
      <c r="BF1918" s="48"/>
      <c r="BG1918" s="48"/>
      <c r="BH1918" s="48"/>
      <c r="BI1918" s="48"/>
      <c r="BJ1918" s="48"/>
      <c r="BK1918" s="48"/>
      <c r="BL1918" s="48"/>
      <c r="BM1918" s="48"/>
      <c r="BN1918" s="48"/>
      <c r="BO1918" s="48"/>
      <c r="BP1918" s="48"/>
      <c r="BQ1918" s="48"/>
      <c r="BR1918" s="48"/>
      <c r="BS1918" s="48"/>
      <c r="BT1918" s="48"/>
      <c r="BU1918" s="48"/>
    </row>
    <row r="1919" spans="1:73">
      <c r="A1919" s="48"/>
      <c r="B1919" s="48"/>
      <c r="C1919" s="48"/>
      <c r="D1919" s="48"/>
      <c r="E1919" s="48"/>
      <c r="F1919" s="48"/>
      <c r="G1919" s="48"/>
      <c r="H1919" s="48"/>
      <c r="I1919" s="48"/>
      <c r="J1919" s="48"/>
      <c r="K1919" s="48"/>
      <c r="L1919" s="48"/>
      <c r="M1919" s="48"/>
      <c r="Y1919" s="48"/>
      <c r="Z1919" s="48"/>
      <c r="AA1919" s="48"/>
      <c r="AB1919" s="48"/>
      <c r="AC1919" s="48"/>
      <c r="AD1919" s="48"/>
      <c r="AE1919" s="48"/>
      <c r="AF1919" s="48"/>
      <c r="AG1919" s="48"/>
      <c r="AH1919" s="48"/>
      <c r="AI1919" s="48"/>
      <c r="AJ1919" s="48"/>
      <c r="AK1919" s="48"/>
      <c r="BD1919" s="48"/>
      <c r="BE1919" s="48"/>
      <c r="BF1919" s="48"/>
      <c r="BG1919" s="48"/>
      <c r="BH1919" s="48"/>
      <c r="BI1919" s="48"/>
      <c r="BJ1919" s="48"/>
      <c r="BK1919" s="48"/>
      <c r="BL1919" s="48"/>
      <c r="BM1919" s="48"/>
      <c r="BN1919" s="48"/>
      <c r="BO1919" s="48"/>
      <c r="BP1919" s="48"/>
      <c r="BQ1919" s="48"/>
      <c r="BR1919" s="48"/>
      <c r="BS1919" s="48"/>
      <c r="BT1919" s="48"/>
      <c r="BU1919" s="48"/>
    </row>
    <row r="1920" spans="1:73">
      <c r="A1920" s="48"/>
      <c r="B1920" s="48"/>
      <c r="C1920" s="48"/>
      <c r="D1920" s="48"/>
      <c r="E1920" s="48"/>
      <c r="F1920" s="48"/>
      <c r="G1920" s="48"/>
      <c r="H1920" s="48"/>
      <c r="I1920" s="48"/>
      <c r="J1920" s="48"/>
      <c r="K1920" s="48"/>
      <c r="L1920" s="48"/>
      <c r="M1920" s="48"/>
      <c r="Y1920" s="48"/>
      <c r="Z1920" s="48"/>
      <c r="AA1920" s="48"/>
      <c r="AB1920" s="48"/>
      <c r="AC1920" s="48"/>
      <c r="AD1920" s="48"/>
      <c r="AE1920" s="48"/>
      <c r="AF1920" s="48"/>
      <c r="AG1920" s="48"/>
      <c r="AH1920" s="48"/>
      <c r="AI1920" s="48"/>
      <c r="AJ1920" s="48"/>
      <c r="AK1920" s="48"/>
      <c r="BD1920" s="48"/>
      <c r="BE1920" s="48"/>
      <c r="BF1920" s="48"/>
      <c r="BG1920" s="48"/>
      <c r="BH1920" s="48"/>
      <c r="BI1920" s="48"/>
      <c r="BJ1920" s="48"/>
      <c r="BK1920" s="48"/>
      <c r="BL1920" s="48"/>
      <c r="BM1920" s="48"/>
      <c r="BN1920" s="48"/>
      <c r="BO1920" s="48"/>
      <c r="BP1920" s="48"/>
      <c r="BQ1920" s="48"/>
      <c r="BR1920" s="48"/>
      <c r="BS1920" s="48"/>
      <c r="BT1920" s="48"/>
      <c r="BU1920" s="48"/>
    </row>
    <row r="1921" spans="1:73">
      <c r="A1921" s="48"/>
      <c r="B1921" s="48"/>
      <c r="C1921" s="48"/>
      <c r="D1921" s="48"/>
      <c r="E1921" s="48"/>
      <c r="F1921" s="48"/>
      <c r="G1921" s="48"/>
      <c r="H1921" s="48"/>
      <c r="I1921" s="48"/>
      <c r="J1921" s="48"/>
      <c r="K1921" s="48"/>
      <c r="L1921" s="48"/>
      <c r="M1921" s="48"/>
      <c r="Y1921" s="48"/>
      <c r="Z1921" s="48"/>
      <c r="AA1921" s="48"/>
      <c r="AB1921" s="48"/>
      <c r="AC1921" s="48"/>
      <c r="AD1921" s="48"/>
      <c r="AE1921" s="48"/>
      <c r="AF1921" s="48"/>
      <c r="AG1921" s="48"/>
      <c r="AH1921" s="48"/>
      <c r="AI1921" s="48"/>
      <c r="AJ1921" s="48"/>
      <c r="AK1921" s="48"/>
      <c r="BH1921" s="48"/>
      <c r="BI1921" s="48"/>
      <c r="BJ1921" s="48"/>
      <c r="BK1921" s="48"/>
      <c r="BL1921" s="48"/>
      <c r="BM1921" s="48"/>
      <c r="BN1921" s="48"/>
      <c r="BO1921" s="48"/>
      <c r="BP1921" s="48"/>
      <c r="BQ1921" s="48"/>
      <c r="BR1921" s="48"/>
      <c r="BS1921" s="48"/>
      <c r="BT1921" s="48"/>
      <c r="BU1921" s="48"/>
    </row>
    <row r="1922" spans="1:73">
      <c r="A1922" s="48"/>
      <c r="B1922" s="48"/>
      <c r="C1922" s="48"/>
      <c r="D1922" s="48"/>
      <c r="E1922" s="48"/>
      <c r="F1922" s="48"/>
      <c r="G1922" s="48"/>
      <c r="H1922" s="48"/>
      <c r="I1922" s="48"/>
      <c r="J1922" s="48"/>
      <c r="K1922" s="48"/>
      <c r="L1922" s="48"/>
      <c r="M1922" s="48"/>
      <c r="Y1922" s="48"/>
      <c r="AA1922" s="48"/>
      <c r="AB1922" s="48"/>
      <c r="AC1922" s="48"/>
      <c r="AD1922" s="48"/>
      <c r="AE1922" s="48"/>
      <c r="AF1922" s="48"/>
      <c r="AG1922" s="48"/>
      <c r="AH1922" s="48"/>
      <c r="AI1922" s="48"/>
      <c r="AJ1922" s="48"/>
      <c r="AK1922" s="48"/>
      <c r="BH1922" s="48"/>
      <c r="BI1922" s="48"/>
      <c r="BJ1922" s="48"/>
      <c r="BK1922" s="48"/>
      <c r="BL1922" s="48"/>
      <c r="BM1922" s="48"/>
      <c r="BN1922" s="48"/>
      <c r="BO1922" s="48"/>
      <c r="BP1922" s="48"/>
      <c r="BQ1922" s="48"/>
      <c r="BR1922" s="48"/>
      <c r="BS1922" s="48"/>
      <c r="BT1922" s="48"/>
      <c r="BU1922" s="48"/>
    </row>
    <row r="1923" spans="1:73">
      <c r="A1923" s="48"/>
      <c r="B1923" s="48"/>
      <c r="C1923" s="48"/>
      <c r="D1923" s="48"/>
      <c r="E1923" s="48"/>
      <c r="F1923" s="48"/>
      <c r="G1923" s="48"/>
      <c r="H1923" s="48"/>
      <c r="I1923" s="48"/>
      <c r="J1923" s="48"/>
      <c r="K1923" s="48"/>
      <c r="L1923" s="48"/>
      <c r="M1923" s="48"/>
      <c r="Y1923" s="48"/>
      <c r="AI1923" s="48"/>
      <c r="AJ1923" s="48"/>
      <c r="AK1923" s="48"/>
      <c r="BI1923" s="48"/>
      <c r="BJ1923" s="48"/>
      <c r="BK1923" s="48"/>
      <c r="BL1923" s="48"/>
      <c r="BM1923" s="48"/>
      <c r="BN1923" s="48"/>
      <c r="BO1923" s="48"/>
      <c r="BP1923" s="48"/>
      <c r="BQ1923" s="48"/>
      <c r="BR1923" s="48"/>
      <c r="BS1923" s="48"/>
      <c r="BT1923" s="48"/>
      <c r="BU1923" s="48"/>
    </row>
    <row r="1924" spans="1:73">
      <c r="A1924" s="48"/>
      <c r="B1924" s="48"/>
      <c r="C1924" s="48"/>
      <c r="D1924" s="48"/>
      <c r="E1924" s="48"/>
      <c r="F1924" s="48"/>
      <c r="G1924" s="48"/>
      <c r="H1924" s="48"/>
      <c r="I1924" s="48"/>
      <c r="J1924" s="48"/>
      <c r="K1924" s="48"/>
      <c r="L1924" s="48"/>
      <c r="M1924" s="48"/>
      <c r="Y1924" s="48"/>
      <c r="AI1924" s="48"/>
      <c r="AJ1924" s="48"/>
      <c r="AK1924" s="48"/>
      <c r="BI1924" s="48"/>
      <c r="BJ1924" s="48"/>
      <c r="BK1924" s="48"/>
      <c r="BL1924" s="48"/>
      <c r="BM1924" s="48"/>
      <c r="BN1924" s="48"/>
      <c r="BO1924" s="48"/>
      <c r="BP1924" s="48"/>
      <c r="BQ1924" s="48"/>
      <c r="BR1924" s="48"/>
      <c r="BS1924" s="48"/>
      <c r="BT1924" s="48"/>
      <c r="BU1924" s="48"/>
    </row>
    <row r="1925" spans="1:73">
      <c r="A1925" s="48"/>
      <c r="B1925" s="48"/>
      <c r="C1925" s="48"/>
      <c r="D1925" s="48"/>
      <c r="E1925" s="48"/>
      <c r="F1925" s="48"/>
      <c r="G1925" s="48"/>
      <c r="H1925" s="48"/>
      <c r="I1925" s="48"/>
      <c r="J1925" s="48"/>
      <c r="K1925" s="48"/>
      <c r="L1925" s="48"/>
      <c r="M1925" s="48"/>
      <c r="Y1925" s="48"/>
      <c r="AI1925" s="48"/>
      <c r="AJ1925" s="48"/>
      <c r="AK1925" s="48"/>
      <c r="BI1925" s="48"/>
      <c r="BJ1925" s="48"/>
      <c r="BK1925" s="48"/>
      <c r="BL1925" s="48"/>
      <c r="BM1925" s="48"/>
      <c r="BN1925" s="48"/>
      <c r="BO1925" s="48"/>
      <c r="BP1925" s="48"/>
      <c r="BQ1925" s="48"/>
      <c r="BR1925" s="48"/>
      <c r="BS1925" s="48"/>
      <c r="BT1925" s="48"/>
      <c r="BU1925" s="48"/>
    </row>
    <row r="1926" spans="1:73">
      <c r="A1926" s="48"/>
      <c r="B1926" s="48"/>
      <c r="C1926" s="48"/>
      <c r="D1926" s="48"/>
      <c r="E1926" s="48"/>
      <c r="F1926" s="48"/>
      <c r="G1926" s="48"/>
      <c r="H1926" s="48"/>
      <c r="I1926" s="48"/>
      <c r="J1926" s="48"/>
      <c r="K1926" s="48"/>
      <c r="L1926" s="48"/>
      <c r="M1926" s="48"/>
      <c r="Y1926" s="48"/>
      <c r="AI1926" s="48"/>
      <c r="AJ1926" s="48"/>
      <c r="AK1926" s="48"/>
      <c r="BI1926" s="48"/>
      <c r="BJ1926" s="48"/>
      <c r="BK1926" s="48"/>
      <c r="BL1926" s="48"/>
      <c r="BM1926" s="48"/>
      <c r="BN1926" s="48"/>
      <c r="BO1926" s="48"/>
      <c r="BP1926" s="48"/>
      <c r="BQ1926" s="48"/>
      <c r="BR1926" s="48"/>
      <c r="BS1926" s="48"/>
      <c r="BT1926" s="48"/>
      <c r="BU1926" s="48"/>
    </row>
    <row r="1927" spans="1:73">
      <c r="A1927" s="48"/>
      <c r="B1927" s="48"/>
      <c r="C1927" s="48"/>
      <c r="D1927" s="48"/>
      <c r="E1927" s="48"/>
      <c r="F1927" s="48"/>
      <c r="G1927" s="48"/>
      <c r="H1927" s="48"/>
      <c r="I1927" s="48"/>
      <c r="J1927" s="48"/>
      <c r="K1927" s="48"/>
      <c r="L1927" s="48"/>
      <c r="M1927" s="48"/>
      <c r="Y1927" s="48"/>
      <c r="AI1927" s="48"/>
      <c r="AJ1927" s="48"/>
      <c r="AK1927" s="48"/>
      <c r="BJ1927" s="48"/>
      <c r="BK1927" s="48"/>
      <c r="BL1927" s="48"/>
      <c r="BM1927" s="48"/>
      <c r="BN1927" s="48"/>
      <c r="BO1927" s="48"/>
      <c r="BP1927" s="48"/>
      <c r="BQ1927" s="48"/>
      <c r="BR1927" s="48"/>
      <c r="BS1927" s="48"/>
      <c r="BT1927" s="48"/>
      <c r="BU1927" s="48"/>
    </row>
    <row r="1928" spans="1:73">
      <c r="A1928" s="48"/>
      <c r="B1928" s="48"/>
      <c r="C1928" s="48"/>
      <c r="D1928" s="48"/>
      <c r="E1928" s="48"/>
      <c r="F1928" s="48"/>
      <c r="G1928" s="48"/>
      <c r="H1928" s="48"/>
      <c r="I1928" s="48"/>
      <c r="J1928" s="48"/>
      <c r="K1928" s="48"/>
      <c r="L1928" s="48"/>
      <c r="M1928" s="48"/>
      <c r="Y1928" s="48"/>
      <c r="AI1928" s="48"/>
      <c r="AJ1928" s="48"/>
      <c r="AK1928" s="48"/>
      <c r="BJ1928" s="48"/>
      <c r="BK1928" s="48"/>
      <c r="BL1928" s="48"/>
      <c r="BM1928" s="48"/>
      <c r="BN1928" s="48"/>
      <c r="BO1928" s="48"/>
      <c r="BP1928" s="48"/>
      <c r="BQ1928" s="48"/>
      <c r="BR1928" s="48"/>
      <c r="BS1928" s="48"/>
      <c r="BT1928" s="48"/>
      <c r="BU1928" s="48"/>
    </row>
    <row r="1929" spans="1:73">
      <c r="A1929" s="48"/>
      <c r="B1929" s="48"/>
      <c r="C1929" s="48"/>
      <c r="D1929" s="48"/>
      <c r="E1929" s="48"/>
      <c r="F1929" s="48"/>
      <c r="G1929" s="48"/>
      <c r="H1929" s="48"/>
      <c r="I1929" s="48"/>
      <c r="J1929" s="48"/>
      <c r="K1929" s="48"/>
      <c r="L1929" s="48"/>
      <c r="M1929" s="48"/>
      <c r="Y1929" s="48"/>
      <c r="AI1929" s="48"/>
      <c r="AJ1929" s="48"/>
      <c r="AK1929" s="48"/>
      <c r="BK1929" s="48"/>
      <c r="BL1929" s="48"/>
      <c r="BM1929" s="48"/>
      <c r="BN1929" s="48"/>
      <c r="BO1929" s="48"/>
      <c r="BP1929" s="48"/>
      <c r="BQ1929" s="48"/>
      <c r="BR1929" s="48"/>
      <c r="BS1929" s="48"/>
      <c r="BT1929" s="48"/>
      <c r="BU1929" s="48"/>
    </row>
    <row r="1930" spans="1:73">
      <c r="A1930" s="48"/>
      <c r="B1930" s="48"/>
      <c r="C1930" s="48"/>
      <c r="D1930" s="48"/>
      <c r="E1930" s="48"/>
      <c r="F1930" s="48"/>
      <c r="G1930" s="48"/>
      <c r="H1930" s="48"/>
      <c r="I1930" s="48"/>
      <c r="J1930" s="48"/>
      <c r="K1930" s="48"/>
      <c r="L1930" s="48"/>
      <c r="M1930" s="48"/>
      <c r="Y1930" s="48"/>
      <c r="AI1930" s="48"/>
      <c r="AJ1930" s="48"/>
      <c r="AK1930" s="48"/>
      <c r="BK1930" s="48"/>
      <c r="BL1930" s="48"/>
      <c r="BM1930" s="48"/>
      <c r="BN1930" s="48"/>
      <c r="BO1930" s="48"/>
      <c r="BP1930" s="48"/>
      <c r="BQ1930" s="48"/>
      <c r="BR1930" s="48"/>
      <c r="BS1930" s="48"/>
      <c r="BT1930" s="48"/>
      <c r="BU1930" s="48"/>
    </row>
    <row r="1931" spans="1:73">
      <c r="C1931" s="48"/>
      <c r="L1931" s="48"/>
      <c r="M1931" s="48"/>
    </row>
    <row r="1932" spans="1:73">
      <c r="C1932" s="48"/>
      <c r="L1932" s="48"/>
      <c r="M1932" s="48"/>
    </row>
    <row r="1933" spans="1:73">
      <c r="C1933" s="48"/>
      <c r="L1933" s="48"/>
      <c r="M1933" s="48"/>
    </row>
    <row r="1934" spans="1:73">
      <c r="C1934" s="48"/>
      <c r="L1934" s="48"/>
      <c r="M1934" s="48"/>
    </row>
    <row r="1935" spans="1:73">
      <c r="C1935" s="48"/>
      <c r="L1935" s="48"/>
      <c r="M1935" s="48"/>
    </row>
    <row r="1936" spans="1:73">
      <c r="C1936" s="48"/>
      <c r="L1936" s="48"/>
      <c r="M1936" s="48"/>
    </row>
    <row r="1937" spans="3:13">
      <c r="C1937" s="48"/>
      <c r="L1937" s="48"/>
      <c r="M1937" s="48"/>
    </row>
    <row r="1938" spans="3:13">
      <c r="C1938" s="48"/>
    </row>
    <row r="1939" spans="3:13">
      <c r="C1939" s="48"/>
    </row>
    <row r="1940" spans="3:13">
      <c r="C1940" s="48"/>
    </row>
    <row r="1941" spans="3:13">
      <c r="C1941" s="48"/>
    </row>
    <row r="1942" spans="3:13">
      <c r="C1942" s="48"/>
    </row>
    <row r="1943" spans="3:13">
      <c r="C1943" s="48"/>
    </row>
    <row r="1944" spans="3:13">
      <c r="C1944" s="48"/>
    </row>
    <row r="1945" spans="3:13">
      <c r="C1945" s="48"/>
    </row>
  </sheetData>
  <sheetProtection algorithmName="SHA-512" hashValue="1FBWni8bAUvwyNVM+Vmil8YB/ddAwXb9TarKo4IRTaqSdGvEVR0h/h1XTLA8ks+AI/jWTU8ZFEN33LLYwnx8UA==" saltValue="mkdgNIyyUXxZl/GnxoabdA==" spinCount="100000" sheet="1" objects="1" scenarios="1"/>
  <mergeCells count="6573">
    <mergeCell ref="U1743:V1743"/>
    <mergeCell ref="W1743:X1743"/>
    <mergeCell ref="U1744:V1744"/>
    <mergeCell ref="W1744:X1744"/>
    <mergeCell ref="U1745:V1745"/>
    <mergeCell ref="W1745:X1745"/>
    <mergeCell ref="L1740:M1740"/>
    <mergeCell ref="U1740:V1740"/>
    <mergeCell ref="W1740:X1740"/>
    <mergeCell ref="L1741:M1741"/>
    <mergeCell ref="U1741:V1741"/>
    <mergeCell ref="W1741:X1741"/>
    <mergeCell ref="L1738:M1738"/>
    <mergeCell ref="U1738:V1738"/>
    <mergeCell ref="W1738:X1738"/>
    <mergeCell ref="L1739:M1739"/>
    <mergeCell ref="U1739:V1739"/>
    <mergeCell ref="W1739:X1739"/>
    <mergeCell ref="L1736:M1736"/>
    <mergeCell ref="U1736:V1736"/>
    <mergeCell ref="W1736:X1736"/>
    <mergeCell ref="L1737:M1737"/>
    <mergeCell ref="U1737:V1737"/>
    <mergeCell ref="W1737:X1737"/>
    <mergeCell ref="L1734:M1734"/>
    <mergeCell ref="U1734:V1734"/>
    <mergeCell ref="W1734:X1734"/>
    <mergeCell ref="L1735:M1735"/>
    <mergeCell ref="U1735:V1735"/>
    <mergeCell ref="W1735:X1735"/>
    <mergeCell ref="L1732:M1732"/>
    <mergeCell ref="U1732:V1732"/>
    <mergeCell ref="W1732:X1732"/>
    <mergeCell ref="L1733:M1733"/>
    <mergeCell ref="U1733:V1733"/>
    <mergeCell ref="W1733:X1733"/>
    <mergeCell ref="L1730:M1730"/>
    <mergeCell ref="U1730:V1730"/>
    <mergeCell ref="W1730:X1730"/>
    <mergeCell ref="L1731:M1731"/>
    <mergeCell ref="U1731:V1731"/>
    <mergeCell ref="W1731:X1731"/>
    <mergeCell ref="L1728:M1728"/>
    <mergeCell ref="U1728:V1728"/>
    <mergeCell ref="W1728:X1728"/>
    <mergeCell ref="L1729:M1729"/>
    <mergeCell ref="U1729:V1729"/>
    <mergeCell ref="W1729:X1729"/>
    <mergeCell ref="L1726:M1726"/>
    <mergeCell ref="U1726:V1726"/>
    <mergeCell ref="W1726:X1726"/>
    <mergeCell ref="L1727:M1727"/>
    <mergeCell ref="U1727:V1727"/>
    <mergeCell ref="W1727:X1727"/>
    <mergeCell ref="L1724:M1724"/>
    <mergeCell ref="U1724:V1724"/>
    <mergeCell ref="W1724:X1724"/>
    <mergeCell ref="L1725:M1725"/>
    <mergeCell ref="U1725:V1725"/>
    <mergeCell ref="W1725:X1725"/>
    <mergeCell ref="L1722:M1722"/>
    <mergeCell ref="U1722:V1722"/>
    <mergeCell ref="W1722:X1722"/>
    <mergeCell ref="L1723:M1723"/>
    <mergeCell ref="U1723:V1723"/>
    <mergeCell ref="W1723:X1723"/>
    <mergeCell ref="L1720:M1720"/>
    <mergeCell ref="U1720:V1720"/>
    <mergeCell ref="W1720:X1720"/>
    <mergeCell ref="L1721:M1721"/>
    <mergeCell ref="U1721:V1721"/>
    <mergeCell ref="W1721:X1721"/>
    <mergeCell ref="L1718:M1718"/>
    <mergeCell ref="U1718:V1718"/>
    <mergeCell ref="W1718:X1718"/>
    <mergeCell ref="L1719:M1719"/>
    <mergeCell ref="U1719:V1719"/>
    <mergeCell ref="W1719:X1719"/>
    <mergeCell ref="L1716:M1716"/>
    <mergeCell ref="U1716:V1716"/>
    <mergeCell ref="W1716:X1716"/>
    <mergeCell ref="L1717:M1717"/>
    <mergeCell ref="U1717:V1717"/>
    <mergeCell ref="W1717:X1717"/>
    <mergeCell ref="L1714:M1714"/>
    <mergeCell ref="U1714:V1714"/>
    <mergeCell ref="W1714:X1714"/>
    <mergeCell ref="L1715:M1715"/>
    <mergeCell ref="U1715:V1715"/>
    <mergeCell ref="W1715:X1715"/>
    <mergeCell ref="L1712:M1712"/>
    <mergeCell ref="U1712:V1712"/>
    <mergeCell ref="W1712:X1712"/>
    <mergeCell ref="L1713:M1713"/>
    <mergeCell ref="U1713:V1713"/>
    <mergeCell ref="W1713:X1713"/>
    <mergeCell ref="L1710:M1710"/>
    <mergeCell ref="U1710:V1710"/>
    <mergeCell ref="W1710:X1710"/>
    <mergeCell ref="L1711:M1711"/>
    <mergeCell ref="U1711:V1711"/>
    <mergeCell ref="W1711:X1711"/>
    <mergeCell ref="L1708:M1708"/>
    <mergeCell ref="U1708:V1708"/>
    <mergeCell ref="W1708:X1708"/>
    <mergeCell ref="L1709:M1709"/>
    <mergeCell ref="U1709:V1709"/>
    <mergeCell ref="W1709:X1709"/>
    <mergeCell ref="L1706:M1706"/>
    <mergeCell ref="U1706:V1706"/>
    <mergeCell ref="W1706:X1706"/>
    <mergeCell ref="L1707:M1707"/>
    <mergeCell ref="U1707:V1707"/>
    <mergeCell ref="W1707:X1707"/>
    <mergeCell ref="L1704:M1704"/>
    <mergeCell ref="U1704:V1704"/>
    <mergeCell ref="W1704:X1704"/>
    <mergeCell ref="L1705:M1705"/>
    <mergeCell ref="U1705:V1705"/>
    <mergeCell ref="W1705:X1705"/>
    <mergeCell ref="L1702:M1702"/>
    <mergeCell ref="U1702:V1702"/>
    <mergeCell ref="W1702:X1702"/>
    <mergeCell ref="L1703:M1703"/>
    <mergeCell ref="U1703:V1703"/>
    <mergeCell ref="W1703:X1703"/>
    <mergeCell ref="L1700:M1700"/>
    <mergeCell ref="U1700:V1700"/>
    <mergeCell ref="W1700:X1700"/>
    <mergeCell ref="L1701:M1701"/>
    <mergeCell ref="U1701:V1701"/>
    <mergeCell ref="W1701:X1701"/>
    <mergeCell ref="L1698:M1698"/>
    <mergeCell ref="U1698:V1698"/>
    <mergeCell ref="W1698:X1698"/>
    <mergeCell ref="L1699:M1699"/>
    <mergeCell ref="U1699:V1699"/>
    <mergeCell ref="W1699:X1699"/>
    <mergeCell ref="L1696:M1696"/>
    <mergeCell ref="U1696:V1696"/>
    <mergeCell ref="W1696:X1696"/>
    <mergeCell ref="L1697:M1697"/>
    <mergeCell ref="U1697:V1697"/>
    <mergeCell ref="W1697:X1697"/>
    <mergeCell ref="L1694:M1694"/>
    <mergeCell ref="U1694:V1694"/>
    <mergeCell ref="W1694:X1694"/>
    <mergeCell ref="L1695:M1695"/>
    <mergeCell ref="U1695:V1695"/>
    <mergeCell ref="W1695:X1695"/>
    <mergeCell ref="L1692:M1692"/>
    <mergeCell ref="U1692:V1692"/>
    <mergeCell ref="W1692:X1692"/>
    <mergeCell ref="L1693:M1693"/>
    <mergeCell ref="U1693:V1693"/>
    <mergeCell ref="W1693:X1693"/>
    <mergeCell ref="L1690:M1690"/>
    <mergeCell ref="U1690:V1690"/>
    <mergeCell ref="W1690:X1690"/>
    <mergeCell ref="L1691:M1691"/>
    <mergeCell ref="U1691:V1691"/>
    <mergeCell ref="W1691:X1691"/>
    <mergeCell ref="L1688:M1688"/>
    <mergeCell ref="U1688:V1688"/>
    <mergeCell ref="W1688:X1688"/>
    <mergeCell ref="L1689:M1689"/>
    <mergeCell ref="U1689:V1689"/>
    <mergeCell ref="W1689:X1689"/>
    <mergeCell ref="L1686:M1686"/>
    <mergeCell ref="U1686:V1686"/>
    <mergeCell ref="W1686:X1686"/>
    <mergeCell ref="L1687:M1687"/>
    <mergeCell ref="U1687:V1687"/>
    <mergeCell ref="W1687:X1687"/>
    <mergeCell ref="L1684:M1684"/>
    <mergeCell ref="U1684:V1684"/>
    <mergeCell ref="W1684:X1684"/>
    <mergeCell ref="L1685:M1685"/>
    <mergeCell ref="U1685:V1685"/>
    <mergeCell ref="W1685:X1685"/>
    <mergeCell ref="L1682:M1682"/>
    <mergeCell ref="U1682:V1682"/>
    <mergeCell ref="W1682:X1682"/>
    <mergeCell ref="L1683:M1683"/>
    <mergeCell ref="U1683:V1683"/>
    <mergeCell ref="W1683:X1683"/>
    <mergeCell ref="L1680:M1680"/>
    <mergeCell ref="U1680:V1680"/>
    <mergeCell ref="W1680:X1680"/>
    <mergeCell ref="L1681:M1681"/>
    <mergeCell ref="U1681:V1681"/>
    <mergeCell ref="W1681:X1681"/>
    <mergeCell ref="L1678:M1678"/>
    <mergeCell ref="U1678:V1678"/>
    <mergeCell ref="W1678:X1678"/>
    <mergeCell ref="L1679:M1679"/>
    <mergeCell ref="U1679:V1679"/>
    <mergeCell ref="W1679:X1679"/>
    <mergeCell ref="L1676:M1676"/>
    <mergeCell ref="U1676:V1676"/>
    <mergeCell ref="W1676:X1676"/>
    <mergeCell ref="L1677:M1677"/>
    <mergeCell ref="U1677:V1677"/>
    <mergeCell ref="W1677:X1677"/>
    <mergeCell ref="L1674:M1674"/>
    <mergeCell ref="U1674:V1674"/>
    <mergeCell ref="W1674:X1674"/>
    <mergeCell ref="L1675:M1675"/>
    <mergeCell ref="U1675:V1675"/>
    <mergeCell ref="W1675:X1675"/>
    <mergeCell ref="L1672:M1672"/>
    <mergeCell ref="U1672:V1672"/>
    <mergeCell ref="W1672:X1672"/>
    <mergeCell ref="L1673:M1673"/>
    <mergeCell ref="U1673:V1673"/>
    <mergeCell ref="W1673:X1673"/>
    <mergeCell ref="L1670:M1670"/>
    <mergeCell ref="U1670:V1670"/>
    <mergeCell ref="W1670:X1670"/>
    <mergeCell ref="L1671:M1671"/>
    <mergeCell ref="U1671:V1671"/>
    <mergeCell ref="W1671:X1671"/>
    <mergeCell ref="L1668:M1668"/>
    <mergeCell ref="U1668:V1668"/>
    <mergeCell ref="W1668:X1668"/>
    <mergeCell ref="L1669:M1669"/>
    <mergeCell ref="U1669:V1669"/>
    <mergeCell ref="W1669:X1669"/>
    <mergeCell ref="L1666:M1666"/>
    <mergeCell ref="U1666:V1666"/>
    <mergeCell ref="W1666:X1666"/>
    <mergeCell ref="L1667:M1667"/>
    <mergeCell ref="U1667:V1667"/>
    <mergeCell ref="W1667:X1667"/>
    <mergeCell ref="L1664:M1664"/>
    <mergeCell ref="U1664:V1664"/>
    <mergeCell ref="W1664:X1664"/>
    <mergeCell ref="L1665:M1665"/>
    <mergeCell ref="U1665:V1665"/>
    <mergeCell ref="W1665:X1665"/>
    <mergeCell ref="L1662:M1662"/>
    <mergeCell ref="U1662:V1662"/>
    <mergeCell ref="W1662:X1662"/>
    <mergeCell ref="L1663:M1663"/>
    <mergeCell ref="U1663:V1663"/>
    <mergeCell ref="W1663:X1663"/>
    <mergeCell ref="L1660:M1660"/>
    <mergeCell ref="U1660:V1660"/>
    <mergeCell ref="W1660:X1660"/>
    <mergeCell ref="L1661:M1661"/>
    <mergeCell ref="U1661:V1661"/>
    <mergeCell ref="W1661:X1661"/>
    <mergeCell ref="L1658:M1658"/>
    <mergeCell ref="U1658:V1658"/>
    <mergeCell ref="W1658:X1658"/>
    <mergeCell ref="L1659:M1659"/>
    <mergeCell ref="U1659:V1659"/>
    <mergeCell ref="W1659:X1659"/>
    <mergeCell ref="L1656:M1656"/>
    <mergeCell ref="U1656:V1656"/>
    <mergeCell ref="W1656:X1656"/>
    <mergeCell ref="L1657:M1657"/>
    <mergeCell ref="U1657:V1657"/>
    <mergeCell ref="W1657:X1657"/>
    <mergeCell ref="L1654:M1654"/>
    <mergeCell ref="U1654:V1654"/>
    <mergeCell ref="W1654:X1654"/>
    <mergeCell ref="L1655:M1655"/>
    <mergeCell ref="U1655:V1655"/>
    <mergeCell ref="W1655:X1655"/>
    <mergeCell ref="L1652:M1652"/>
    <mergeCell ref="U1652:V1652"/>
    <mergeCell ref="W1652:X1652"/>
    <mergeCell ref="L1653:M1653"/>
    <mergeCell ref="U1653:V1653"/>
    <mergeCell ref="W1653:X1653"/>
    <mergeCell ref="L1650:M1650"/>
    <mergeCell ref="U1650:V1650"/>
    <mergeCell ref="W1650:X1650"/>
    <mergeCell ref="L1651:M1651"/>
    <mergeCell ref="U1651:V1651"/>
    <mergeCell ref="W1651:X1651"/>
    <mergeCell ref="L1648:M1648"/>
    <mergeCell ref="U1648:V1648"/>
    <mergeCell ref="W1648:X1648"/>
    <mergeCell ref="L1649:M1649"/>
    <mergeCell ref="U1649:V1649"/>
    <mergeCell ref="W1649:X1649"/>
    <mergeCell ref="L1646:M1646"/>
    <mergeCell ref="U1646:V1646"/>
    <mergeCell ref="W1646:X1646"/>
    <mergeCell ref="L1647:M1647"/>
    <mergeCell ref="U1647:V1647"/>
    <mergeCell ref="W1647:X1647"/>
    <mergeCell ref="L1644:M1644"/>
    <mergeCell ref="U1644:V1644"/>
    <mergeCell ref="W1644:X1644"/>
    <mergeCell ref="L1645:M1645"/>
    <mergeCell ref="U1645:V1645"/>
    <mergeCell ref="W1645:X1645"/>
    <mergeCell ref="L1642:M1642"/>
    <mergeCell ref="U1642:V1642"/>
    <mergeCell ref="W1642:X1642"/>
    <mergeCell ref="L1643:M1643"/>
    <mergeCell ref="U1643:V1643"/>
    <mergeCell ref="W1643:X1643"/>
    <mergeCell ref="L1640:M1640"/>
    <mergeCell ref="U1640:V1640"/>
    <mergeCell ref="W1640:X1640"/>
    <mergeCell ref="L1641:M1641"/>
    <mergeCell ref="U1641:V1641"/>
    <mergeCell ref="W1641:X1641"/>
    <mergeCell ref="L1638:M1638"/>
    <mergeCell ref="U1638:V1638"/>
    <mergeCell ref="W1638:X1638"/>
    <mergeCell ref="L1639:M1639"/>
    <mergeCell ref="U1639:V1639"/>
    <mergeCell ref="W1639:X1639"/>
    <mergeCell ref="L1636:M1636"/>
    <mergeCell ref="U1636:V1636"/>
    <mergeCell ref="W1636:X1636"/>
    <mergeCell ref="L1637:M1637"/>
    <mergeCell ref="U1637:V1637"/>
    <mergeCell ref="W1637:X1637"/>
    <mergeCell ref="L1634:M1634"/>
    <mergeCell ref="U1634:V1634"/>
    <mergeCell ref="W1634:X1634"/>
    <mergeCell ref="L1635:M1635"/>
    <mergeCell ref="U1635:V1635"/>
    <mergeCell ref="W1635:X1635"/>
    <mergeCell ref="L1632:M1632"/>
    <mergeCell ref="U1632:V1632"/>
    <mergeCell ref="W1632:X1632"/>
    <mergeCell ref="L1633:M1633"/>
    <mergeCell ref="U1633:V1633"/>
    <mergeCell ref="W1633:X1633"/>
    <mergeCell ref="L1630:M1630"/>
    <mergeCell ref="U1630:V1630"/>
    <mergeCell ref="W1630:X1630"/>
    <mergeCell ref="L1631:M1631"/>
    <mergeCell ref="U1631:V1631"/>
    <mergeCell ref="W1631:X1631"/>
    <mergeCell ref="L1628:M1628"/>
    <mergeCell ref="U1628:V1628"/>
    <mergeCell ref="W1628:X1628"/>
    <mergeCell ref="L1629:M1629"/>
    <mergeCell ref="U1629:V1629"/>
    <mergeCell ref="W1629:X1629"/>
    <mergeCell ref="L1626:M1626"/>
    <mergeCell ref="U1626:V1626"/>
    <mergeCell ref="W1626:X1626"/>
    <mergeCell ref="L1627:M1627"/>
    <mergeCell ref="U1627:V1627"/>
    <mergeCell ref="W1627:X1627"/>
    <mergeCell ref="L1624:M1624"/>
    <mergeCell ref="U1624:V1624"/>
    <mergeCell ref="W1624:X1624"/>
    <mergeCell ref="L1625:M1625"/>
    <mergeCell ref="U1625:V1625"/>
    <mergeCell ref="W1625:X1625"/>
    <mergeCell ref="L1622:M1622"/>
    <mergeCell ref="U1622:V1622"/>
    <mergeCell ref="W1622:X1622"/>
    <mergeCell ref="L1623:M1623"/>
    <mergeCell ref="U1623:V1623"/>
    <mergeCell ref="W1623:X1623"/>
    <mergeCell ref="L1620:M1620"/>
    <mergeCell ref="U1620:V1620"/>
    <mergeCell ref="W1620:X1620"/>
    <mergeCell ref="L1621:M1621"/>
    <mergeCell ref="U1621:V1621"/>
    <mergeCell ref="W1621:X1621"/>
    <mergeCell ref="L1618:M1618"/>
    <mergeCell ref="U1618:V1618"/>
    <mergeCell ref="W1618:X1618"/>
    <mergeCell ref="L1619:M1619"/>
    <mergeCell ref="U1619:V1619"/>
    <mergeCell ref="W1619:X1619"/>
    <mergeCell ref="L1616:M1616"/>
    <mergeCell ref="U1616:V1616"/>
    <mergeCell ref="W1616:X1616"/>
    <mergeCell ref="L1617:M1617"/>
    <mergeCell ref="U1617:V1617"/>
    <mergeCell ref="W1617:X1617"/>
    <mergeCell ref="L1614:M1614"/>
    <mergeCell ref="U1614:V1614"/>
    <mergeCell ref="W1614:X1614"/>
    <mergeCell ref="L1615:M1615"/>
    <mergeCell ref="U1615:V1615"/>
    <mergeCell ref="W1615:X1615"/>
    <mergeCell ref="L1612:M1612"/>
    <mergeCell ref="U1612:V1612"/>
    <mergeCell ref="W1612:X1612"/>
    <mergeCell ref="L1613:M1613"/>
    <mergeCell ref="U1613:V1613"/>
    <mergeCell ref="W1613:X1613"/>
    <mergeCell ref="L1610:M1610"/>
    <mergeCell ref="U1610:V1610"/>
    <mergeCell ref="W1610:X1610"/>
    <mergeCell ref="L1611:M1611"/>
    <mergeCell ref="U1611:V1611"/>
    <mergeCell ref="W1611:X1611"/>
    <mergeCell ref="L1608:M1608"/>
    <mergeCell ref="U1608:V1608"/>
    <mergeCell ref="W1608:X1608"/>
    <mergeCell ref="L1609:M1609"/>
    <mergeCell ref="U1609:V1609"/>
    <mergeCell ref="W1609:X1609"/>
    <mergeCell ref="L1606:M1606"/>
    <mergeCell ref="U1606:V1606"/>
    <mergeCell ref="W1606:X1606"/>
    <mergeCell ref="L1607:M1607"/>
    <mergeCell ref="U1607:V1607"/>
    <mergeCell ref="W1607:X1607"/>
    <mergeCell ref="L1604:M1604"/>
    <mergeCell ref="U1604:V1604"/>
    <mergeCell ref="W1604:X1604"/>
    <mergeCell ref="L1605:M1605"/>
    <mergeCell ref="U1605:V1605"/>
    <mergeCell ref="W1605:X1605"/>
    <mergeCell ref="L1602:M1602"/>
    <mergeCell ref="U1602:V1602"/>
    <mergeCell ref="W1602:X1602"/>
    <mergeCell ref="L1603:M1603"/>
    <mergeCell ref="U1603:V1603"/>
    <mergeCell ref="W1603:X1603"/>
    <mergeCell ref="L1600:M1600"/>
    <mergeCell ref="U1600:V1600"/>
    <mergeCell ref="W1600:X1600"/>
    <mergeCell ref="L1601:M1601"/>
    <mergeCell ref="U1601:V1601"/>
    <mergeCell ref="W1601:X1601"/>
    <mergeCell ref="L1598:M1598"/>
    <mergeCell ref="U1598:V1598"/>
    <mergeCell ref="W1598:X1598"/>
    <mergeCell ref="L1599:M1599"/>
    <mergeCell ref="U1599:V1599"/>
    <mergeCell ref="W1599:X1599"/>
    <mergeCell ref="L1596:M1596"/>
    <mergeCell ref="U1596:V1596"/>
    <mergeCell ref="W1596:X1596"/>
    <mergeCell ref="L1597:M1597"/>
    <mergeCell ref="U1597:V1597"/>
    <mergeCell ref="W1597:X1597"/>
    <mergeCell ref="L1594:M1594"/>
    <mergeCell ref="U1594:V1594"/>
    <mergeCell ref="W1594:X1594"/>
    <mergeCell ref="L1595:M1595"/>
    <mergeCell ref="U1595:V1595"/>
    <mergeCell ref="W1595:X1595"/>
    <mergeCell ref="L1592:M1592"/>
    <mergeCell ref="U1592:V1592"/>
    <mergeCell ref="W1592:X1592"/>
    <mergeCell ref="L1593:M1593"/>
    <mergeCell ref="U1593:V1593"/>
    <mergeCell ref="W1593:X1593"/>
    <mergeCell ref="L1590:M1590"/>
    <mergeCell ref="U1590:V1590"/>
    <mergeCell ref="W1590:X1590"/>
    <mergeCell ref="L1591:M1591"/>
    <mergeCell ref="U1591:V1591"/>
    <mergeCell ref="W1591:X1591"/>
    <mergeCell ref="L1588:M1588"/>
    <mergeCell ref="U1588:V1588"/>
    <mergeCell ref="W1588:X1588"/>
    <mergeCell ref="L1589:M1589"/>
    <mergeCell ref="U1589:V1589"/>
    <mergeCell ref="W1589:X1589"/>
    <mergeCell ref="L1586:M1586"/>
    <mergeCell ref="U1586:V1586"/>
    <mergeCell ref="W1586:X1586"/>
    <mergeCell ref="L1587:M1587"/>
    <mergeCell ref="U1587:V1587"/>
    <mergeCell ref="W1587:X1587"/>
    <mergeCell ref="L1584:M1584"/>
    <mergeCell ref="U1584:V1584"/>
    <mergeCell ref="W1584:X1584"/>
    <mergeCell ref="L1585:M1585"/>
    <mergeCell ref="U1585:V1585"/>
    <mergeCell ref="W1585:X1585"/>
    <mergeCell ref="L1582:M1582"/>
    <mergeCell ref="U1582:V1582"/>
    <mergeCell ref="W1582:X1582"/>
    <mergeCell ref="L1583:M1583"/>
    <mergeCell ref="U1583:V1583"/>
    <mergeCell ref="W1583:X1583"/>
    <mergeCell ref="L1580:M1580"/>
    <mergeCell ref="U1580:V1580"/>
    <mergeCell ref="W1580:X1580"/>
    <mergeCell ref="L1581:M1581"/>
    <mergeCell ref="U1581:V1581"/>
    <mergeCell ref="W1581:X1581"/>
    <mergeCell ref="L1578:M1578"/>
    <mergeCell ref="U1578:V1578"/>
    <mergeCell ref="W1578:X1578"/>
    <mergeCell ref="L1579:M1579"/>
    <mergeCell ref="U1579:V1579"/>
    <mergeCell ref="W1579:X1579"/>
    <mergeCell ref="L1576:M1576"/>
    <mergeCell ref="U1576:V1576"/>
    <mergeCell ref="W1576:X1576"/>
    <mergeCell ref="L1577:M1577"/>
    <mergeCell ref="U1577:V1577"/>
    <mergeCell ref="W1577:X1577"/>
    <mergeCell ref="L1574:M1574"/>
    <mergeCell ref="U1574:V1574"/>
    <mergeCell ref="W1574:X1574"/>
    <mergeCell ref="L1575:M1575"/>
    <mergeCell ref="U1575:V1575"/>
    <mergeCell ref="W1575:X1575"/>
    <mergeCell ref="L1572:M1572"/>
    <mergeCell ref="U1572:V1572"/>
    <mergeCell ref="W1572:X1572"/>
    <mergeCell ref="L1573:M1573"/>
    <mergeCell ref="U1573:V1573"/>
    <mergeCell ref="W1573:X1573"/>
    <mergeCell ref="L1570:M1570"/>
    <mergeCell ref="U1570:V1570"/>
    <mergeCell ref="W1570:X1570"/>
    <mergeCell ref="L1571:M1571"/>
    <mergeCell ref="U1571:V1571"/>
    <mergeCell ref="W1571:X1571"/>
    <mergeCell ref="L1568:M1568"/>
    <mergeCell ref="U1568:V1568"/>
    <mergeCell ref="W1568:X1568"/>
    <mergeCell ref="L1569:M1569"/>
    <mergeCell ref="U1569:V1569"/>
    <mergeCell ref="W1569:X1569"/>
    <mergeCell ref="L1566:M1566"/>
    <mergeCell ref="U1566:V1566"/>
    <mergeCell ref="W1566:X1566"/>
    <mergeCell ref="L1567:M1567"/>
    <mergeCell ref="U1567:V1567"/>
    <mergeCell ref="W1567:X1567"/>
    <mergeCell ref="L1564:M1564"/>
    <mergeCell ref="U1564:V1564"/>
    <mergeCell ref="W1564:X1564"/>
    <mergeCell ref="L1565:M1565"/>
    <mergeCell ref="U1565:V1565"/>
    <mergeCell ref="W1565:X1565"/>
    <mergeCell ref="L1562:M1562"/>
    <mergeCell ref="U1562:V1562"/>
    <mergeCell ref="W1562:X1562"/>
    <mergeCell ref="L1563:M1563"/>
    <mergeCell ref="U1563:V1563"/>
    <mergeCell ref="W1563:X1563"/>
    <mergeCell ref="L1560:M1560"/>
    <mergeCell ref="U1560:V1560"/>
    <mergeCell ref="W1560:X1560"/>
    <mergeCell ref="L1561:M1561"/>
    <mergeCell ref="U1561:V1561"/>
    <mergeCell ref="W1561:X1561"/>
    <mergeCell ref="L1558:M1558"/>
    <mergeCell ref="U1558:V1558"/>
    <mergeCell ref="W1558:X1558"/>
    <mergeCell ref="L1559:M1559"/>
    <mergeCell ref="U1559:V1559"/>
    <mergeCell ref="W1559:X1559"/>
    <mergeCell ref="L1556:M1556"/>
    <mergeCell ref="U1556:V1556"/>
    <mergeCell ref="W1556:X1556"/>
    <mergeCell ref="L1557:M1557"/>
    <mergeCell ref="U1557:V1557"/>
    <mergeCell ref="W1557:X1557"/>
    <mergeCell ref="L1554:M1554"/>
    <mergeCell ref="U1554:V1554"/>
    <mergeCell ref="W1554:X1554"/>
    <mergeCell ref="L1555:M1555"/>
    <mergeCell ref="U1555:V1555"/>
    <mergeCell ref="W1555:X1555"/>
    <mergeCell ref="L1552:M1552"/>
    <mergeCell ref="U1552:V1552"/>
    <mergeCell ref="W1552:X1552"/>
    <mergeCell ref="L1553:M1553"/>
    <mergeCell ref="U1553:V1553"/>
    <mergeCell ref="W1553:X1553"/>
    <mergeCell ref="L1550:M1550"/>
    <mergeCell ref="U1550:V1550"/>
    <mergeCell ref="W1550:X1550"/>
    <mergeCell ref="L1551:M1551"/>
    <mergeCell ref="U1551:V1551"/>
    <mergeCell ref="W1551:X1551"/>
    <mergeCell ref="L1548:M1548"/>
    <mergeCell ref="U1548:V1548"/>
    <mergeCell ref="W1548:X1548"/>
    <mergeCell ref="L1549:M1549"/>
    <mergeCell ref="U1549:V1549"/>
    <mergeCell ref="W1549:X1549"/>
    <mergeCell ref="L1546:M1546"/>
    <mergeCell ref="U1546:V1546"/>
    <mergeCell ref="W1546:X1546"/>
    <mergeCell ref="L1547:M1547"/>
    <mergeCell ref="U1547:V1547"/>
    <mergeCell ref="W1547:X1547"/>
    <mergeCell ref="L1544:M1544"/>
    <mergeCell ref="U1544:V1544"/>
    <mergeCell ref="W1544:X1544"/>
    <mergeCell ref="L1545:M1545"/>
    <mergeCell ref="U1545:V1545"/>
    <mergeCell ref="W1545:X1545"/>
    <mergeCell ref="L1542:M1542"/>
    <mergeCell ref="U1542:V1542"/>
    <mergeCell ref="W1542:X1542"/>
    <mergeCell ref="L1543:M1543"/>
    <mergeCell ref="U1543:V1543"/>
    <mergeCell ref="W1543:X1543"/>
    <mergeCell ref="L1540:M1540"/>
    <mergeCell ref="U1540:V1540"/>
    <mergeCell ref="W1540:X1540"/>
    <mergeCell ref="L1541:M1541"/>
    <mergeCell ref="U1541:V1541"/>
    <mergeCell ref="W1541:X1541"/>
    <mergeCell ref="L1538:M1538"/>
    <mergeCell ref="U1538:V1538"/>
    <mergeCell ref="W1538:X1538"/>
    <mergeCell ref="L1539:M1539"/>
    <mergeCell ref="U1539:V1539"/>
    <mergeCell ref="W1539:X1539"/>
    <mergeCell ref="L1536:M1536"/>
    <mergeCell ref="U1536:V1536"/>
    <mergeCell ref="W1536:X1536"/>
    <mergeCell ref="L1537:M1537"/>
    <mergeCell ref="U1537:V1537"/>
    <mergeCell ref="W1537:X1537"/>
    <mergeCell ref="L1534:M1534"/>
    <mergeCell ref="U1534:V1534"/>
    <mergeCell ref="W1534:X1534"/>
    <mergeCell ref="L1535:M1535"/>
    <mergeCell ref="U1535:V1535"/>
    <mergeCell ref="W1535:X1535"/>
    <mergeCell ref="L1532:M1532"/>
    <mergeCell ref="U1532:V1532"/>
    <mergeCell ref="W1532:X1532"/>
    <mergeCell ref="L1533:M1533"/>
    <mergeCell ref="U1533:V1533"/>
    <mergeCell ref="W1533:X1533"/>
    <mergeCell ref="L1530:M1530"/>
    <mergeCell ref="U1530:V1530"/>
    <mergeCell ref="W1530:X1530"/>
    <mergeCell ref="L1531:M1531"/>
    <mergeCell ref="U1531:V1531"/>
    <mergeCell ref="W1531:X1531"/>
    <mergeCell ref="L1528:M1528"/>
    <mergeCell ref="U1528:V1528"/>
    <mergeCell ref="W1528:X1528"/>
    <mergeCell ref="L1529:M1529"/>
    <mergeCell ref="U1529:V1529"/>
    <mergeCell ref="W1529:X1529"/>
    <mergeCell ref="L1526:M1526"/>
    <mergeCell ref="U1526:V1526"/>
    <mergeCell ref="W1526:X1526"/>
    <mergeCell ref="L1527:M1527"/>
    <mergeCell ref="U1527:V1527"/>
    <mergeCell ref="W1527:X1527"/>
    <mergeCell ref="L1524:M1524"/>
    <mergeCell ref="U1524:V1524"/>
    <mergeCell ref="W1524:X1524"/>
    <mergeCell ref="L1525:M1525"/>
    <mergeCell ref="U1525:V1525"/>
    <mergeCell ref="W1525:X1525"/>
    <mergeCell ref="L1522:M1522"/>
    <mergeCell ref="U1522:V1522"/>
    <mergeCell ref="W1522:X1522"/>
    <mergeCell ref="L1523:M1523"/>
    <mergeCell ref="U1523:V1523"/>
    <mergeCell ref="W1523:X1523"/>
    <mergeCell ref="L1520:M1520"/>
    <mergeCell ref="U1520:V1520"/>
    <mergeCell ref="W1520:X1520"/>
    <mergeCell ref="L1521:M1521"/>
    <mergeCell ref="U1521:V1521"/>
    <mergeCell ref="W1521:X1521"/>
    <mergeCell ref="L1518:M1518"/>
    <mergeCell ref="U1518:V1518"/>
    <mergeCell ref="W1518:X1518"/>
    <mergeCell ref="L1519:M1519"/>
    <mergeCell ref="U1519:V1519"/>
    <mergeCell ref="W1519:X1519"/>
    <mergeCell ref="L1516:M1516"/>
    <mergeCell ref="U1516:V1516"/>
    <mergeCell ref="W1516:X1516"/>
    <mergeCell ref="L1517:M1517"/>
    <mergeCell ref="U1517:V1517"/>
    <mergeCell ref="W1517:X1517"/>
    <mergeCell ref="L1514:M1514"/>
    <mergeCell ref="U1514:V1514"/>
    <mergeCell ref="W1514:X1514"/>
    <mergeCell ref="L1515:M1515"/>
    <mergeCell ref="U1515:V1515"/>
    <mergeCell ref="W1515:X1515"/>
    <mergeCell ref="L1512:M1512"/>
    <mergeCell ref="U1512:V1512"/>
    <mergeCell ref="W1512:X1512"/>
    <mergeCell ref="L1513:M1513"/>
    <mergeCell ref="U1513:V1513"/>
    <mergeCell ref="W1513:X1513"/>
    <mergeCell ref="L1510:M1510"/>
    <mergeCell ref="U1510:V1510"/>
    <mergeCell ref="W1510:X1510"/>
    <mergeCell ref="L1511:M1511"/>
    <mergeCell ref="U1511:V1511"/>
    <mergeCell ref="W1511:X1511"/>
    <mergeCell ref="L1508:M1508"/>
    <mergeCell ref="U1508:V1508"/>
    <mergeCell ref="W1508:X1508"/>
    <mergeCell ref="L1509:M1509"/>
    <mergeCell ref="U1509:V1509"/>
    <mergeCell ref="W1509:X1509"/>
    <mergeCell ref="L1506:M1506"/>
    <mergeCell ref="U1506:V1506"/>
    <mergeCell ref="W1506:X1506"/>
    <mergeCell ref="L1507:M1507"/>
    <mergeCell ref="U1507:V1507"/>
    <mergeCell ref="W1507:X1507"/>
    <mergeCell ref="L1504:M1504"/>
    <mergeCell ref="U1504:V1504"/>
    <mergeCell ref="W1504:X1504"/>
    <mergeCell ref="L1505:M1505"/>
    <mergeCell ref="U1505:V1505"/>
    <mergeCell ref="W1505:X1505"/>
    <mergeCell ref="L1502:M1502"/>
    <mergeCell ref="U1502:V1502"/>
    <mergeCell ref="W1502:X1502"/>
    <mergeCell ref="L1503:M1503"/>
    <mergeCell ref="U1503:V1503"/>
    <mergeCell ref="W1503:X1503"/>
    <mergeCell ref="L1500:M1500"/>
    <mergeCell ref="U1500:V1500"/>
    <mergeCell ref="W1500:X1500"/>
    <mergeCell ref="L1501:M1501"/>
    <mergeCell ref="U1501:V1501"/>
    <mergeCell ref="W1501:X1501"/>
    <mergeCell ref="L1498:M1498"/>
    <mergeCell ref="U1498:V1498"/>
    <mergeCell ref="W1498:X1498"/>
    <mergeCell ref="L1499:M1499"/>
    <mergeCell ref="U1499:V1499"/>
    <mergeCell ref="W1499:X1499"/>
    <mergeCell ref="L1496:M1496"/>
    <mergeCell ref="U1496:V1496"/>
    <mergeCell ref="W1496:X1496"/>
    <mergeCell ref="L1497:M1497"/>
    <mergeCell ref="U1497:V1497"/>
    <mergeCell ref="W1497:X1497"/>
    <mergeCell ref="L1494:M1494"/>
    <mergeCell ref="U1494:V1494"/>
    <mergeCell ref="W1494:X1494"/>
    <mergeCell ref="L1495:M1495"/>
    <mergeCell ref="U1495:V1495"/>
    <mergeCell ref="W1495:X1495"/>
    <mergeCell ref="L1492:M1492"/>
    <mergeCell ref="U1492:V1492"/>
    <mergeCell ref="W1492:X1492"/>
    <mergeCell ref="L1493:M1493"/>
    <mergeCell ref="U1493:V1493"/>
    <mergeCell ref="W1493:X1493"/>
    <mergeCell ref="L1490:M1490"/>
    <mergeCell ref="U1490:V1490"/>
    <mergeCell ref="W1490:X1490"/>
    <mergeCell ref="L1491:M1491"/>
    <mergeCell ref="U1491:V1491"/>
    <mergeCell ref="W1491:X1491"/>
    <mergeCell ref="L1488:M1488"/>
    <mergeCell ref="U1488:V1488"/>
    <mergeCell ref="W1488:X1488"/>
    <mergeCell ref="L1489:M1489"/>
    <mergeCell ref="U1489:V1489"/>
    <mergeCell ref="W1489:X1489"/>
    <mergeCell ref="L1486:M1486"/>
    <mergeCell ref="U1486:V1486"/>
    <mergeCell ref="W1486:X1486"/>
    <mergeCell ref="L1487:M1487"/>
    <mergeCell ref="U1487:V1487"/>
    <mergeCell ref="W1487:X1487"/>
    <mergeCell ref="L1484:M1484"/>
    <mergeCell ref="U1484:V1484"/>
    <mergeCell ref="W1484:X1484"/>
    <mergeCell ref="L1485:M1485"/>
    <mergeCell ref="U1485:V1485"/>
    <mergeCell ref="W1485:X1485"/>
    <mergeCell ref="L1482:M1482"/>
    <mergeCell ref="U1482:V1482"/>
    <mergeCell ref="W1482:X1482"/>
    <mergeCell ref="L1483:M1483"/>
    <mergeCell ref="U1483:V1483"/>
    <mergeCell ref="W1483:X1483"/>
    <mergeCell ref="L1480:M1480"/>
    <mergeCell ref="U1480:V1480"/>
    <mergeCell ref="W1480:X1480"/>
    <mergeCell ref="L1481:M1481"/>
    <mergeCell ref="U1481:V1481"/>
    <mergeCell ref="W1481:X1481"/>
    <mergeCell ref="L1478:M1478"/>
    <mergeCell ref="U1478:V1478"/>
    <mergeCell ref="W1478:X1478"/>
    <mergeCell ref="L1479:M1479"/>
    <mergeCell ref="U1479:V1479"/>
    <mergeCell ref="W1479:X1479"/>
    <mergeCell ref="L1476:M1476"/>
    <mergeCell ref="U1476:V1476"/>
    <mergeCell ref="W1476:X1476"/>
    <mergeCell ref="L1477:M1477"/>
    <mergeCell ref="U1477:V1477"/>
    <mergeCell ref="W1477:X1477"/>
    <mergeCell ref="L1474:M1474"/>
    <mergeCell ref="U1474:V1474"/>
    <mergeCell ref="W1474:X1474"/>
    <mergeCell ref="L1475:M1475"/>
    <mergeCell ref="U1475:V1475"/>
    <mergeCell ref="W1475:X1475"/>
    <mergeCell ref="L1472:M1472"/>
    <mergeCell ref="U1472:V1472"/>
    <mergeCell ref="W1472:X1472"/>
    <mergeCell ref="L1473:M1473"/>
    <mergeCell ref="U1473:V1473"/>
    <mergeCell ref="W1473:X1473"/>
    <mergeCell ref="L1470:M1470"/>
    <mergeCell ref="U1470:V1470"/>
    <mergeCell ref="W1470:X1470"/>
    <mergeCell ref="L1471:M1471"/>
    <mergeCell ref="U1471:V1471"/>
    <mergeCell ref="W1471:X1471"/>
    <mergeCell ref="L1468:M1468"/>
    <mergeCell ref="U1468:V1468"/>
    <mergeCell ref="W1468:X1468"/>
    <mergeCell ref="L1469:M1469"/>
    <mergeCell ref="U1469:V1469"/>
    <mergeCell ref="W1469:X1469"/>
    <mergeCell ref="L1466:M1466"/>
    <mergeCell ref="U1466:V1466"/>
    <mergeCell ref="W1466:X1466"/>
    <mergeCell ref="L1467:M1467"/>
    <mergeCell ref="U1467:V1467"/>
    <mergeCell ref="W1467:X1467"/>
    <mergeCell ref="L1464:M1464"/>
    <mergeCell ref="U1464:V1464"/>
    <mergeCell ref="W1464:X1464"/>
    <mergeCell ref="L1465:M1465"/>
    <mergeCell ref="U1465:V1465"/>
    <mergeCell ref="W1465:X1465"/>
    <mergeCell ref="L1462:M1462"/>
    <mergeCell ref="U1462:V1462"/>
    <mergeCell ref="W1462:X1462"/>
    <mergeCell ref="L1463:M1463"/>
    <mergeCell ref="U1463:V1463"/>
    <mergeCell ref="W1463:X1463"/>
    <mergeCell ref="L1460:M1460"/>
    <mergeCell ref="U1460:V1460"/>
    <mergeCell ref="W1460:X1460"/>
    <mergeCell ref="L1461:M1461"/>
    <mergeCell ref="U1461:V1461"/>
    <mergeCell ref="W1461:X1461"/>
    <mergeCell ref="L1458:M1458"/>
    <mergeCell ref="U1458:V1458"/>
    <mergeCell ref="W1458:X1458"/>
    <mergeCell ref="L1459:M1459"/>
    <mergeCell ref="U1459:V1459"/>
    <mergeCell ref="W1459:X1459"/>
    <mergeCell ref="L1456:M1456"/>
    <mergeCell ref="U1456:V1456"/>
    <mergeCell ref="W1456:X1456"/>
    <mergeCell ref="L1457:M1457"/>
    <mergeCell ref="U1457:V1457"/>
    <mergeCell ref="W1457:X1457"/>
    <mergeCell ref="L1454:M1454"/>
    <mergeCell ref="U1454:V1454"/>
    <mergeCell ref="W1454:X1454"/>
    <mergeCell ref="L1455:M1455"/>
    <mergeCell ref="U1455:V1455"/>
    <mergeCell ref="W1455:X1455"/>
    <mergeCell ref="L1452:M1452"/>
    <mergeCell ref="U1452:V1452"/>
    <mergeCell ref="W1452:X1452"/>
    <mergeCell ref="L1453:M1453"/>
    <mergeCell ref="U1453:V1453"/>
    <mergeCell ref="W1453:X1453"/>
    <mergeCell ref="L1450:M1450"/>
    <mergeCell ref="U1450:V1450"/>
    <mergeCell ref="W1450:X1450"/>
    <mergeCell ref="L1451:M1451"/>
    <mergeCell ref="U1451:V1451"/>
    <mergeCell ref="W1451:X1451"/>
    <mergeCell ref="L1448:M1448"/>
    <mergeCell ref="U1448:V1448"/>
    <mergeCell ref="W1448:X1448"/>
    <mergeCell ref="L1449:M1449"/>
    <mergeCell ref="U1449:V1449"/>
    <mergeCell ref="W1449:X1449"/>
    <mergeCell ref="L1446:M1446"/>
    <mergeCell ref="U1446:V1446"/>
    <mergeCell ref="W1446:X1446"/>
    <mergeCell ref="L1447:M1447"/>
    <mergeCell ref="U1447:V1447"/>
    <mergeCell ref="W1447:X1447"/>
    <mergeCell ref="L1444:M1444"/>
    <mergeCell ref="U1444:V1444"/>
    <mergeCell ref="W1444:X1444"/>
    <mergeCell ref="L1445:M1445"/>
    <mergeCell ref="U1445:V1445"/>
    <mergeCell ref="W1445:X1445"/>
    <mergeCell ref="L1442:M1442"/>
    <mergeCell ref="U1442:V1442"/>
    <mergeCell ref="W1442:X1442"/>
    <mergeCell ref="L1443:M1443"/>
    <mergeCell ref="U1443:V1443"/>
    <mergeCell ref="W1443:X1443"/>
    <mergeCell ref="L1440:M1440"/>
    <mergeCell ref="U1440:V1440"/>
    <mergeCell ref="W1440:X1440"/>
    <mergeCell ref="L1441:M1441"/>
    <mergeCell ref="U1441:V1441"/>
    <mergeCell ref="W1441:X1441"/>
    <mergeCell ref="L1438:M1438"/>
    <mergeCell ref="U1438:V1438"/>
    <mergeCell ref="W1438:X1438"/>
    <mergeCell ref="L1439:M1439"/>
    <mergeCell ref="U1439:V1439"/>
    <mergeCell ref="W1439:X1439"/>
    <mergeCell ref="L1436:M1436"/>
    <mergeCell ref="U1436:V1436"/>
    <mergeCell ref="W1436:X1436"/>
    <mergeCell ref="L1437:M1437"/>
    <mergeCell ref="U1437:V1437"/>
    <mergeCell ref="W1437:X1437"/>
    <mergeCell ref="L1434:M1434"/>
    <mergeCell ref="U1434:V1434"/>
    <mergeCell ref="W1434:X1434"/>
    <mergeCell ref="L1435:M1435"/>
    <mergeCell ref="U1435:V1435"/>
    <mergeCell ref="W1435:X1435"/>
    <mergeCell ref="L1432:M1432"/>
    <mergeCell ref="U1432:V1432"/>
    <mergeCell ref="W1432:X1432"/>
    <mergeCell ref="L1433:M1433"/>
    <mergeCell ref="U1433:V1433"/>
    <mergeCell ref="W1433:X1433"/>
    <mergeCell ref="L1430:M1430"/>
    <mergeCell ref="U1430:V1430"/>
    <mergeCell ref="W1430:X1430"/>
    <mergeCell ref="L1431:M1431"/>
    <mergeCell ref="U1431:V1431"/>
    <mergeCell ref="W1431:X1431"/>
    <mergeCell ref="L1428:M1428"/>
    <mergeCell ref="U1428:V1428"/>
    <mergeCell ref="W1428:X1428"/>
    <mergeCell ref="L1429:M1429"/>
    <mergeCell ref="U1429:V1429"/>
    <mergeCell ref="W1429:X1429"/>
    <mergeCell ref="L1426:M1426"/>
    <mergeCell ref="U1426:V1426"/>
    <mergeCell ref="W1426:X1426"/>
    <mergeCell ref="L1427:M1427"/>
    <mergeCell ref="U1427:V1427"/>
    <mergeCell ref="W1427:X1427"/>
    <mergeCell ref="L1424:M1424"/>
    <mergeCell ref="U1424:V1424"/>
    <mergeCell ref="W1424:X1424"/>
    <mergeCell ref="L1425:M1425"/>
    <mergeCell ref="U1425:V1425"/>
    <mergeCell ref="W1425:X1425"/>
    <mergeCell ref="L1422:M1422"/>
    <mergeCell ref="U1422:V1422"/>
    <mergeCell ref="W1422:X1422"/>
    <mergeCell ref="L1423:M1423"/>
    <mergeCell ref="U1423:V1423"/>
    <mergeCell ref="W1423:X1423"/>
    <mergeCell ref="L1420:M1420"/>
    <mergeCell ref="U1420:V1420"/>
    <mergeCell ref="W1420:X1420"/>
    <mergeCell ref="L1421:M1421"/>
    <mergeCell ref="U1421:V1421"/>
    <mergeCell ref="W1421:X1421"/>
    <mergeCell ref="L1418:M1418"/>
    <mergeCell ref="U1418:V1418"/>
    <mergeCell ref="W1418:X1418"/>
    <mergeCell ref="L1419:M1419"/>
    <mergeCell ref="U1419:V1419"/>
    <mergeCell ref="W1419:X1419"/>
    <mergeCell ref="L1416:M1416"/>
    <mergeCell ref="U1416:V1416"/>
    <mergeCell ref="W1416:X1416"/>
    <mergeCell ref="L1417:M1417"/>
    <mergeCell ref="U1417:V1417"/>
    <mergeCell ref="W1417:X1417"/>
    <mergeCell ref="L1414:M1414"/>
    <mergeCell ref="U1414:V1414"/>
    <mergeCell ref="W1414:X1414"/>
    <mergeCell ref="L1415:M1415"/>
    <mergeCell ref="U1415:V1415"/>
    <mergeCell ref="W1415:X1415"/>
    <mergeCell ref="L1412:M1412"/>
    <mergeCell ref="U1412:V1412"/>
    <mergeCell ref="W1412:X1412"/>
    <mergeCell ref="L1413:M1413"/>
    <mergeCell ref="U1413:V1413"/>
    <mergeCell ref="W1413:X1413"/>
    <mergeCell ref="L1410:M1410"/>
    <mergeCell ref="U1410:V1410"/>
    <mergeCell ref="W1410:X1410"/>
    <mergeCell ref="L1411:M1411"/>
    <mergeCell ref="U1411:V1411"/>
    <mergeCell ref="W1411:X1411"/>
    <mergeCell ref="L1408:M1408"/>
    <mergeCell ref="U1408:V1408"/>
    <mergeCell ref="W1408:X1408"/>
    <mergeCell ref="L1409:M1409"/>
    <mergeCell ref="U1409:V1409"/>
    <mergeCell ref="W1409:X1409"/>
    <mergeCell ref="L1406:M1406"/>
    <mergeCell ref="U1406:V1406"/>
    <mergeCell ref="W1406:X1406"/>
    <mergeCell ref="L1407:M1407"/>
    <mergeCell ref="U1407:V1407"/>
    <mergeCell ref="W1407:X1407"/>
    <mergeCell ref="L1404:M1404"/>
    <mergeCell ref="U1404:V1404"/>
    <mergeCell ref="W1404:X1404"/>
    <mergeCell ref="L1405:M1405"/>
    <mergeCell ref="U1405:V1405"/>
    <mergeCell ref="W1405:X1405"/>
    <mergeCell ref="L1402:M1402"/>
    <mergeCell ref="U1402:V1402"/>
    <mergeCell ref="W1402:X1402"/>
    <mergeCell ref="L1403:M1403"/>
    <mergeCell ref="U1403:V1403"/>
    <mergeCell ref="W1403:X1403"/>
    <mergeCell ref="L1400:M1400"/>
    <mergeCell ref="U1400:V1400"/>
    <mergeCell ref="W1400:X1400"/>
    <mergeCell ref="L1401:M1401"/>
    <mergeCell ref="U1401:V1401"/>
    <mergeCell ref="W1401:X1401"/>
    <mergeCell ref="L1398:M1398"/>
    <mergeCell ref="U1398:V1398"/>
    <mergeCell ref="W1398:X1398"/>
    <mergeCell ref="L1399:M1399"/>
    <mergeCell ref="U1399:V1399"/>
    <mergeCell ref="W1399:X1399"/>
    <mergeCell ref="L1396:M1396"/>
    <mergeCell ref="U1396:V1396"/>
    <mergeCell ref="W1396:X1396"/>
    <mergeCell ref="L1397:M1397"/>
    <mergeCell ref="U1397:V1397"/>
    <mergeCell ref="W1397:X1397"/>
    <mergeCell ref="L1394:M1394"/>
    <mergeCell ref="U1394:V1394"/>
    <mergeCell ref="W1394:X1394"/>
    <mergeCell ref="L1395:M1395"/>
    <mergeCell ref="U1395:V1395"/>
    <mergeCell ref="W1395:X1395"/>
    <mergeCell ref="L1392:M1392"/>
    <mergeCell ref="U1392:V1392"/>
    <mergeCell ref="W1392:X1392"/>
    <mergeCell ref="L1393:M1393"/>
    <mergeCell ref="U1393:V1393"/>
    <mergeCell ref="W1393:X1393"/>
    <mergeCell ref="L1390:M1390"/>
    <mergeCell ref="U1390:V1390"/>
    <mergeCell ref="W1390:X1390"/>
    <mergeCell ref="L1391:M1391"/>
    <mergeCell ref="U1391:V1391"/>
    <mergeCell ref="W1391:X1391"/>
    <mergeCell ref="L1388:M1388"/>
    <mergeCell ref="U1388:V1388"/>
    <mergeCell ref="W1388:X1388"/>
    <mergeCell ref="L1389:M1389"/>
    <mergeCell ref="U1389:V1389"/>
    <mergeCell ref="W1389:X1389"/>
    <mergeCell ref="L1386:M1386"/>
    <mergeCell ref="U1386:V1386"/>
    <mergeCell ref="W1386:X1386"/>
    <mergeCell ref="L1387:M1387"/>
    <mergeCell ref="U1387:V1387"/>
    <mergeCell ref="W1387:X1387"/>
    <mergeCell ref="L1384:M1384"/>
    <mergeCell ref="U1384:V1384"/>
    <mergeCell ref="W1384:X1384"/>
    <mergeCell ref="L1385:M1385"/>
    <mergeCell ref="U1385:V1385"/>
    <mergeCell ref="W1385:X1385"/>
    <mergeCell ref="L1382:M1382"/>
    <mergeCell ref="U1382:V1382"/>
    <mergeCell ref="W1382:X1382"/>
    <mergeCell ref="L1383:M1383"/>
    <mergeCell ref="U1383:V1383"/>
    <mergeCell ref="W1383:X1383"/>
    <mergeCell ref="L1380:M1380"/>
    <mergeCell ref="U1380:V1380"/>
    <mergeCell ref="W1380:X1380"/>
    <mergeCell ref="L1381:M1381"/>
    <mergeCell ref="U1381:V1381"/>
    <mergeCell ref="W1381:X1381"/>
    <mergeCell ref="L1378:M1378"/>
    <mergeCell ref="U1378:V1378"/>
    <mergeCell ref="W1378:X1378"/>
    <mergeCell ref="L1379:M1379"/>
    <mergeCell ref="U1379:V1379"/>
    <mergeCell ref="W1379:X1379"/>
    <mergeCell ref="L1376:M1376"/>
    <mergeCell ref="U1376:V1376"/>
    <mergeCell ref="W1376:X1376"/>
    <mergeCell ref="L1377:M1377"/>
    <mergeCell ref="U1377:V1377"/>
    <mergeCell ref="W1377:X1377"/>
    <mergeCell ref="L1374:M1374"/>
    <mergeCell ref="U1374:V1374"/>
    <mergeCell ref="W1374:X1374"/>
    <mergeCell ref="L1375:M1375"/>
    <mergeCell ref="U1375:V1375"/>
    <mergeCell ref="W1375:X1375"/>
    <mergeCell ref="L1372:M1372"/>
    <mergeCell ref="U1372:V1372"/>
    <mergeCell ref="W1372:X1372"/>
    <mergeCell ref="L1373:M1373"/>
    <mergeCell ref="U1373:V1373"/>
    <mergeCell ref="W1373:X1373"/>
    <mergeCell ref="L1370:M1370"/>
    <mergeCell ref="U1370:V1370"/>
    <mergeCell ref="W1370:X1370"/>
    <mergeCell ref="L1371:M1371"/>
    <mergeCell ref="U1371:V1371"/>
    <mergeCell ref="W1371:X1371"/>
    <mergeCell ref="L1368:M1368"/>
    <mergeCell ref="U1368:V1368"/>
    <mergeCell ref="W1368:X1368"/>
    <mergeCell ref="L1369:M1369"/>
    <mergeCell ref="U1369:V1369"/>
    <mergeCell ref="W1369:X1369"/>
    <mergeCell ref="L1366:M1366"/>
    <mergeCell ref="U1366:V1366"/>
    <mergeCell ref="W1366:X1366"/>
    <mergeCell ref="L1367:M1367"/>
    <mergeCell ref="U1367:V1367"/>
    <mergeCell ref="W1367:X1367"/>
    <mergeCell ref="L1364:M1364"/>
    <mergeCell ref="U1364:V1364"/>
    <mergeCell ref="W1364:X1364"/>
    <mergeCell ref="L1365:M1365"/>
    <mergeCell ref="U1365:V1365"/>
    <mergeCell ref="W1365:X1365"/>
    <mergeCell ref="L1362:M1362"/>
    <mergeCell ref="U1362:V1362"/>
    <mergeCell ref="W1362:X1362"/>
    <mergeCell ref="L1363:M1363"/>
    <mergeCell ref="U1363:V1363"/>
    <mergeCell ref="W1363:X1363"/>
    <mergeCell ref="L1360:M1360"/>
    <mergeCell ref="U1360:V1360"/>
    <mergeCell ref="W1360:X1360"/>
    <mergeCell ref="L1361:M1361"/>
    <mergeCell ref="U1361:V1361"/>
    <mergeCell ref="W1361:X1361"/>
    <mergeCell ref="L1358:M1358"/>
    <mergeCell ref="U1358:V1358"/>
    <mergeCell ref="W1358:X1358"/>
    <mergeCell ref="L1359:M1359"/>
    <mergeCell ref="U1359:V1359"/>
    <mergeCell ref="W1359:X1359"/>
    <mergeCell ref="L1356:M1356"/>
    <mergeCell ref="U1356:V1356"/>
    <mergeCell ref="W1356:X1356"/>
    <mergeCell ref="L1357:M1357"/>
    <mergeCell ref="U1357:V1357"/>
    <mergeCell ref="W1357:X1357"/>
    <mergeCell ref="L1354:M1354"/>
    <mergeCell ref="U1354:V1354"/>
    <mergeCell ref="W1354:X1354"/>
    <mergeCell ref="L1355:M1355"/>
    <mergeCell ref="U1355:V1355"/>
    <mergeCell ref="W1355:X1355"/>
    <mergeCell ref="L1352:M1352"/>
    <mergeCell ref="U1352:V1352"/>
    <mergeCell ref="W1352:X1352"/>
    <mergeCell ref="L1353:M1353"/>
    <mergeCell ref="U1353:V1353"/>
    <mergeCell ref="W1353:X1353"/>
    <mergeCell ref="L1350:M1350"/>
    <mergeCell ref="U1350:V1350"/>
    <mergeCell ref="W1350:X1350"/>
    <mergeCell ref="L1351:M1351"/>
    <mergeCell ref="U1351:V1351"/>
    <mergeCell ref="W1351:X1351"/>
    <mergeCell ref="L1348:M1348"/>
    <mergeCell ref="U1348:V1348"/>
    <mergeCell ref="W1348:X1348"/>
    <mergeCell ref="L1349:M1349"/>
    <mergeCell ref="U1349:V1349"/>
    <mergeCell ref="W1349:X1349"/>
    <mergeCell ref="L1346:M1346"/>
    <mergeCell ref="U1346:V1346"/>
    <mergeCell ref="W1346:X1346"/>
    <mergeCell ref="L1347:M1347"/>
    <mergeCell ref="U1347:V1347"/>
    <mergeCell ref="W1347:X1347"/>
    <mergeCell ref="L1344:M1344"/>
    <mergeCell ref="U1344:V1344"/>
    <mergeCell ref="W1344:X1344"/>
    <mergeCell ref="L1345:M1345"/>
    <mergeCell ref="U1345:V1345"/>
    <mergeCell ref="W1345:X1345"/>
    <mergeCell ref="L1342:M1342"/>
    <mergeCell ref="U1342:V1342"/>
    <mergeCell ref="W1342:X1342"/>
    <mergeCell ref="L1343:M1343"/>
    <mergeCell ref="U1343:V1343"/>
    <mergeCell ref="W1343:X1343"/>
    <mergeCell ref="L1340:M1340"/>
    <mergeCell ref="U1340:V1340"/>
    <mergeCell ref="W1340:X1340"/>
    <mergeCell ref="L1341:M1341"/>
    <mergeCell ref="U1341:V1341"/>
    <mergeCell ref="W1341:X1341"/>
    <mergeCell ref="L1338:M1338"/>
    <mergeCell ref="U1338:V1338"/>
    <mergeCell ref="W1338:X1338"/>
    <mergeCell ref="L1339:M1339"/>
    <mergeCell ref="U1339:V1339"/>
    <mergeCell ref="W1339:X1339"/>
    <mergeCell ref="L1336:M1336"/>
    <mergeCell ref="U1336:V1336"/>
    <mergeCell ref="W1336:X1336"/>
    <mergeCell ref="L1337:M1337"/>
    <mergeCell ref="U1337:V1337"/>
    <mergeCell ref="W1337:X1337"/>
    <mergeCell ref="L1334:M1334"/>
    <mergeCell ref="U1334:V1334"/>
    <mergeCell ref="W1334:X1334"/>
    <mergeCell ref="L1335:M1335"/>
    <mergeCell ref="U1335:V1335"/>
    <mergeCell ref="W1335:X1335"/>
    <mergeCell ref="L1332:M1332"/>
    <mergeCell ref="U1332:V1332"/>
    <mergeCell ref="W1332:X1332"/>
    <mergeCell ref="L1333:M1333"/>
    <mergeCell ref="U1333:V1333"/>
    <mergeCell ref="W1333:X1333"/>
    <mergeCell ref="L1330:M1330"/>
    <mergeCell ref="U1330:V1330"/>
    <mergeCell ref="W1330:X1330"/>
    <mergeCell ref="L1331:M1331"/>
    <mergeCell ref="U1331:V1331"/>
    <mergeCell ref="W1331:X1331"/>
    <mergeCell ref="L1328:M1328"/>
    <mergeCell ref="U1328:V1328"/>
    <mergeCell ref="W1328:X1328"/>
    <mergeCell ref="L1329:M1329"/>
    <mergeCell ref="U1329:V1329"/>
    <mergeCell ref="W1329:X1329"/>
    <mergeCell ref="L1326:M1326"/>
    <mergeCell ref="U1326:V1326"/>
    <mergeCell ref="W1326:X1326"/>
    <mergeCell ref="L1327:M1327"/>
    <mergeCell ref="U1327:V1327"/>
    <mergeCell ref="W1327:X1327"/>
    <mergeCell ref="L1324:M1324"/>
    <mergeCell ref="U1324:V1324"/>
    <mergeCell ref="W1324:X1324"/>
    <mergeCell ref="L1325:M1325"/>
    <mergeCell ref="U1325:V1325"/>
    <mergeCell ref="W1325:X1325"/>
    <mergeCell ref="L1322:M1322"/>
    <mergeCell ref="U1322:V1322"/>
    <mergeCell ref="W1322:X1322"/>
    <mergeCell ref="L1323:M1323"/>
    <mergeCell ref="U1323:V1323"/>
    <mergeCell ref="W1323:X1323"/>
    <mergeCell ref="L1320:M1320"/>
    <mergeCell ref="U1320:V1320"/>
    <mergeCell ref="W1320:X1320"/>
    <mergeCell ref="L1321:M1321"/>
    <mergeCell ref="U1321:V1321"/>
    <mergeCell ref="W1321:X1321"/>
    <mergeCell ref="L1318:M1318"/>
    <mergeCell ref="U1318:V1318"/>
    <mergeCell ref="W1318:X1318"/>
    <mergeCell ref="L1319:M1319"/>
    <mergeCell ref="U1319:V1319"/>
    <mergeCell ref="W1319:X1319"/>
    <mergeCell ref="L1316:M1316"/>
    <mergeCell ref="U1316:V1316"/>
    <mergeCell ref="W1316:X1316"/>
    <mergeCell ref="L1317:M1317"/>
    <mergeCell ref="U1317:V1317"/>
    <mergeCell ref="W1317:X1317"/>
    <mergeCell ref="L1314:M1314"/>
    <mergeCell ref="U1314:V1314"/>
    <mergeCell ref="W1314:X1314"/>
    <mergeCell ref="L1315:M1315"/>
    <mergeCell ref="U1315:V1315"/>
    <mergeCell ref="W1315:X1315"/>
    <mergeCell ref="L1312:M1312"/>
    <mergeCell ref="U1312:V1312"/>
    <mergeCell ref="W1312:X1312"/>
    <mergeCell ref="L1313:M1313"/>
    <mergeCell ref="U1313:V1313"/>
    <mergeCell ref="W1313:X1313"/>
    <mergeCell ref="L1310:M1310"/>
    <mergeCell ref="U1310:V1310"/>
    <mergeCell ref="W1310:X1310"/>
    <mergeCell ref="L1311:M1311"/>
    <mergeCell ref="U1311:V1311"/>
    <mergeCell ref="W1311:X1311"/>
    <mergeCell ref="L1308:M1308"/>
    <mergeCell ref="U1308:V1308"/>
    <mergeCell ref="W1308:X1308"/>
    <mergeCell ref="L1309:M1309"/>
    <mergeCell ref="U1309:V1309"/>
    <mergeCell ref="W1309:X1309"/>
    <mergeCell ref="L1306:M1306"/>
    <mergeCell ref="U1306:V1306"/>
    <mergeCell ref="W1306:X1306"/>
    <mergeCell ref="L1307:M1307"/>
    <mergeCell ref="U1307:V1307"/>
    <mergeCell ref="W1307:X1307"/>
    <mergeCell ref="L1304:M1304"/>
    <mergeCell ref="U1304:V1304"/>
    <mergeCell ref="W1304:X1304"/>
    <mergeCell ref="L1305:M1305"/>
    <mergeCell ref="U1305:V1305"/>
    <mergeCell ref="W1305:X1305"/>
    <mergeCell ref="L1302:M1302"/>
    <mergeCell ref="U1302:V1302"/>
    <mergeCell ref="W1302:X1302"/>
    <mergeCell ref="L1303:M1303"/>
    <mergeCell ref="U1303:V1303"/>
    <mergeCell ref="W1303:X1303"/>
    <mergeCell ref="L1300:M1300"/>
    <mergeCell ref="U1300:V1300"/>
    <mergeCell ref="W1300:X1300"/>
    <mergeCell ref="L1301:M1301"/>
    <mergeCell ref="U1301:V1301"/>
    <mergeCell ref="W1301:X1301"/>
    <mergeCell ref="L1298:M1298"/>
    <mergeCell ref="U1298:V1298"/>
    <mergeCell ref="W1298:X1298"/>
    <mergeCell ref="L1299:M1299"/>
    <mergeCell ref="U1299:V1299"/>
    <mergeCell ref="W1299:X1299"/>
    <mergeCell ref="L1296:M1296"/>
    <mergeCell ref="U1296:V1296"/>
    <mergeCell ref="W1296:X1296"/>
    <mergeCell ref="L1297:M1297"/>
    <mergeCell ref="U1297:V1297"/>
    <mergeCell ref="W1297:X1297"/>
    <mergeCell ref="L1294:M1294"/>
    <mergeCell ref="U1294:V1294"/>
    <mergeCell ref="W1294:X1294"/>
    <mergeCell ref="L1295:M1295"/>
    <mergeCell ref="U1295:V1295"/>
    <mergeCell ref="W1295:X1295"/>
    <mergeCell ref="L1292:M1292"/>
    <mergeCell ref="U1292:V1292"/>
    <mergeCell ref="W1292:X1292"/>
    <mergeCell ref="L1293:M1293"/>
    <mergeCell ref="U1293:V1293"/>
    <mergeCell ref="W1293:X1293"/>
    <mergeCell ref="L1290:M1290"/>
    <mergeCell ref="U1290:V1290"/>
    <mergeCell ref="W1290:X1290"/>
    <mergeCell ref="L1291:M1291"/>
    <mergeCell ref="U1291:V1291"/>
    <mergeCell ref="W1291:X1291"/>
    <mergeCell ref="L1288:M1288"/>
    <mergeCell ref="U1288:V1288"/>
    <mergeCell ref="W1288:X1288"/>
    <mergeCell ref="L1289:M1289"/>
    <mergeCell ref="U1289:V1289"/>
    <mergeCell ref="W1289:X1289"/>
    <mergeCell ref="L1286:M1286"/>
    <mergeCell ref="U1286:V1286"/>
    <mergeCell ref="W1286:X1286"/>
    <mergeCell ref="L1287:M1287"/>
    <mergeCell ref="U1287:V1287"/>
    <mergeCell ref="W1287:X1287"/>
    <mergeCell ref="L1284:M1284"/>
    <mergeCell ref="U1284:V1284"/>
    <mergeCell ref="W1284:X1284"/>
    <mergeCell ref="L1285:M1285"/>
    <mergeCell ref="U1285:V1285"/>
    <mergeCell ref="W1285:X1285"/>
    <mergeCell ref="L1282:M1282"/>
    <mergeCell ref="U1282:V1282"/>
    <mergeCell ref="W1282:X1282"/>
    <mergeCell ref="L1283:M1283"/>
    <mergeCell ref="U1283:V1283"/>
    <mergeCell ref="W1283:X1283"/>
    <mergeCell ref="L1280:M1280"/>
    <mergeCell ref="U1280:V1280"/>
    <mergeCell ref="W1280:X1280"/>
    <mergeCell ref="L1281:M1281"/>
    <mergeCell ref="U1281:V1281"/>
    <mergeCell ref="W1281:X1281"/>
    <mergeCell ref="L1278:M1278"/>
    <mergeCell ref="U1278:V1278"/>
    <mergeCell ref="W1278:X1278"/>
    <mergeCell ref="L1279:M1279"/>
    <mergeCell ref="U1279:V1279"/>
    <mergeCell ref="W1279:X1279"/>
    <mergeCell ref="L1276:M1276"/>
    <mergeCell ref="U1276:V1276"/>
    <mergeCell ref="W1276:X1276"/>
    <mergeCell ref="L1277:M1277"/>
    <mergeCell ref="U1277:V1277"/>
    <mergeCell ref="W1277:X1277"/>
    <mergeCell ref="L1274:M1274"/>
    <mergeCell ref="U1274:V1274"/>
    <mergeCell ref="W1274:X1274"/>
    <mergeCell ref="L1275:M1275"/>
    <mergeCell ref="U1275:V1275"/>
    <mergeCell ref="W1275:X1275"/>
    <mergeCell ref="L1272:M1272"/>
    <mergeCell ref="U1272:V1272"/>
    <mergeCell ref="W1272:X1272"/>
    <mergeCell ref="L1273:M1273"/>
    <mergeCell ref="U1273:V1273"/>
    <mergeCell ref="W1273:X1273"/>
    <mergeCell ref="L1270:M1270"/>
    <mergeCell ref="U1270:V1270"/>
    <mergeCell ref="W1270:X1270"/>
    <mergeCell ref="L1271:M1271"/>
    <mergeCell ref="U1271:V1271"/>
    <mergeCell ref="W1271:X1271"/>
    <mergeCell ref="L1268:M1268"/>
    <mergeCell ref="U1268:V1268"/>
    <mergeCell ref="W1268:X1268"/>
    <mergeCell ref="L1269:M1269"/>
    <mergeCell ref="U1269:V1269"/>
    <mergeCell ref="W1269:X1269"/>
    <mergeCell ref="L1266:M1266"/>
    <mergeCell ref="U1266:V1266"/>
    <mergeCell ref="W1266:X1266"/>
    <mergeCell ref="L1267:M1267"/>
    <mergeCell ref="U1267:V1267"/>
    <mergeCell ref="W1267:X1267"/>
    <mergeCell ref="L1264:M1264"/>
    <mergeCell ref="U1264:V1264"/>
    <mergeCell ref="W1264:X1264"/>
    <mergeCell ref="L1265:M1265"/>
    <mergeCell ref="U1265:V1265"/>
    <mergeCell ref="W1265:X1265"/>
    <mergeCell ref="L1262:M1262"/>
    <mergeCell ref="U1262:V1262"/>
    <mergeCell ref="W1262:X1262"/>
    <mergeCell ref="L1263:M1263"/>
    <mergeCell ref="U1263:V1263"/>
    <mergeCell ref="W1263:X1263"/>
    <mergeCell ref="L1260:M1260"/>
    <mergeCell ref="U1260:V1260"/>
    <mergeCell ref="W1260:X1260"/>
    <mergeCell ref="L1261:M1261"/>
    <mergeCell ref="U1261:V1261"/>
    <mergeCell ref="W1261:X1261"/>
    <mergeCell ref="L1258:M1258"/>
    <mergeCell ref="U1258:V1258"/>
    <mergeCell ref="W1258:X1258"/>
    <mergeCell ref="L1259:M1259"/>
    <mergeCell ref="U1259:V1259"/>
    <mergeCell ref="W1259:X1259"/>
    <mergeCell ref="L1256:M1256"/>
    <mergeCell ref="U1256:V1256"/>
    <mergeCell ref="W1256:X1256"/>
    <mergeCell ref="L1257:M1257"/>
    <mergeCell ref="U1257:V1257"/>
    <mergeCell ref="W1257:X1257"/>
    <mergeCell ref="L1254:M1254"/>
    <mergeCell ref="U1254:V1254"/>
    <mergeCell ref="W1254:X1254"/>
    <mergeCell ref="L1255:M1255"/>
    <mergeCell ref="U1255:V1255"/>
    <mergeCell ref="W1255:X1255"/>
    <mergeCell ref="L1252:M1252"/>
    <mergeCell ref="U1252:V1252"/>
    <mergeCell ref="W1252:X1252"/>
    <mergeCell ref="L1253:M1253"/>
    <mergeCell ref="U1253:V1253"/>
    <mergeCell ref="W1253:X1253"/>
    <mergeCell ref="L1250:M1250"/>
    <mergeCell ref="U1250:V1250"/>
    <mergeCell ref="W1250:X1250"/>
    <mergeCell ref="L1251:M1251"/>
    <mergeCell ref="U1251:V1251"/>
    <mergeCell ref="W1251:X1251"/>
    <mergeCell ref="L1248:M1248"/>
    <mergeCell ref="U1248:V1248"/>
    <mergeCell ref="W1248:X1248"/>
    <mergeCell ref="L1249:M1249"/>
    <mergeCell ref="U1249:V1249"/>
    <mergeCell ref="W1249:X1249"/>
    <mergeCell ref="L1246:M1246"/>
    <mergeCell ref="U1246:V1246"/>
    <mergeCell ref="W1246:X1246"/>
    <mergeCell ref="L1247:M1247"/>
    <mergeCell ref="U1247:V1247"/>
    <mergeCell ref="W1247:X1247"/>
    <mergeCell ref="L1244:M1244"/>
    <mergeCell ref="U1244:V1244"/>
    <mergeCell ref="W1244:X1244"/>
    <mergeCell ref="L1245:M1245"/>
    <mergeCell ref="U1245:V1245"/>
    <mergeCell ref="W1245:X1245"/>
    <mergeCell ref="L1242:M1242"/>
    <mergeCell ref="U1242:V1242"/>
    <mergeCell ref="W1242:X1242"/>
    <mergeCell ref="L1243:M1243"/>
    <mergeCell ref="U1243:V1243"/>
    <mergeCell ref="W1243:X1243"/>
    <mergeCell ref="L1240:M1240"/>
    <mergeCell ref="U1240:V1240"/>
    <mergeCell ref="W1240:X1240"/>
    <mergeCell ref="L1241:M1241"/>
    <mergeCell ref="U1241:V1241"/>
    <mergeCell ref="W1241:X1241"/>
    <mergeCell ref="L1238:M1238"/>
    <mergeCell ref="U1238:V1238"/>
    <mergeCell ref="W1238:X1238"/>
    <mergeCell ref="L1239:M1239"/>
    <mergeCell ref="U1239:V1239"/>
    <mergeCell ref="W1239:X1239"/>
    <mergeCell ref="L1236:M1236"/>
    <mergeCell ref="U1236:V1236"/>
    <mergeCell ref="W1236:X1236"/>
    <mergeCell ref="L1237:M1237"/>
    <mergeCell ref="U1237:V1237"/>
    <mergeCell ref="W1237:X1237"/>
    <mergeCell ref="L1234:M1234"/>
    <mergeCell ref="U1234:V1234"/>
    <mergeCell ref="W1234:X1234"/>
    <mergeCell ref="L1235:M1235"/>
    <mergeCell ref="U1235:V1235"/>
    <mergeCell ref="W1235:X1235"/>
    <mergeCell ref="L1232:M1232"/>
    <mergeCell ref="U1232:V1232"/>
    <mergeCell ref="W1232:X1232"/>
    <mergeCell ref="L1233:M1233"/>
    <mergeCell ref="U1233:V1233"/>
    <mergeCell ref="W1233:X1233"/>
    <mergeCell ref="L1230:M1230"/>
    <mergeCell ref="U1230:V1230"/>
    <mergeCell ref="W1230:X1230"/>
    <mergeCell ref="L1231:M1231"/>
    <mergeCell ref="U1231:V1231"/>
    <mergeCell ref="W1231:X1231"/>
    <mergeCell ref="L1228:M1228"/>
    <mergeCell ref="U1228:V1228"/>
    <mergeCell ref="W1228:X1228"/>
    <mergeCell ref="L1229:M1229"/>
    <mergeCell ref="U1229:V1229"/>
    <mergeCell ref="W1229:X1229"/>
    <mergeCell ref="L1226:M1226"/>
    <mergeCell ref="U1226:V1226"/>
    <mergeCell ref="W1226:X1226"/>
    <mergeCell ref="L1227:M1227"/>
    <mergeCell ref="U1227:V1227"/>
    <mergeCell ref="W1227:X1227"/>
    <mergeCell ref="L1224:M1224"/>
    <mergeCell ref="U1224:V1224"/>
    <mergeCell ref="W1224:X1224"/>
    <mergeCell ref="L1225:M1225"/>
    <mergeCell ref="U1225:V1225"/>
    <mergeCell ref="W1225:X1225"/>
    <mergeCell ref="L1222:M1222"/>
    <mergeCell ref="U1222:V1222"/>
    <mergeCell ref="W1222:X1222"/>
    <mergeCell ref="L1223:M1223"/>
    <mergeCell ref="U1223:V1223"/>
    <mergeCell ref="W1223:X1223"/>
    <mergeCell ref="L1220:M1220"/>
    <mergeCell ref="U1220:V1220"/>
    <mergeCell ref="W1220:X1220"/>
    <mergeCell ref="L1221:M1221"/>
    <mergeCell ref="U1221:V1221"/>
    <mergeCell ref="W1221:X1221"/>
    <mergeCell ref="L1218:M1218"/>
    <mergeCell ref="U1218:V1218"/>
    <mergeCell ref="W1218:X1218"/>
    <mergeCell ref="L1219:M1219"/>
    <mergeCell ref="U1219:V1219"/>
    <mergeCell ref="W1219:X1219"/>
    <mergeCell ref="L1216:M1216"/>
    <mergeCell ref="U1216:V1216"/>
    <mergeCell ref="W1216:X1216"/>
    <mergeCell ref="L1217:M1217"/>
    <mergeCell ref="U1217:V1217"/>
    <mergeCell ref="W1217:X1217"/>
    <mergeCell ref="L1214:M1214"/>
    <mergeCell ref="U1214:V1214"/>
    <mergeCell ref="W1214:X1214"/>
    <mergeCell ref="L1215:M1215"/>
    <mergeCell ref="U1215:V1215"/>
    <mergeCell ref="W1215:X1215"/>
    <mergeCell ref="L1212:M1212"/>
    <mergeCell ref="U1212:V1212"/>
    <mergeCell ref="W1212:X1212"/>
    <mergeCell ref="L1213:M1213"/>
    <mergeCell ref="U1213:V1213"/>
    <mergeCell ref="W1213:X1213"/>
    <mergeCell ref="L1210:M1210"/>
    <mergeCell ref="U1210:V1210"/>
    <mergeCell ref="W1210:X1210"/>
    <mergeCell ref="L1211:M1211"/>
    <mergeCell ref="U1211:V1211"/>
    <mergeCell ref="W1211:X1211"/>
    <mergeCell ref="L1208:M1208"/>
    <mergeCell ref="U1208:V1208"/>
    <mergeCell ref="W1208:X1208"/>
    <mergeCell ref="L1209:M1209"/>
    <mergeCell ref="U1209:V1209"/>
    <mergeCell ref="W1209:X1209"/>
    <mergeCell ref="L1206:M1206"/>
    <mergeCell ref="U1206:V1206"/>
    <mergeCell ref="W1206:X1206"/>
    <mergeCell ref="L1207:M1207"/>
    <mergeCell ref="U1207:V1207"/>
    <mergeCell ref="W1207:X1207"/>
    <mergeCell ref="L1204:M1204"/>
    <mergeCell ref="U1204:V1204"/>
    <mergeCell ref="W1204:X1204"/>
    <mergeCell ref="L1205:M1205"/>
    <mergeCell ref="U1205:V1205"/>
    <mergeCell ref="W1205:X1205"/>
    <mergeCell ref="L1202:M1202"/>
    <mergeCell ref="U1202:V1202"/>
    <mergeCell ref="W1202:X1202"/>
    <mergeCell ref="L1203:M1203"/>
    <mergeCell ref="U1203:V1203"/>
    <mergeCell ref="W1203:X1203"/>
    <mergeCell ref="L1200:M1200"/>
    <mergeCell ref="U1200:V1200"/>
    <mergeCell ref="W1200:X1200"/>
    <mergeCell ref="L1201:M1201"/>
    <mergeCell ref="U1201:V1201"/>
    <mergeCell ref="W1201:X1201"/>
    <mergeCell ref="L1198:M1198"/>
    <mergeCell ref="U1198:V1198"/>
    <mergeCell ref="W1198:X1198"/>
    <mergeCell ref="L1199:M1199"/>
    <mergeCell ref="U1199:V1199"/>
    <mergeCell ref="W1199:X1199"/>
    <mergeCell ref="L1196:M1196"/>
    <mergeCell ref="U1196:V1196"/>
    <mergeCell ref="W1196:X1196"/>
    <mergeCell ref="L1197:M1197"/>
    <mergeCell ref="U1197:V1197"/>
    <mergeCell ref="W1197:X1197"/>
    <mergeCell ref="L1194:M1194"/>
    <mergeCell ref="U1194:V1194"/>
    <mergeCell ref="W1194:X1194"/>
    <mergeCell ref="L1195:M1195"/>
    <mergeCell ref="U1195:V1195"/>
    <mergeCell ref="W1195:X1195"/>
    <mergeCell ref="L1192:M1192"/>
    <mergeCell ref="U1192:V1192"/>
    <mergeCell ref="W1192:X1192"/>
    <mergeCell ref="L1193:M1193"/>
    <mergeCell ref="U1193:V1193"/>
    <mergeCell ref="W1193:X1193"/>
    <mergeCell ref="L1190:M1190"/>
    <mergeCell ref="U1190:V1190"/>
    <mergeCell ref="W1190:X1190"/>
    <mergeCell ref="L1191:M1191"/>
    <mergeCell ref="U1191:V1191"/>
    <mergeCell ref="W1191:X1191"/>
    <mergeCell ref="L1188:M1188"/>
    <mergeCell ref="U1188:V1188"/>
    <mergeCell ref="W1188:X1188"/>
    <mergeCell ref="L1189:M1189"/>
    <mergeCell ref="U1189:V1189"/>
    <mergeCell ref="W1189:X1189"/>
    <mergeCell ref="L1186:M1186"/>
    <mergeCell ref="U1186:V1186"/>
    <mergeCell ref="W1186:X1186"/>
    <mergeCell ref="L1187:M1187"/>
    <mergeCell ref="U1187:V1187"/>
    <mergeCell ref="W1187:X1187"/>
    <mergeCell ref="L1184:M1184"/>
    <mergeCell ref="U1184:V1184"/>
    <mergeCell ref="W1184:X1184"/>
    <mergeCell ref="L1185:M1185"/>
    <mergeCell ref="U1185:V1185"/>
    <mergeCell ref="W1185:X1185"/>
    <mergeCell ref="L1182:M1182"/>
    <mergeCell ref="U1182:V1182"/>
    <mergeCell ref="W1182:X1182"/>
    <mergeCell ref="L1183:M1183"/>
    <mergeCell ref="U1183:V1183"/>
    <mergeCell ref="W1183:X1183"/>
    <mergeCell ref="L1180:M1180"/>
    <mergeCell ref="U1180:V1180"/>
    <mergeCell ref="W1180:X1180"/>
    <mergeCell ref="L1181:M1181"/>
    <mergeCell ref="U1181:V1181"/>
    <mergeCell ref="W1181:X1181"/>
    <mergeCell ref="L1178:M1178"/>
    <mergeCell ref="U1178:V1178"/>
    <mergeCell ref="W1178:X1178"/>
    <mergeCell ref="L1179:M1179"/>
    <mergeCell ref="U1179:V1179"/>
    <mergeCell ref="W1179:X1179"/>
    <mergeCell ref="L1176:M1176"/>
    <mergeCell ref="U1176:V1176"/>
    <mergeCell ref="W1176:X1176"/>
    <mergeCell ref="L1177:M1177"/>
    <mergeCell ref="U1177:V1177"/>
    <mergeCell ref="W1177:X1177"/>
    <mergeCell ref="L1174:M1174"/>
    <mergeCell ref="U1174:V1174"/>
    <mergeCell ref="W1174:X1174"/>
    <mergeCell ref="L1175:M1175"/>
    <mergeCell ref="U1175:V1175"/>
    <mergeCell ref="W1175:X1175"/>
    <mergeCell ref="L1172:M1172"/>
    <mergeCell ref="U1172:V1172"/>
    <mergeCell ref="W1172:X1172"/>
    <mergeCell ref="L1173:M1173"/>
    <mergeCell ref="U1173:V1173"/>
    <mergeCell ref="W1173:X1173"/>
    <mergeCell ref="L1170:M1170"/>
    <mergeCell ref="U1170:V1170"/>
    <mergeCell ref="W1170:X1170"/>
    <mergeCell ref="L1171:M1171"/>
    <mergeCell ref="U1171:V1171"/>
    <mergeCell ref="W1171:X1171"/>
    <mergeCell ref="L1168:M1168"/>
    <mergeCell ref="U1168:V1168"/>
    <mergeCell ref="W1168:X1168"/>
    <mergeCell ref="L1169:M1169"/>
    <mergeCell ref="U1169:V1169"/>
    <mergeCell ref="W1169:X1169"/>
    <mergeCell ref="L1166:M1166"/>
    <mergeCell ref="U1166:V1166"/>
    <mergeCell ref="W1166:X1166"/>
    <mergeCell ref="L1167:M1167"/>
    <mergeCell ref="U1167:V1167"/>
    <mergeCell ref="W1167:X1167"/>
    <mergeCell ref="L1164:M1164"/>
    <mergeCell ref="U1164:V1164"/>
    <mergeCell ref="W1164:X1164"/>
    <mergeCell ref="L1165:M1165"/>
    <mergeCell ref="U1165:V1165"/>
    <mergeCell ref="W1165:X1165"/>
    <mergeCell ref="L1162:M1162"/>
    <mergeCell ref="U1162:V1162"/>
    <mergeCell ref="W1162:X1162"/>
    <mergeCell ref="L1163:M1163"/>
    <mergeCell ref="U1163:V1163"/>
    <mergeCell ref="W1163:X1163"/>
    <mergeCell ref="L1160:M1160"/>
    <mergeCell ref="U1160:V1160"/>
    <mergeCell ref="W1160:X1160"/>
    <mergeCell ref="L1161:M1161"/>
    <mergeCell ref="U1161:V1161"/>
    <mergeCell ref="W1161:X1161"/>
    <mergeCell ref="L1158:M1158"/>
    <mergeCell ref="U1158:V1158"/>
    <mergeCell ref="W1158:X1158"/>
    <mergeCell ref="L1159:M1159"/>
    <mergeCell ref="U1159:V1159"/>
    <mergeCell ref="W1159:X1159"/>
    <mergeCell ref="L1156:M1156"/>
    <mergeCell ref="U1156:V1156"/>
    <mergeCell ref="W1156:X1156"/>
    <mergeCell ref="L1157:M1157"/>
    <mergeCell ref="U1157:V1157"/>
    <mergeCell ref="W1157:X1157"/>
    <mergeCell ref="L1154:M1154"/>
    <mergeCell ref="U1154:V1154"/>
    <mergeCell ref="W1154:X1154"/>
    <mergeCell ref="L1155:M1155"/>
    <mergeCell ref="U1155:V1155"/>
    <mergeCell ref="W1155:X1155"/>
    <mergeCell ref="L1152:M1152"/>
    <mergeCell ref="U1152:V1152"/>
    <mergeCell ref="W1152:X1152"/>
    <mergeCell ref="L1153:M1153"/>
    <mergeCell ref="U1153:V1153"/>
    <mergeCell ref="W1153:X1153"/>
    <mergeCell ref="L1150:M1150"/>
    <mergeCell ref="U1150:V1150"/>
    <mergeCell ref="W1150:X1150"/>
    <mergeCell ref="L1151:M1151"/>
    <mergeCell ref="U1151:V1151"/>
    <mergeCell ref="W1151:X1151"/>
    <mergeCell ref="L1148:M1148"/>
    <mergeCell ref="U1148:V1148"/>
    <mergeCell ref="W1148:X1148"/>
    <mergeCell ref="L1149:M1149"/>
    <mergeCell ref="U1149:V1149"/>
    <mergeCell ref="W1149:X1149"/>
    <mergeCell ref="L1146:M1146"/>
    <mergeCell ref="U1146:V1146"/>
    <mergeCell ref="W1146:X1146"/>
    <mergeCell ref="L1147:M1147"/>
    <mergeCell ref="U1147:V1147"/>
    <mergeCell ref="W1147:X1147"/>
    <mergeCell ref="L1144:M1144"/>
    <mergeCell ref="U1144:V1144"/>
    <mergeCell ref="W1144:X1144"/>
    <mergeCell ref="L1145:M1145"/>
    <mergeCell ref="U1145:V1145"/>
    <mergeCell ref="W1145:X1145"/>
    <mergeCell ref="L1142:M1142"/>
    <mergeCell ref="U1142:V1142"/>
    <mergeCell ref="W1142:X1142"/>
    <mergeCell ref="L1143:M1143"/>
    <mergeCell ref="U1143:V1143"/>
    <mergeCell ref="W1143:X1143"/>
    <mergeCell ref="L1140:M1140"/>
    <mergeCell ref="U1140:V1140"/>
    <mergeCell ref="W1140:X1140"/>
    <mergeCell ref="L1141:M1141"/>
    <mergeCell ref="U1141:V1141"/>
    <mergeCell ref="W1141:X1141"/>
    <mergeCell ref="L1139:M1139"/>
    <mergeCell ref="U1139:V1139"/>
    <mergeCell ref="W1139:X1139"/>
    <mergeCell ref="AT1139:AU1139"/>
    <mergeCell ref="AV1139:AW1139"/>
    <mergeCell ref="BB1139:BC1139"/>
    <mergeCell ref="L1138:M1138"/>
    <mergeCell ref="U1138:V1138"/>
    <mergeCell ref="W1138:X1138"/>
    <mergeCell ref="AT1138:AU1138"/>
    <mergeCell ref="AV1138:AW1138"/>
    <mergeCell ref="BB1138:BC1138"/>
    <mergeCell ref="L1137:M1137"/>
    <mergeCell ref="U1137:V1137"/>
    <mergeCell ref="W1137:X1137"/>
    <mergeCell ref="AT1137:AU1137"/>
    <mergeCell ref="AV1137:AW1137"/>
    <mergeCell ref="BB1137:BC1137"/>
    <mergeCell ref="L1136:M1136"/>
    <mergeCell ref="U1136:V1136"/>
    <mergeCell ref="W1136:X1136"/>
    <mergeCell ref="AT1136:AU1136"/>
    <mergeCell ref="AV1136:AW1136"/>
    <mergeCell ref="BB1136:BC1136"/>
    <mergeCell ref="L1135:M1135"/>
    <mergeCell ref="U1135:V1135"/>
    <mergeCell ref="W1135:X1135"/>
    <mergeCell ref="AT1135:AU1135"/>
    <mergeCell ref="AV1135:AW1135"/>
    <mergeCell ref="BB1135:BC1135"/>
    <mergeCell ref="L1134:M1134"/>
    <mergeCell ref="U1134:V1134"/>
    <mergeCell ref="W1134:X1134"/>
    <mergeCell ref="AT1134:AU1134"/>
    <mergeCell ref="AV1134:AW1134"/>
    <mergeCell ref="BB1134:BC1134"/>
    <mergeCell ref="L1133:M1133"/>
    <mergeCell ref="U1133:V1133"/>
    <mergeCell ref="W1133:X1133"/>
    <mergeCell ref="AT1133:AU1133"/>
    <mergeCell ref="AV1133:AW1133"/>
    <mergeCell ref="BB1133:BC1133"/>
    <mergeCell ref="L1132:M1132"/>
    <mergeCell ref="U1132:V1132"/>
    <mergeCell ref="W1132:X1132"/>
    <mergeCell ref="AT1132:AU1132"/>
    <mergeCell ref="AV1132:AW1132"/>
    <mergeCell ref="BB1132:BC1132"/>
    <mergeCell ref="L1131:M1131"/>
    <mergeCell ref="U1131:V1131"/>
    <mergeCell ref="W1131:X1131"/>
    <mergeCell ref="AT1131:AU1131"/>
    <mergeCell ref="AV1131:AW1131"/>
    <mergeCell ref="BB1131:BC1131"/>
    <mergeCell ref="L1130:M1130"/>
    <mergeCell ref="U1130:V1130"/>
    <mergeCell ref="W1130:X1130"/>
    <mergeCell ref="AT1130:AU1130"/>
    <mergeCell ref="AV1130:AW1130"/>
    <mergeCell ref="BB1130:BC1130"/>
    <mergeCell ref="L1129:M1129"/>
    <mergeCell ref="U1129:V1129"/>
    <mergeCell ref="W1129:X1129"/>
    <mergeCell ref="AT1129:AU1129"/>
    <mergeCell ref="AV1129:AW1129"/>
    <mergeCell ref="BB1129:BC1129"/>
    <mergeCell ref="L1128:M1128"/>
    <mergeCell ref="U1128:V1128"/>
    <mergeCell ref="W1128:X1128"/>
    <mergeCell ref="AT1128:AU1128"/>
    <mergeCell ref="AV1128:AW1128"/>
    <mergeCell ref="BB1128:BC1128"/>
    <mergeCell ref="L1127:M1127"/>
    <mergeCell ref="U1127:V1127"/>
    <mergeCell ref="W1127:X1127"/>
    <mergeCell ref="AT1127:AU1127"/>
    <mergeCell ref="AV1127:AW1127"/>
    <mergeCell ref="BB1127:BC1127"/>
    <mergeCell ref="L1126:M1126"/>
    <mergeCell ref="U1126:V1126"/>
    <mergeCell ref="W1126:X1126"/>
    <mergeCell ref="AT1126:AU1126"/>
    <mergeCell ref="AV1126:AW1126"/>
    <mergeCell ref="BB1126:BC1126"/>
    <mergeCell ref="L1125:M1125"/>
    <mergeCell ref="U1125:V1125"/>
    <mergeCell ref="W1125:X1125"/>
    <mergeCell ref="AT1125:AU1125"/>
    <mergeCell ref="AV1125:AW1125"/>
    <mergeCell ref="BB1125:BC1125"/>
    <mergeCell ref="L1124:M1124"/>
    <mergeCell ref="U1124:V1124"/>
    <mergeCell ref="W1124:X1124"/>
    <mergeCell ref="AT1124:AU1124"/>
    <mergeCell ref="AV1124:AW1124"/>
    <mergeCell ref="BB1124:BC1124"/>
    <mergeCell ref="L1123:M1123"/>
    <mergeCell ref="U1123:V1123"/>
    <mergeCell ref="W1123:X1123"/>
    <mergeCell ref="AT1123:AU1123"/>
    <mergeCell ref="AV1123:AW1123"/>
    <mergeCell ref="BB1123:BC1123"/>
    <mergeCell ref="L1122:M1122"/>
    <mergeCell ref="U1122:V1122"/>
    <mergeCell ref="W1122:X1122"/>
    <mergeCell ref="AT1122:AU1122"/>
    <mergeCell ref="AV1122:AW1122"/>
    <mergeCell ref="BB1122:BC1122"/>
    <mergeCell ref="L1121:M1121"/>
    <mergeCell ref="U1121:V1121"/>
    <mergeCell ref="W1121:X1121"/>
    <mergeCell ref="AT1121:AU1121"/>
    <mergeCell ref="AV1121:AW1121"/>
    <mergeCell ref="BB1121:BC1121"/>
    <mergeCell ref="L1120:M1120"/>
    <mergeCell ref="U1120:V1120"/>
    <mergeCell ref="W1120:X1120"/>
    <mergeCell ref="AT1120:AU1120"/>
    <mergeCell ref="AV1120:AW1120"/>
    <mergeCell ref="BB1120:BC1120"/>
    <mergeCell ref="L1119:M1119"/>
    <mergeCell ref="U1119:V1119"/>
    <mergeCell ref="W1119:X1119"/>
    <mergeCell ref="AT1119:AU1119"/>
    <mergeCell ref="AV1119:AW1119"/>
    <mergeCell ref="BB1119:BC1119"/>
    <mergeCell ref="L1118:M1118"/>
    <mergeCell ref="U1118:V1118"/>
    <mergeCell ref="W1118:X1118"/>
    <mergeCell ref="AT1118:AU1118"/>
    <mergeCell ref="AV1118:AW1118"/>
    <mergeCell ref="BB1118:BC1118"/>
    <mergeCell ref="L1117:M1117"/>
    <mergeCell ref="U1117:V1117"/>
    <mergeCell ref="W1117:X1117"/>
    <mergeCell ref="AT1117:AU1117"/>
    <mergeCell ref="AV1117:AW1117"/>
    <mergeCell ref="BB1117:BC1117"/>
    <mergeCell ref="L1116:M1116"/>
    <mergeCell ref="U1116:V1116"/>
    <mergeCell ref="W1116:X1116"/>
    <mergeCell ref="AT1116:AU1116"/>
    <mergeCell ref="AV1116:AW1116"/>
    <mergeCell ref="BB1116:BC1116"/>
    <mergeCell ref="L1115:M1115"/>
    <mergeCell ref="U1115:V1115"/>
    <mergeCell ref="W1115:X1115"/>
    <mergeCell ref="AT1115:AU1115"/>
    <mergeCell ref="AV1115:AW1115"/>
    <mergeCell ref="BB1115:BC1115"/>
    <mergeCell ref="L1114:M1114"/>
    <mergeCell ref="U1114:V1114"/>
    <mergeCell ref="W1114:X1114"/>
    <mergeCell ref="AT1114:AU1114"/>
    <mergeCell ref="AV1114:AW1114"/>
    <mergeCell ref="BB1114:BC1114"/>
    <mergeCell ref="L1113:M1113"/>
    <mergeCell ref="U1113:V1113"/>
    <mergeCell ref="W1113:X1113"/>
    <mergeCell ref="AT1113:AU1113"/>
    <mergeCell ref="AV1113:AW1113"/>
    <mergeCell ref="BB1113:BC1113"/>
    <mergeCell ref="L1112:M1112"/>
    <mergeCell ref="U1112:V1112"/>
    <mergeCell ref="W1112:X1112"/>
    <mergeCell ref="AT1112:AU1112"/>
    <mergeCell ref="AV1112:AW1112"/>
    <mergeCell ref="BB1112:BC1112"/>
    <mergeCell ref="L1111:M1111"/>
    <mergeCell ref="U1111:V1111"/>
    <mergeCell ref="W1111:X1111"/>
    <mergeCell ref="AT1111:AU1111"/>
    <mergeCell ref="AV1111:AW1111"/>
    <mergeCell ref="BB1111:BC1111"/>
    <mergeCell ref="L1110:M1110"/>
    <mergeCell ref="U1110:V1110"/>
    <mergeCell ref="W1110:X1110"/>
    <mergeCell ref="AT1110:AU1110"/>
    <mergeCell ref="AV1110:AW1110"/>
    <mergeCell ref="BB1110:BC1110"/>
    <mergeCell ref="L1109:M1109"/>
    <mergeCell ref="U1109:V1109"/>
    <mergeCell ref="W1109:X1109"/>
    <mergeCell ref="AT1109:AU1109"/>
    <mergeCell ref="AV1109:AW1109"/>
    <mergeCell ref="BB1109:BC1109"/>
    <mergeCell ref="L1108:M1108"/>
    <mergeCell ref="U1108:V1108"/>
    <mergeCell ref="W1108:X1108"/>
    <mergeCell ref="AT1108:AU1108"/>
    <mergeCell ref="AV1108:AW1108"/>
    <mergeCell ref="BB1108:BC1108"/>
    <mergeCell ref="L1107:M1107"/>
    <mergeCell ref="U1107:V1107"/>
    <mergeCell ref="W1107:X1107"/>
    <mergeCell ref="AT1107:AU1107"/>
    <mergeCell ref="AV1107:AW1107"/>
    <mergeCell ref="BB1107:BC1107"/>
    <mergeCell ref="L1106:M1106"/>
    <mergeCell ref="U1106:V1106"/>
    <mergeCell ref="W1106:X1106"/>
    <mergeCell ref="AT1106:AU1106"/>
    <mergeCell ref="AV1106:AW1106"/>
    <mergeCell ref="BB1106:BC1106"/>
    <mergeCell ref="L1105:M1105"/>
    <mergeCell ref="U1105:V1105"/>
    <mergeCell ref="W1105:X1105"/>
    <mergeCell ref="AT1105:AU1105"/>
    <mergeCell ref="AV1105:AW1105"/>
    <mergeCell ref="BB1105:BC1105"/>
    <mergeCell ref="L1104:M1104"/>
    <mergeCell ref="U1104:V1104"/>
    <mergeCell ref="W1104:X1104"/>
    <mergeCell ref="AT1104:AU1104"/>
    <mergeCell ref="AV1104:AW1104"/>
    <mergeCell ref="BB1104:BC1104"/>
    <mergeCell ref="L1103:M1103"/>
    <mergeCell ref="U1103:V1103"/>
    <mergeCell ref="W1103:X1103"/>
    <mergeCell ref="AT1103:AU1103"/>
    <mergeCell ref="AV1103:AW1103"/>
    <mergeCell ref="BB1103:BC1103"/>
    <mergeCell ref="L1102:M1102"/>
    <mergeCell ref="U1102:V1102"/>
    <mergeCell ref="W1102:X1102"/>
    <mergeCell ref="AT1102:AU1102"/>
    <mergeCell ref="AV1102:AW1102"/>
    <mergeCell ref="BB1102:BC1102"/>
    <mergeCell ref="L1101:M1101"/>
    <mergeCell ref="U1101:V1101"/>
    <mergeCell ref="W1101:X1101"/>
    <mergeCell ref="AT1101:AU1101"/>
    <mergeCell ref="AV1101:AW1101"/>
    <mergeCell ref="BB1101:BC1101"/>
    <mergeCell ref="L1100:M1100"/>
    <mergeCell ref="U1100:V1100"/>
    <mergeCell ref="W1100:X1100"/>
    <mergeCell ref="AT1100:AU1100"/>
    <mergeCell ref="AV1100:AW1100"/>
    <mergeCell ref="BB1100:BC1100"/>
    <mergeCell ref="L1099:M1099"/>
    <mergeCell ref="U1099:V1099"/>
    <mergeCell ref="W1099:X1099"/>
    <mergeCell ref="AT1099:AU1099"/>
    <mergeCell ref="AV1099:AW1099"/>
    <mergeCell ref="BB1099:BC1099"/>
    <mergeCell ref="L1098:M1098"/>
    <mergeCell ref="U1098:V1098"/>
    <mergeCell ref="W1098:X1098"/>
    <mergeCell ref="AT1098:AU1098"/>
    <mergeCell ref="AV1098:AW1098"/>
    <mergeCell ref="BB1098:BC1098"/>
    <mergeCell ref="L1097:M1097"/>
    <mergeCell ref="U1097:V1097"/>
    <mergeCell ref="W1097:X1097"/>
    <mergeCell ref="AT1097:AU1097"/>
    <mergeCell ref="AV1097:AW1097"/>
    <mergeCell ref="BB1097:BC1097"/>
    <mergeCell ref="L1096:M1096"/>
    <mergeCell ref="U1096:V1096"/>
    <mergeCell ref="W1096:X1096"/>
    <mergeCell ref="AT1096:AU1096"/>
    <mergeCell ref="AV1096:AW1096"/>
    <mergeCell ref="BB1096:BC1096"/>
    <mergeCell ref="L1095:M1095"/>
    <mergeCell ref="U1095:V1095"/>
    <mergeCell ref="W1095:X1095"/>
    <mergeCell ref="AT1095:AU1095"/>
    <mergeCell ref="AV1095:AW1095"/>
    <mergeCell ref="BB1095:BC1095"/>
    <mergeCell ref="L1094:M1094"/>
    <mergeCell ref="U1094:V1094"/>
    <mergeCell ref="W1094:X1094"/>
    <mergeCell ref="AT1094:AU1094"/>
    <mergeCell ref="AV1094:AW1094"/>
    <mergeCell ref="BB1094:BC1094"/>
    <mergeCell ref="L1093:M1093"/>
    <mergeCell ref="U1093:V1093"/>
    <mergeCell ref="W1093:X1093"/>
    <mergeCell ref="AT1093:AU1093"/>
    <mergeCell ref="AV1093:AW1093"/>
    <mergeCell ref="BB1093:BC1093"/>
    <mergeCell ref="L1092:M1092"/>
    <mergeCell ref="U1092:V1092"/>
    <mergeCell ref="W1092:X1092"/>
    <mergeCell ref="AT1092:AU1092"/>
    <mergeCell ref="AV1092:AW1092"/>
    <mergeCell ref="BB1092:BC1092"/>
    <mergeCell ref="L1091:M1091"/>
    <mergeCell ref="U1091:V1091"/>
    <mergeCell ref="W1091:X1091"/>
    <mergeCell ref="AT1091:AU1091"/>
    <mergeCell ref="AV1091:AW1091"/>
    <mergeCell ref="BB1091:BC1091"/>
    <mergeCell ref="L1090:M1090"/>
    <mergeCell ref="U1090:V1090"/>
    <mergeCell ref="W1090:X1090"/>
    <mergeCell ref="AT1090:AU1090"/>
    <mergeCell ref="AV1090:AW1090"/>
    <mergeCell ref="BB1090:BC1090"/>
    <mergeCell ref="L1089:M1089"/>
    <mergeCell ref="U1089:V1089"/>
    <mergeCell ref="W1089:X1089"/>
    <mergeCell ref="AT1089:AU1089"/>
    <mergeCell ref="AV1089:AW1089"/>
    <mergeCell ref="BB1089:BC1089"/>
    <mergeCell ref="L1088:M1088"/>
    <mergeCell ref="U1088:V1088"/>
    <mergeCell ref="W1088:X1088"/>
    <mergeCell ref="AT1088:AU1088"/>
    <mergeCell ref="AV1088:AW1088"/>
    <mergeCell ref="BB1088:BC1088"/>
    <mergeCell ref="L1087:M1087"/>
    <mergeCell ref="U1087:V1087"/>
    <mergeCell ref="W1087:X1087"/>
    <mergeCell ref="AT1087:AU1087"/>
    <mergeCell ref="AV1087:AW1087"/>
    <mergeCell ref="BB1087:BC1087"/>
    <mergeCell ref="L1086:M1086"/>
    <mergeCell ref="U1086:V1086"/>
    <mergeCell ref="W1086:X1086"/>
    <mergeCell ref="AT1086:AU1086"/>
    <mergeCell ref="AV1086:AW1086"/>
    <mergeCell ref="BB1086:BC1086"/>
    <mergeCell ref="L1085:M1085"/>
    <mergeCell ref="U1085:V1085"/>
    <mergeCell ref="W1085:X1085"/>
    <mergeCell ref="AT1085:AU1085"/>
    <mergeCell ref="AV1085:AW1085"/>
    <mergeCell ref="BB1085:BC1085"/>
    <mergeCell ref="L1084:M1084"/>
    <mergeCell ref="U1084:V1084"/>
    <mergeCell ref="W1084:X1084"/>
    <mergeCell ref="AT1084:AU1084"/>
    <mergeCell ref="AV1084:AW1084"/>
    <mergeCell ref="BB1084:BC1084"/>
    <mergeCell ref="L1083:M1083"/>
    <mergeCell ref="U1083:V1083"/>
    <mergeCell ref="W1083:X1083"/>
    <mergeCell ref="AT1083:AU1083"/>
    <mergeCell ref="AV1083:AW1083"/>
    <mergeCell ref="BB1083:BC1083"/>
    <mergeCell ref="L1082:M1082"/>
    <mergeCell ref="U1082:V1082"/>
    <mergeCell ref="W1082:X1082"/>
    <mergeCell ref="AT1082:AU1082"/>
    <mergeCell ref="AV1082:AW1082"/>
    <mergeCell ref="BB1082:BC1082"/>
    <mergeCell ref="L1081:M1081"/>
    <mergeCell ref="U1081:V1081"/>
    <mergeCell ref="W1081:X1081"/>
    <mergeCell ref="AT1081:AU1081"/>
    <mergeCell ref="AV1081:AW1081"/>
    <mergeCell ref="BB1081:BC1081"/>
    <mergeCell ref="L1080:M1080"/>
    <mergeCell ref="U1080:V1080"/>
    <mergeCell ref="W1080:X1080"/>
    <mergeCell ref="AT1080:AU1080"/>
    <mergeCell ref="AV1080:AW1080"/>
    <mergeCell ref="BB1080:BC1080"/>
    <mergeCell ref="L1079:M1079"/>
    <mergeCell ref="U1079:V1079"/>
    <mergeCell ref="W1079:X1079"/>
    <mergeCell ref="AT1079:AU1079"/>
    <mergeCell ref="AV1079:AW1079"/>
    <mergeCell ref="BB1079:BC1079"/>
    <mergeCell ref="L1078:M1078"/>
    <mergeCell ref="U1078:V1078"/>
    <mergeCell ref="W1078:X1078"/>
    <mergeCell ref="AT1078:AU1078"/>
    <mergeCell ref="AV1078:AW1078"/>
    <mergeCell ref="BB1078:BC1078"/>
    <mergeCell ref="L1077:M1077"/>
    <mergeCell ref="U1077:V1077"/>
    <mergeCell ref="W1077:X1077"/>
    <mergeCell ref="AT1077:AU1077"/>
    <mergeCell ref="AV1077:AW1077"/>
    <mergeCell ref="BB1077:BC1077"/>
    <mergeCell ref="L1076:M1076"/>
    <mergeCell ref="U1076:V1076"/>
    <mergeCell ref="W1076:X1076"/>
    <mergeCell ref="AT1076:AU1076"/>
    <mergeCell ref="AV1076:AW1076"/>
    <mergeCell ref="BB1076:BC1076"/>
    <mergeCell ref="L1075:M1075"/>
    <mergeCell ref="U1075:V1075"/>
    <mergeCell ref="W1075:X1075"/>
    <mergeCell ref="AT1075:AU1075"/>
    <mergeCell ref="AV1075:AW1075"/>
    <mergeCell ref="BB1075:BC1075"/>
    <mergeCell ref="L1074:M1074"/>
    <mergeCell ref="U1074:V1074"/>
    <mergeCell ref="W1074:X1074"/>
    <mergeCell ref="AT1074:AU1074"/>
    <mergeCell ref="AV1074:AW1074"/>
    <mergeCell ref="BB1074:BC1074"/>
    <mergeCell ref="L1073:M1073"/>
    <mergeCell ref="U1073:V1073"/>
    <mergeCell ref="W1073:X1073"/>
    <mergeCell ref="AT1073:AU1073"/>
    <mergeCell ref="AV1073:AW1073"/>
    <mergeCell ref="BB1073:BC1073"/>
    <mergeCell ref="L1072:M1072"/>
    <mergeCell ref="U1072:V1072"/>
    <mergeCell ref="W1072:X1072"/>
    <mergeCell ref="AT1072:AU1072"/>
    <mergeCell ref="AV1072:AW1072"/>
    <mergeCell ref="BB1072:BC1072"/>
    <mergeCell ref="L1071:M1071"/>
    <mergeCell ref="U1071:V1071"/>
    <mergeCell ref="W1071:X1071"/>
    <mergeCell ref="AT1071:AU1071"/>
    <mergeCell ref="AV1071:AW1071"/>
    <mergeCell ref="BB1071:BC1071"/>
    <mergeCell ref="L1070:M1070"/>
    <mergeCell ref="U1070:V1070"/>
    <mergeCell ref="W1070:X1070"/>
    <mergeCell ref="AT1070:AU1070"/>
    <mergeCell ref="AV1070:AW1070"/>
    <mergeCell ref="BB1070:BC1070"/>
    <mergeCell ref="L1069:M1069"/>
    <mergeCell ref="U1069:V1069"/>
    <mergeCell ref="W1069:X1069"/>
    <mergeCell ref="AT1069:AU1069"/>
    <mergeCell ref="AV1069:AW1069"/>
    <mergeCell ref="BB1069:BC1069"/>
    <mergeCell ref="L1068:M1068"/>
    <mergeCell ref="U1068:V1068"/>
    <mergeCell ref="W1068:X1068"/>
    <mergeCell ref="AT1068:AU1068"/>
    <mergeCell ref="AV1068:AW1068"/>
    <mergeCell ref="BB1068:BC1068"/>
    <mergeCell ref="L1067:M1067"/>
    <mergeCell ref="U1067:V1067"/>
    <mergeCell ref="W1067:X1067"/>
    <mergeCell ref="AT1067:AU1067"/>
    <mergeCell ref="AV1067:AW1067"/>
    <mergeCell ref="BB1067:BC1067"/>
    <mergeCell ref="L1066:M1066"/>
    <mergeCell ref="U1066:V1066"/>
    <mergeCell ref="W1066:X1066"/>
    <mergeCell ref="AT1066:AU1066"/>
    <mergeCell ref="AV1066:AW1066"/>
    <mergeCell ref="BB1066:BC1066"/>
    <mergeCell ref="L1065:M1065"/>
    <mergeCell ref="U1065:V1065"/>
    <mergeCell ref="W1065:X1065"/>
    <mergeCell ref="AT1065:AU1065"/>
    <mergeCell ref="AV1065:AW1065"/>
    <mergeCell ref="BB1065:BC1065"/>
    <mergeCell ref="L1064:M1064"/>
    <mergeCell ref="U1064:V1064"/>
    <mergeCell ref="W1064:X1064"/>
    <mergeCell ref="AT1064:AU1064"/>
    <mergeCell ref="AV1064:AW1064"/>
    <mergeCell ref="BB1064:BC1064"/>
    <mergeCell ref="L1063:M1063"/>
    <mergeCell ref="U1063:V1063"/>
    <mergeCell ref="W1063:X1063"/>
    <mergeCell ref="AT1063:AU1063"/>
    <mergeCell ref="AV1063:AW1063"/>
    <mergeCell ref="BB1063:BC1063"/>
    <mergeCell ref="L1062:M1062"/>
    <mergeCell ref="U1062:V1062"/>
    <mergeCell ref="W1062:X1062"/>
    <mergeCell ref="AT1062:AU1062"/>
    <mergeCell ref="AV1062:AW1062"/>
    <mergeCell ref="BB1062:BC1062"/>
    <mergeCell ref="L1061:M1061"/>
    <mergeCell ref="U1061:V1061"/>
    <mergeCell ref="W1061:X1061"/>
    <mergeCell ref="AT1061:AU1061"/>
    <mergeCell ref="AV1061:AW1061"/>
    <mergeCell ref="BB1061:BC1061"/>
    <mergeCell ref="L1060:M1060"/>
    <mergeCell ref="U1060:V1060"/>
    <mergeCell ref="W1060:X1060"/>
    <mergeCell ref="AT1060:AU1060"/>
    <mergeCell ref="AV1060:AW1060"/>
    <mergeCell ref="BB1060:BC1060"/>
    <mergeCell ref="L1059:M1059"/>
    <mergeCell ref="U1059:V1059"/>
    <mergeCell ref="W1059:X1059"/>
    <mergeCell ref="AT1059:AU1059"/>
    <mergeCell ref="AV1059:AW1059"/>
    <mergeCell ref="BB1059:BC1059"/>
    <mergeCell ref="L1058:M1058"/>
    <mergeCell ref="U1058:V1058"/>
    <mergeCell ref="W1058:X1058"/>
    <mergeCell ref="AT1058:AU1058"/>
    <mergeCell ref="AV1058:AW1058"/>
    <mergeCell ref="BB1058:BC1058"/>
    <mergeCell ref="L1057:M1057"/>
    <mergeCell ref="U1057:V1057"/>
    <mergeCell ref="W1057:X1057"/>
    <mergeCell ref="AT1057:AU1057"/>
    <mergeCell ref="AV1057:AW1057"/>
    <mergeCell ref="BB1057:BC1057"/>
    <mergeCell ref="L1056:M1056"/>
    <mergeCell ref="U1056:V1056"/>
    <mergeCell ref="W1056:X1056"/>
    <mergeCell ref="AT1056:AU1056"/>
    <mergeCell ref="AV1056:AW1056"/>
    <mergeCell ref="BB1056:BC1056"/>
    <mergeCell ref="L1055:M1055"/>
    <mergeCell ref="U1055:V1055"/>
    <mergeCell ref="W1055:X1055"/>
    <mergeCell ref="AT1055:AU1055"/>
    <mergeCell ref="AV1055:AW1055"/>
    <mergeCell ref="BB1055:BC1055"/>
    <mergeCell ref="L1054:M1054"/>
    <mergeCell ref="U1054:V1054"/>
    <mergeCell ref="W1054:X1054"/>
    <mergeCell ref="AT1054:AU1054"/>
    <mergeCell ref="AV1054:AW1054"/>
    <mergeCell ref="BB1054:BC1054"/>
    <mergeCell ref="L1053:M1053"/>
    <mergeCell ref="U1053:V1053"/>
    <mergeCell ref="W1053:X1053"/>
    <mergeCell ref="AT1053:AU1053"/>
    <mergeCell ref="AV1053:AW1053"/>
    <mergeCell ref="BB1053:BC1053"/>
    <mergeCell ref="L1052:M1052"/>
    <mergeCell ref="U1052:V1052"/>
    <mergeCell ref="W1052:X1052"/>
    <mergeCell ref="AT1052:AU1052"/>
    <mergeCell ref="AV1052:AW1052"/>
    <mergeCell ref="BB1052:BC1052"/>
    <mergeCell ref="L1051:M1051"/>
    <mergeCell ref="U1051:V1051"/>
    <mergeCell ref="W1051:X1051"/>
    <mergeCell ref="AT1051:AU1051"/>
    <mergeCell ref="AV1051:AW1051"/>
    <mergeCell ref="BB1051:BC1051"/>
    <mergeCell ref="L1050:M1050"/>
    <mergeCell ref="U1050:V1050"/>
    <mergeCell ref="W1050:X1050"/>
    <mergeCell ref="AT1050:AU1050"/>
    <mergeCell ref="AV1050:AW1050"/>
    <mergeCell ref="BB1050:BC1050"/>
    <mergeCell ref="L1049:M1049"/>
    <mergeCell ref="U1049:V1049"/>
    <mergeCell ref="W1049:X1049"/>
    <mergeCell ref="AT1049:AU1049"/>
    <mergeCell ref="AV1049:AW1049"/>
    <mergeCell ref="BB1049:BC1049"/>
    <mergeCell ref="L1048:M1048"/>
    <mergeCell ref="U1048:V1048"/>
    <mergeCell ref="W1048:X1048"/>
    <mergeCell ref="AT1048:AU1048"/>
    <mergeCell ref="AV1048:AW1048"/>
    <mergeCell ref="BB1048:BC1048"/>
    <mergeCell ref="L1047:M1047"/>
    <mergeCell ref="U1047:V1047"/>
    <mergeCell ref="W1047:X1047"/>
    <mergeCell ref="AT1047:AU1047"/>
    <mergeCell ref="AV1047:AW1047"/>
    <mergeCell ref="BB1047:BC1047"/>
    <mergeCell ref="L1046:M1046"/>
    <mergeCell ref="U1046:V1046"/>
    <mergeCell ref="W1046:X1046"/>
    <mergeCell ref="AT1046:AU1046"/>
    <mergeCell ref="AV1046:AW1046"/>
    <mergeCell ref="BB1046:BC1046"/>
    <mergeCell ref="L1045:M1045"/>
    <mergeCell ref="U1045:V1045"/>
    <mergeCell ref="W1045:X1045"/>
    <mergeCell ref="AT1045:AU1045"/>
    <mergeCell ref="AV1045:AW1045"/>
    <mergeCell ref="BB1045:BC1045"/>
    <mergeCell ref="L1044:M1044"/>
    <mergeCell ref="U1044:V1044"/>
    <mergeCell ref="W1044:X1044"/>
    <mergeCell ref="AT1044:AU1044"/>
    <mergeCell ref="AV1044:AW1044"/>
    <mergeCell ref="BB1044:BC1044"/>
    <mergeCell ref="L1043:M1043"/>
    <mergeCell ref="U1043:V1043"/>
    <mergeCell ref="W1043:X1043"/>
    <mergeCell ref="AT1043:AU1043"/>
    <mergeCell ref="AV1043:AW1043"/>
    <mergeCell ref="BB1043:BC1043"/>
    <mergeCell ref="L1042:M1042"/>
    <mergeCell ref="U1042:V1042"/>
    <mergeCell ref="W1042:X1042"/>
    <mergeCell ref="AT1042:AU1042"/>
    <mergeCell ref="AV1042:AW1042"/>
    <mergeCell ref="BB1042:BC1042"/>
    <mergeCell ref="L1041:M1041"/>
    <mergeCell ref="U1041:V1041"/>
    <mergeCell ref="W1041:X1041"/>
    <mergeCell ref="AT1041:AU1041"/>
    <mergeCell ref="AV1041:AW1041"/>
    <mergeCell ref="BB1041:BC1041"/>
    <mergeCell ref="L1040:M1040"/>
    <mergeCell ref="U1040:V1040"/>
    <mergeCell ref="W1040:X1040"/>
    <mergeCell ref="AT1040:AU1040"/>
    <mergeCell ref="AV1040:AW1040"/>
    <mergeCell ref="BB1040:BC1040"/>
    <mergeCell ref="L1039:M1039"/>
    <mergeCell ref="U1039:V1039"/>
    <mergeCell ref="W1039:X1039"/>
    <mergeCell ref="AT1039:AU1039"/>
    <mergeCell ref="AV1039:AW1039"/>
    <mergeCell ref="BB1039:BC1039"/>
    <mergeCell ref="L1038:M1038"/>
    <mergeCell ref="U1038:V1038"/>
    <mergeCell ref="W1038:X1038"/>
    <mergeCell ref="AT1038:AU1038"/>
    <mergeCell ref="AV1038:AW1038"/>
    <mergeCell ref="BB1038:BC1038"/>
    <mergeCell ref="L1037:M1037"/>
    <mergeCell ref="U1037:V1037"/>
    <mergeCell ref="W1037:X1037"/>
    <mergeCell ref="AT1037:AU1037"/>
    <mergeCell ref="AV1037:AW1037"/>
    <mergeCell ref="BB1037:BC1037"/>
    <mergeCell ref="L1036:M1036"/>
    <mergeCell ref="U1036:V1036"/>
    <mergeCell ref="W1036:X1036"/>
    <mergeCell ref="AT1036:AU1036"/>
    <mergeCell ref="AV1036:AW1036"/>
    <mergeCell ref="BB1036:BC1036"/>
    <mergeCell ref="L1035:M1035"/>
    <mergeCell ref="U1035:V1035"/>
    <mergeCell ref="W1035:X1035"/>
    <mergeCell ref="AT1035:AU1035"/>
    <mergeCell ref="AV1035:AW1035"/>
    <mergeCell ref="BB1035:BC1035"/>
    <mergeCell ref="L1034:M1034"/>
    <mergeCell ref="U1034:V1034"/>
    <mergeCell ref="W1034:X1034"/>
    <mergeCell ref="AT1034:AU1034"/>
    <mergeCell ref="AV1034:AW1034"/>
    <mergeCell ref="BB1034:BC1034"/>
    <mergeCell ref="L1033:M1033"/>
    <mergeCell ref="U1033:V1033"/>
    <mergeCell ref="W1033:X1033"/>
    <mergeCell ref="AT1033:AU1033"/>
    <mergeCell ref="AV1033:AW1033"/>
    <mergeCell ref="BB1033:BC1033"/>
    <mergeCell ref="L1032:M1032"/>
    <mergeCell ref="U1032:V1032"/>
    <mergeCell ref="W1032:X1032"/>
    <mergeCell ref="AT1032:AU1032"/>
    <mergeCell ref="AV1032:AW1032"/>
    <mergeCell ref="BB1032:BC1032"/>
    <mergeCell ref="L1031:M1031"/>
    <mergeCell ref="U1031:V1031"/>
    <mergeCell ref="W1031:X1031"/>
    <mergeCell ref="AT1031:AU1031"/>
    <mergeCell ref="AV1031:AW1031"/>
    <mergeCell ref="BB1031:BC1031"/>
    <mergeCell ref="L1030:M1030"/>
    <mergeCell ref="U1030:V1030"/>
    <mergeCell ref="W1030:X1030"/>
    <mergeCell ref="AT1030:AU1030"/>
    <mergeCell ref="AV1030:AW1030"/>
    <mergeCell ref="BB1030:BC1030"/>
    <mergeCell ref="L1029:M1029"/>
    <mergeCell ref="U1029:V1029"/>
    <mergeCell ref="W1029:X1029"/>
    <mergeCell ref="AT1029:AU1029"/>
    <mergeCell ref="AV1029:AW1029"/>
    <mergeCell ref="BB1029:BC1029"/>
    <mergeCell ref="L1028:M1028"/>
    <mergeCell ref="U1028:V1028"/>
    <mergeCell ref="W1028:X1028"/>
    <mergeCell ref="AT1028:AU1028"/>
    <mergeCell ref="AV1028:AW1028"/>
    <mergeCell ref="BB1028:BC1028"/>
    <mergeCell ref="L1027:M1027"/>
    <mergeCell ref="U1027:V1027"/>
    <mergeCell ref="W1027:X1027"/>
    <mergeCell ref="AT1027:AU1027"/>
    <mergeCell ref="AV1027:AW1027"/>
    <mergeCell ref="BB1027:BC1027"/>
    <mergeCell ref="L1026:M1026"/>
    <mergeCell ref="U1026:V1026"/>
    <mergeCell ref="W1026:X1026"/>
    <mergeCell ref="AT1026:AU1026"/>
    <mergeCell ref="AV1026:AW1026"/>
    <mergeCell ref="BB1026:BC1026"/>
    <mergeCell ref="L1025:M1025"/>
    <mergeCell ref="U1025:V1025"/>
    <mergeCell ref="W1025:X1025"/>
    <mergeCell ref="AT1025:AU1025"/>
    <mergeCell ref="AV1025:AW1025"/>
    <mergeCell ref="BB1025:BC1025"/>
    <mergeCell ref="L1024:M1024"/>
    <mergeCell ref="U1024:V1024"/>
    <mergeCell ref="W1024:X1024"/>
    <mergeCell ref="AT1024:AU1024"/>
    <mergeCell ref="AV1024:AW1024"/>
    <mergeCell ref="BB1024:BC1024"/>
    <mergeCell ref="L1023:M1023"/>
    <mergeCell ref="U1023:V1023"/>
    <mergeCell ref="W1023:X1023"/>
    <mergeCell ref="AT1023:AU1023"/>
    <mergeCell ref="AV1023:AW1023"/>
    <mergeCell ref="BB1023:BC1023"/>
    <mergeCell ref="L1022:M1022"/>
    <mergeCell ref="U1022:V1022"/>
    <mergeCell ref="W1022:X1022"/>
    <mergeCell ref="AT1022:AU1022"/>
    <mergeCell ref="AV1022:AW1022"/>
    <mergeCell ref="BB1022:BC1022"/>
    <mergeCell ref="L1021:M1021"/>
    <mergeCell ref="U1021:V1021"/>
    <mergeCell ref="W1021:X1021"/>
    <mergeCell ref="AT1021:AU1021"/>
    <mergeCell ref="AV1021:AW1021"/>
    <mergeCell ref="BB1021:BC1021"/>
    <mergeCell ref="L1020:M1020"/>
    <mergeCell ref="U1020:V1020"/>
    <mergeCell ref="W1020:X1020"/>
    <mergeCell ref="AT1020:AU1020"/>
    <mergeCell ref="AV1020:AW1020"/>
    <mergeCell ref="BB1020:BC1020"/>
    <mergeCell ref="L1019:M1019"/>
    <mergeCell ref="U1019:V1019"/>
    <mergeCell ref="W1019:X1019"/>
    <mergeCell ref="AT1019:AU1019"/>
    <mergeCell ref="AV1019:AW1019"/>
    <mergeCell ref="BB1019:BC1019"/>
    <mergeCell ref="L1018:M1018"/>
    <mergeCell ref="U1018:V1018"/>
    <mergeCell ref="W1018:X1018"/>
    <mergeCell ref="AT1018:AU1018"/>
    <mergeCell ref="AV1018:AW1018"/>
    <mergeCell ref="BB1018:BC1018"/>
    <mergeCell ref="L1017:M1017"/>
    <mergeCell ref="U1017:V1017"/>
    <mergeCell ref="W1017:X1017"/>
    <mergeCell ref="AT1017:AU1017"/>
    <mergeCell ref="AV1017:AW1017"/>
    <mergeCell ref="BB1017:BC1017"/>
    <mergeCell ref="L1016:M1016"/>
    <mergeCell ref="U1016:V1016"/>
    <mergeCell ref="W1016:X1016"/>
    <mergeCell ref="AT1016:AU1016"/>
    <mergeCell ref="AV1016:AW1016"/>
    <mergeCell ref="BB1016:BC1016"/>
    <mergeCell ref="L1015:M1015"/>
    <mergeCell ref="U1015:V1015"/>
    <mergeCell ref="W1015:X1015"/>
    <mergeCell ref="AT1015:AU1015"/>
    <mergeCell ref="AV1015:AW1015"/>
    <mergeCell ref="BB1015:BC1015"/>
    <mergeCell ref="L1014:M1014"/>
    <mergeCell ref="U1014:V1014"/>
    <mergeCell ref="W1014:X1014"/>
    <mergeCell ref="AT1014:AU1014"/>
    <mergeCell ref="AV1014:AW1014"/>
    <mergeCell ref="BB1014:BC1014"/>
    <mergeCell ref="L1013:M1013"/>
    <mergeCell ref="U1013:V1013"/>
    <mergeCell ref="W1013:X1013"/>
    <mergeCell ref="AT1013:AU1013"/>
    <mergeCell ref="AV1013:AW1013"/>
    <mergeCell ref="BB1013:BC1013"/>
    <mergeCell ref="L1012:M1012"/>
    <mergeCell ref="U1012:V1012"/>
    <mergeCell ref="W1012:X1012"/>
    <mergeCell ref="AT1012:AU1012"/>
    <mergeCell ref="AV1012:AW1012"/>
    <mergeCell ref="BB1012:BC1012"/>
    <mergeCell ref="L1011:M1011"/>
    <mergeCell ref="U1011:V1011"/>
    <mergeCell ref="W1011:X1011"/>
    <mergeCell ref="AT1011:AU1011"/>
    <mergeCell ref="AV1011:AW1011"/>
    <mergeCell ref="BB1011:BC1011"/>
    <mergeCell ref="L1010:M1010"/>
    <mergeCell ref="U1010:V1010"/>
    <mergeCell ref="W1010:X1010"/>
    <mergeCell ref="AT1010:AU1010"/>
    <mergeCell ref="AV1010:AW1010"/>
    <mergeCell ref="BB1010:BC1010"/>
    <mergeCell ref="L1009:M1009"/>
    <mergeCell ref="U1009:V1009"/>
    <mergeCell ref="W1009:X1009"/>
    <mergeCell ref="AT1009:AU1009"/>
    <mergeCell ref="AV1009:AW1009"/>
    <mergeCell ref="BB1009:BC1009"/>
    <mergeCell ref="L1008:M1008"/>
    <mergeCell ref="U1008:V1008"/>
    <mergeCell ref="W1008:X1008"/>
    <mergeCell ref="AT1008:AU1008"/>
    <mergeCell ref="AV1008:AW1008"/>
    <mergeCell ref="BB1008:BC1008"/>
    <mergeCell ref="L1007:M1007"/>
    <mergeCell ref="U1007:V1007"/>
    <mergeCell ref="W1007:X1007"/>
    <mergeCell ref="AT1007:AU1007"/>
    <mergeCell ref="AV1007:AW1007"/>
    <mergeCell ref="BB1007:BC1007"/>
    <mergeCell ref="L1006:M1006"/>
    <mergeCell ref="U1006:V1006"/>
    <mergeCell ref="W1006:X1006"/>
    <mergeCell ref="AT1006:AU1006"/>
    <mergeCell ref="AV1006:AW1006"/>
    <mergeCell ref="BB1006:BC1006"/>
    <mergeCell ref="L1005:M1005"/>
    <mergeCell ref="U1005:V1005"/>
    <mergeCell ref="W1005:X1005"/>
    <mergeCell ref="AT1005:AU1005"/>
    <mergeCell ref="AV1005:AW1005"/>
    <mergeCell ref="BB1005:BC1005"/>
    <mergeCell ref="L1004:M1004"/>
    <mergeCell ref="U1004:V1004"/>
    <mergeCell ref="W1004:X1004"/>
    <mergeCell ref="AT1004:AU1004"/>
    <mergeCell ref="AV1004:AW1004"/>
    <mergeCell ref="BB1004:BC1004"/>
    <mergeCell ref="L1003:M1003"/>
    <mergeCell ref="U1003:V1003"/>
    <mergeCell ref="W1003:X1003"/>
    <mergeCell ref="AT1003:AU1003"/>
    <mergeCell ref="AV1003:AW1003"/>
    <mergeCell ref="BB1003:BC1003"/>
    <mergeCell ref="L1002:M1002"/>
    <mergeCell ref="U1002:V1002"/>
    <mergeCell ref="W1002:X1002"/>
    <mergeCell ref="AT1002:AU1002"/>
    <mergeCell ref="AV1002:AW1002"/>
    <mergeCell ref="BB1002:BC1002"/>
    <mergeCell ref="L1001:M1001"/>
    <mergeCell ref="U1001:V1001"/>
    <mergeCell ref="W1001:X1001"/>
    <mergeCell ref="AT1001:AU1001"/>
    <mergeCell ref="AV1001:AW1001"/>
    <mergeCell ref="BB1001:BC1001"/>
    <mergeCell ref="L1000:M1000"/>
    <mergeCell ref="U1000:V1000"/>
    <mergeCell ref="W1000:X1000"/>
    <mergeCell ref="AT1000:AU1000"/>
    <mergeCell ref="AV1000:AW1000"/>
    <mergeCell ref="BB1000:BC1000"/>
    <mergeCell ref="L999:M999"/>
    <mergeCell ref="U999:V999"/>
    <mergeCell ref="W999:X999"/>
    <mergeCell ref="AT999:AU999"/>
    <mergeCell ref="AV999:AW999"/>
    <mergeCell ref="BB999:BC999"/>
    <mergeCell ref="L998:M998"/>
    <mergeCell ref="U998:V998"/>
    <mergeCell ref="W998:X998"/>
    <mergeCell ref="AT998:AU998"/>
    <mergeCell ref="AV998:AW998"/>
    <mergeCell ref="BB998:BC998"/>
    <mergeCell ref="L997:M997"/>
    <mergeCell ref="U997:V997"/>
    <mergeCell ref="W997:X997"/>
    <mergeCell ref="AT997:AU997"/>
    <mergeCell ref="AV997:AW997"/>
    <mergeCell ref="BB997:BC997"/>
    <mergeCell ref="L996:M996"/>
    <mergeCell ref="U996:V996"/>
    <mergeCell ref="W996:X996"/>
    <mergeCell ref="AT996:AU996"/>
    <mergeCell ref="AV996:AW996"/>
    <mergeCell ref="BB996:BC996"/>
    <mergeCell ref="L995:M995"/>
    <mergeCell ref="U995:V995"/>
    <mergeCell ref="W995:X995"/>
    <mergeCell ref="AT995:AU995"/>
    <mergeCell ref="AV995:AW995"/>
    <mergeCell ref="BB995:BC995"/>
    <mergeCell ref="L994:M994"/>
    <mergeCell ref="U994:V994"/>
    <mergeCell ref="W994:X994"/>
    <mergeCell ref="AT994:AU994"/>
    <mergeCell ref="AV994:AW994"/>
    <mergeCell ref="BB994:BC994"/>
    <mergeCell ref="L993:M993"/>
    <mergeCell ref="U993:V993"/>
    <mergeCell ref="W993:X993"/>
    <mergeCell ref="AT993:AU993"/>
    <mergeCell ref="AV993:AW993"/>
    <mergeCell ref="BB993:BC993"/>
    <mergeCell ref="L992:M992"/>
    <mergeCell ref="U992:V992"/>
    <mergeCell ref="W992:X992"/>
    <mergeCell ref="AT992:AU992"/>
    <mergeCell ref="AV992:AW992"/>
    <mergeCell ref="BB992:BC992"/>
    <mergeCell ref="L991:M991"/>
    <mergeCell ref="U991:V991"/>
    <mergeCell ref="W991:X991"/>
    <mergeCell ref="AT991:AU991"/>
    <mergeCell ref="AV991:AW991"/>
    <mergeCell ref="BB991:BC991"/>
    <mergeCell ref="L990:M990"/>
    <mergeCell ref="U990:V990"/>
    <mergeCell ref="W990:X990"/>
    <mergeCell ref="AT990:AU990"/>
    <mergeCell ref="AV990:AW990"/>
    <mergeCell ref="BB990:BC990"/>
    <mergeCell ref="L989:M989"/>
    <mergeCell ref="U989:V989"/>
    <mergeCell ref="W989:X989"/>
    <mergeCell ref="AT989:AU989"/>
    <mergeCell ref="AV989:AW989"/>
    <mergeCell ref="BB989:BC989"/>
    <mergeCell ref="L988:M988"/>
    <mergeCell ref="U988:V988"/>
    <mergeCell ref="W988:X988"/>
    <mergeCell ref="AT988:AU988"/>
    <mergeCell ref="AV988:AW988"/>
    <mergeCell ref="BB988:BC988"/>
    <mergeCell ref="L987:M987"/>
    <mergeCell ref="U987:V987"/>
    <mergeCell ref="W987:X987"/>
    <mergeCell ref="AT987:AU987"/>
    <mergeCell ref="AV987:AW987"/>
    <mergeCell ref="BB987:BC987"/>
    <mergeCell ref="L986:M986"/>
    <mergeCell ref="U986:V986"/>
    <mergeCell ref="W986:X986"/>
    <mergeCell ref="AT986:AU986"/>
    <mergeCell ref="AV986:AW986"/>
    <mergeCell ref="BB986:BC986"/>
    <mergeCell ref="L985:M985"/>
    <mergeCell ref="U985:V985"/>
    <mergeCell ref="W985:X985"/>
    <mergeCell ref="AT985:AU985"/>
    <mergeCell ref="AV985:AW985"/>
    <mergeCell ref="BB985:BC985"/>
    <mergeCell ref="L984:M984"/>
    <mergeCell ref="U984:V984"/>
    <mergeCell ref="W984:X984"/>
    <mergeCell ref="AT984:AU984"/>
    <mergeCell ref="AV984:AW984"/>
    <mergeCell ref="BB984:BC984"/>
    <mergeCell ref="L983:M983"/>
    <mergeCell ref="U983:V983"/>
    <mergeCell ref="W983:X983"/>
    <mergeCell ref="AT983:AU983"/>
    <mergeCell ref="AV983:AW983"/>
    <mergeCell ref="BB983:BC983"/>
    <mergeCell ref="L982:M982"/>
    <mergeCell ref="U982:V982"/>
    <mergeCell ref="W982:X982"/>
    <mergeCell ref="AT982:AU982"/>
    <mergeCell ref="AV982:AW982"/>
    <mergeCell ref="BB982:BC982"/>
    <mergeCell ref="L981:M981"/>
    <mergeCell ref="U981:V981"/>
    <mergeCell ref="W981:X981"/>
    <mergeCell ref="AT981:AU981"/>
    <mergeCell ref="AV981:AW981"/>
    <mergeCell ref="BB981:BC981"/>
    <mergeCell ref="L980:M980"/>
    <mergeCell ref="U980:V980"/>
    <mergeCell ref="W980:X980"/>
    <mergeCell ref="AT980:AU980"/>
    <mergeCell ref="AV980:AW980"/>
    <mergeCell ref="BB980:BC980"/>
    <mergeCell ref="L979:M979"/>
    <mergeCell ref="U979:V979"/>
    <mergeCell ref="W979:X979"/>
    <mergeCell ref="AT979:AU979"/>
    <mergeCell ref="AV979:AW979"/>
    <mergeCell ref="BB979:BC979"/>
    <mergeCell ref="L978:M978"/>
    <mergeCell ref="U978:V978"/>
    <mergeCell ref="W978:X978"/>
    <mergeCell ref="AT978:AU978"/>
    <mergeCell ref="AV978:AW978"/>
    <mergeCell ref="BB978:BC978"/>
    <mergeCell ref="L977:M977"/>
    <mergeCell ref="U977:V977"/>
    <mergeCell ref="W977:X977"/>
    <mergeCell ref="AT977:AU977"/>
    <mergeCell ref="AV977:AW977"/>
    <mergeCell ref="BB977:BC977"/>
    <mergeCell ref="L976:M976"/>
    <mergeCell ref="U976:V976"/>
    <mergeCell ref="W976:X976"/>
    <mergeCell ref="AT976:AU976"/>
    <mergeCell ref="AV976:AW976"/>
    <mergeCell ref="BB976:BC976"/>
    <mergeCell ref="L975:M975"/>
    <mergeCell ref="U975:V975"/>
    <mergeCell ref="W975:X975"/>
    <mergeCell ref="AT975:AU975"/>
    <mergeCell ref="AV975:AW975"/>
    <mergeCell ref="BB975:BC975"/>
    <mergeCell ref="L974:M974"/>
    <mergeCell ref="U974:V974"/>
    <mergeCell ref="W974:X974"/>
    <mergeCell ref="AT974:AU974"/>
    <mergeCell ref="AV974:AW974"/>
    <mergeCell ref="BB974:BC974"/>
    <mergeCell ref="L973:M973"/>
    <mergeCell ref="U973:V973"/>
    <mergeCell ref="W973:X973"/>
    <mergeCell ref="AT973:AU973"/>
    <mergeCell ref="AV973:AW973"/>
    <mergeCell ref="BB973:BC973"/>
    <mergeCell ref="L972:M972"/>
    <mergeCell ref="U972:V972"/>
    <mergeCell ref="W972:X972"/>
    <mergeCell ref="AT972:AU972"/>
    <mergeCell ref="AV972:AW972"/>
    <mergeCell ref="BB972:BC972"/>
    <mergeCell ref="L971:M971"/>
    <mergeCell ref="U971:V971"/>
    <mergeCell ref="W971:X971"/>
    <mergeCell ref="AT971:AU971"/>
    <mergeCell ref="AV971:AW971"/>
    <mergeCell ref="BB971:BC971"/>
    <mergeCell ref="L970:M970"/>
    <mergeCell ref="U970:V970"/>
    <mergeCell ref="W970:X970"/>
    <mergeCell ref="AT970:AU970"/>
    <mergeCell ref="AV970:AW970"/>
    <mergeCell ref="BB970:BC970"/>
    <mergeCell ref="L969:M969"/>
    <mergeCell ref="U969:V969"/>
    <mergeCell ref="W969:X969"/>
    <mergeCell ref="AT969:AU969"/>
    <mergeCell ref="AV969:AW969"/>
    <mergeCell ref="BB969:BC969"/>
    <mergeCell ref="L968:M968"/>
    <mergeCell ref="U968:V968"/>
    <mergeCell ref="W968:X968"/>
    <mergeCell ref="AT968:AU968"/>
    <mergeCell ref="AV968:AW968"/>
    <mergeCell ref="BB968:BC968"/>
    <mergeCell ref="L967:M967"/>
    <mergeCell ref="U967:V967"/>
    <mergeCell ref="W967:X967"/>
    <mergeCell ref="AT967:AU967"/>
    <mergeCell ref="AV967:AW967"/>
    <mergeCell ref="BB967:BC967"/>
    <mergeCell ref="L966:M966"/>
    <mergeCell ref="U966:V966"/>
    <mergeCell ref="W966:X966"/>
    <mergeCell ref="AT966:AU966"/>
    <mergeCell ref="AV966:AW966"/>
    <mergeCell ref="BB966:BC966"/>
    <mergeCell ref="L965:M965"/>
    <mergeCell ref="U965:V965"/>
    <mergeCell ref="W965:X965"/>
    <mergeCell ref="AT965:AU965"/>
    <mergeCell ref="AV965:AW965"/>
    <mergeCell ref="BB965:BC965"/>
    <mergeCell ref="L964:M964"/>
    <mergeCell ref="U964:V964"/>
    <mergeCell ref="W964:X964"/>
    <mergeCell ref="AT964:AU964"/>
    <mergeCell ref="AV964:AW964"/>
    <mergeCell ref="BB964:BC964"/>
    <mergeCell ref="L963:M963"/>
    <mergeCell ref="U963:V963"/>
    <mergeCell ref="W963:X963"/>
    <mergeCell ref="AT963:AU963"/>
    <mergeCell ref="AV963:AW963"/>
    <mergeCell ref="BB963:BC963"/>
    <mergeCell ref="L962:M962"/>
    <mergeCell ref="U962:V962"/>
    <mergeCell ref="W962:X962"/>
    <mergeCell ref="AT962:AU962"/>
    <mergeCell ref="AV962:AW962"/>
    <mergeCell ref="BB962:BC962"/>
    <mergeCell ref="L961:M961"/>
    <mergeCell ref="U961:V961"/>
    <mergeCell ref="W961:X961"/>
    <mergeCell ref="AT961:AU961"/>
    <mergeCell ref="AV961:AW961"/>
    <mergeCell ref="BB961:BC961"/>
    <mergeCell ref="L960:M960"/>
    <mergeCell ref="U960:V960"/>
    <mergeCell ref="W960:X960"/>
    <mergeCell ref="AT960:AU960"/>
    <mergeCell ref="AV960:AW960"/>
    <mergeCell ref="BB960:BC960"/>
    <mergeCell ref="L959:M959"/>
    <mergeCell ref="U959:V959"/>
    <mergeCell ref="W959:X959"/>
    <mergeCell ref="AT959:AU959"/>
    <mergeCell ref="AV959:AW959"/>
    <mergeCell ref="BB959:BC959"/>
    <mergeCell ref="L958:M958"/>
    <mergeCell ref="U958:V958"/>
    <mergeCell ref="W958:X958"/>
    <mergeCell ref="AT958:AU958"/>
    <mergeCell ref="AV958:AW958"/>
    <mergeCell ref="BB958:BC958"/>
    <mergeCell ref="L957:M957"/>
    <mergeCell ref="U957:V957"/>
    <mergeCell ref="W957:X957"/>
    <mergeCell ref="AT957:AU957"/>
    <mergeCell ref="AV957:AW957"/>
    <mergeCell ref="BB957:BC957"/>
    <mergeCell ref="L956:M956"/>
    <mergeCell ref="U956:V956"/>
    <mergeCell ref="W956:X956"/>
    <mergeCell ref="AT956:AU956"/>
    <mergeCell ref="AV956:AW956"/>
    <mergeCell ref="BB956:BC956"/>
    <mergeCell ref="L955:M955"/>
    <mergeCell ref="U955:V955"/>
    <mergeCell ref="W955:X955"/>
    <mergeCell ref="AT955:AU955"/>
    <mergeCell ref="AV955:AW955"/>
    <mergeCell ref="BB955:BC955"/>
    <mergeCell ref="L954:M954"/>
    <mergeCell ref="U954:V954"/>
    <mergeCell ref="W954:X954"/>
    <mergeCell ref="AT954:AU954"/>
    <mergeCell ref="AV954:AW954"/>
    <mergeCell ref="BB954:BC954"/>
    <mergeCell ref="L953:M953"/>
    <mergeCell ref="U953:V953"/>
    <mergeCell ref="W953:X953"/>
    <mergeCell ref="AT953:AU953"/>
    <mergeCell ref="AV953:AW953"/>
    <mergeCell ref="BB953:BC953"/>
    <mergeCell ref="L952:M952"/>
    <mergeCell ref="U952:V952"/>
    <mergeCell ref="W952:X952"/>
    <mergeCell ref="AT952:AU952"/>
    <mergeCell ref="AV952:AW952"/>
    <mergeCell ref="BB952:BC952"/>
    <mergeCell ref="L951:M951"/>
    <mergeCell ref="U951:V951"/>
    <mergeCell ref="W951:X951"/>
    <mergeCell ref="AT951:AU951"/>
    <mergeCell ref="AV951:AW951"/>
    <mergeCell ref="BB951:BC951"/>
    <mergeCell ref="L950:M950"/>
    <mergeCell ref="U950:V950"/>
    <mergeCell ref="W950:X950"/>
    <mergeCell ref="AT950:AU950"/>
    <mergeCell ref="AV950:AW950"/>
    <mergeCell ref="BB950:BC950"/>
    <mergeCell ref="L949:M949"/>
    <mergeCell ref="U949:V949"/>
    <mergeCell ref="W949:X949"/>
    <mergeCell ref="AT949:AU949"/>
    <mergeCell ref="AV949:AW949"/>
    <mergeCell ref="BB949:BC949"/>
    <mergeCell ref="L948:M948"/>
    <mergeCell ref="U948:V948"/>
    <mergeCell ref="W948:X948"/>
    <mergeCell ref="AT948:AU948"/>
    <mergeCell ref="AV948:AW948"/>
    <mergeCell ref="BB948:BC948"/>
    <mergeCell ref="L947:M947"/>
    <mergeCell ref="U947:V947"/>
    <mergeCell ref="W947:X947"/>
    <mergeCell ref="AT947:AU947"/>
    <mergeCell ref="AV947:AW947"/>
    <mergeCell ref="BB947:BC947"/>
    <mergeCell ref="L946:M946"/>
    <mergeCell ref="U946:V946"/>
    <mergeCell ref="W946:X946"/>
    <mergeCell ref="AT946:AU946"/>
    <mergeCell ref="AV946:AW946"/>
    <mergeCell ref="BB946:BC946"/>
    <mergeCell ref="L945:M945"/>
    <mergeCell ref="U945:V945"/>
    <mergeCell ref="W945:X945"/>
    <mergeCell ref="AT945:AU945"/>
    <mergeCell ref="AV945:AW945"/>
    <mergeCell ref="BB945:BC945"/>
    <mergeCell ref="L944:M944"/>
    <mergeCell ref="U944:V944"/>
    <mergeCell ref="W944:X944"/>
    <mergeCell ref="AT944:AU944"/>
    <mergeCell ref="AV944:AW944"/>
    <mergeCell ref="BB944:BC944"/>
    <mergeCell ref="L943:M943"/>
    <mergeCell ref="U943:V943"/>
    <mergeCell ref="W943:X943"/>
    <mergeCell ref="AT943:AU943"/>
    <mergeCell ref="AV943:AW943"/>
    <mergeCell ref="BB943:BC943"/>
    <mergeCell ref="L942:M942"/>
    <mergeCell ref="U942:V942"/>
    <mergeCell ref="W942:X942"/>
    <mergeCell ref="AT942:AU942"/>
    <mergeCell ref="AV942:AW942"/>
    <mergeCell ref="BB942:BC942"/>
    <mergeCell ref="L941:M941"/>
    <mergeCell ref="U941:V941"/>
    <mergeCell ref="W941:X941"/>
    <mergeCell ref="AT941:AU941"/>
    <mergeCell ref="AV941:AW941"/>
    <mergeCell ref="BB941:BC941"/>
    <mergeCell ref="L940:M940"/>
    <mergeCell ref="U940:V940"/>
    <mergeCell ref="W940:X940"/>
    <mergeCell ref="AT940:AU940"/>
    <mergeCell ref="AV940:AW940"/>
    <mergeCell ref="BB940:BC940"/>
    <mergeCell ref="L939:M939"/>
    <mergeCell ref="U939:V939"/>
    <mergeCell ref="W939:X939"/>
    <mergeCell ref="AT939:AU939"/>
    <mergeCell ref="AV939:AW939"/>
    <mergeCell ref="BB939:BC939"/>
    <mergeCell ref="L938:M938"/>
    <mergeCell ref="U938:V938"/>
    <mergeCell ref="W938:X938"/>
    <mergeCell ref="AT938:AU938"/>
    <mergeCell ref="AV938:AW938"/>
    <mergeCell ref="BB938:BC938"/>
    <mergeCell ref="L937:M937"/>
    <mergeCell ref="U937:V937"/>
    <mergeCell ref="W937:X937"/>
    <mergeCell ref="AT937:AU937"/>
    <mergeCell ref="AV937:AW937"/>
    <mergeCell ref="BB937:BC937"/>
    <mergeCell ref="L936:M936"/>
    <mergeCell ref="U936:V936"/>
    <mergeCell ref="W936:X936"/>
    <mergeCell ref="AT936:AU936"/>
    <mergeCell ref="AV936:AW936"/>
    <mergeCell ref="BB936:BC936"/>
    <mergeCell ref="L935:M935"/>
    <mergeCell ref="U935:V935"/>
    <mergeCell ref="W935:X935"/>
    <mergeCell ref="AT935:AU935"/>
    <mergeCell ref="AV935:AW935"/>
    <mergeCell ref="BB935:BC935"/>
    <mergeCell ref="L934:M934"/>
    <mergeCell ref="U934:V934"/>
    <mergeCell ref="W934:X934"/>
    <mergeCell ref="AT934:AU934"/>
    <mergeCell ref="AV934:AW934"/>
    <mergeCell ref="BB934:BC934"/>
    <mergeCell ref="L933:M933"/>
    <mergeCell ref="U933:V933"/>
    <mergeCell ref="W933:X933"/>
    <mergeCell ref="AT933:AU933"/>
    <mergeCell ref="AV933:AW933"/>
    <mergeCell ref="BB933:BC933"/>
    <mergeCell ref="L932:M932"/>
    <mergeCell ref="U932:V932"/>
    <mergeCell ref="W932:X932"/>
    <mergeCell ref="AT932:AU932"/>
    <mergeCell ref="AV932:AW932"/>
    <mergeCell ref="BB932:BC932"/>
    <mergeCell ref="L931:M931"/>
    <mergeCell ref="U931:V931"/>
    <mergeCell ref="W931:X931"/>
    <mergeCell ref="AT931:AU931"/>
    <mergeCell ref="AV931:AW931"/>
    <mergeCell ref="BB931:BC931"/>
    <mergeCell ref="L930:M930"/>
    <mergeCell ref="U930:V930"/>
    <mergeCell ref="W930:X930"/>
    <mergeCell ref="AT930:AU930"/>
    <mergeCell ref="AV930:AW930"/>
    <mergeCell ref="BB930:BC930"/>
    <mergeCell ref="L929:M929"/>
    <mergeCell ref="U929:V929"/>
    <mergeCell ref="W929:X929"/>
    <mergeCell ref="AT929:AU929"/>
    <mergeCell ref="AV929:AW929"/>
    <mergeCell ref="BB929:BC929"/>
    <mergeCell ref="L928:M928"/>
    <mergeCell ref="U928:V928"/>
    <mergeCell ref="W928:X928"/>
    <mergeCell ref="AT928:AU928"/>
    <mergeCell ref="AV928:AW928"/>
    <mergeCell ref="BB928:BC928"/>
    <mergeCell ref="L927:M927"/>
    <mergeCell ref="U927:V927"/>
    <mergeCell ref="W927:X927"/>
    <mergeCell ref="AT927:AU927"/>
    <mergeCell ref="AV927:AW927"/>
    <mergeCell ref="BB927:BC927"/>
    <mergeCell ref="L926:M926"/>
    <mergeCell ref="U926:V926"/>
    <mergeCell ref="W926:X926"/>
    <mergeCell ref="AT926:AU926"/>
    <mergeCell ref="AV926:AW926"/>
    <mergeCell ref="BB926:BC926"/>
    <mergeCell ref="L925:M925"/>
    <mergeCell ref="U925:V925"/>
    <mergeCell ref="W925:X925"/>
    <mergeCell ref="AT925:AU925"/>
    <mergeCell ref="AV925:AW925"/>
    <mergeCell ref="BB925:BC925"/>
    <mergeCell ref="L924:M924"/>
    <mergeCell ref="U924:V924"/>
    <mergeCell ref="W924:X924"/>
    <mergeCell ref="AT924:AU924"/>
    <mergeCell ref="AV924:AW924"/>
    <mergeCell ref="BB924:BC924"/>
    <mergeCell ref="L923:M923"/>
    <mergeCell ref="U923:V923"/>
    <mergeCell ref="W923:X923"/>
    <mergeCell ref="AT923:AU923"/>
    <mergeCell ref="AV923:AW923"/>
    <mergeCell ref="BB923:BC923"/>
    <mergeCell ref="L922:M922"/>
    <mergeCell ref="U922:V922"/>
    <mergeCell ref="W922:X922"/>
    <mergeCell ref="AT922:AU922"/>
    <mergeCell ref="AV922:AW922"/>
    <mergeCell ref="BB922:BC922"/>
    <mergeCell ref="L921:M921"/>
    <mergeCell ref="U921:V921"/>
    <mergeCell ref="W921:X921"/>
    <mergeCell ref="AT921:AU921"/>
    <mergeCell ref="AV921:AW921"/>
    <mergeCell ref="BB921:BC921"/>
    <mergeCell ref="L920:M920"/>
    <mergeCell ref="U920:V920"/>
    <mergeCell ref="W920:X920"/>
    <mergeCell ref="AT920:AU920"/>
    <mergeCell ref="AV920:AW920"/>
    <mergeCell ref="BB920:BC920"/>
    <mergeCell ref="L919:M919"/>
    <mergeCell ref="U919:V919"/>
    <mergeCell ref="W919:X919"/>
    <mergeCell ref="AT919:AU919"/>
    <mergeCell ref="AV919:AW919"/>
    <mergeCell ref="BB919:BC919"/>
    <mergeCell ref="L918:M918"/>
    <mergeCell ref="U918:V918"/>
    <mergeCell ref="W918:X918"/>
    <mergeCell ref="AT918:AU918"/>
    <mergeCell ref="AV918:AW918"/>
    <mergeCell ref="BB918:BC918"/>
    <mergeCell ref="L917:M917"/>
    <mergeCell ref="U917:V917"/>
    <mergeCell ref="W917:X917"/>
    <mergeCell ref="AT917:AU917"/>
    <mergeCell ref="AV917:AW917"/>
    <mergeCell ref="BB917:BC917"/>
    <mergeCell ref="L916:M916"/>
    <mergeCell ref="U916:V916"/>
    <mergeCell ref="W916:X916"/>
    <mergeCell ref="AT916:AU916"/>
    <mergeCell ref="AV916:AW916"/>
    <mergeCell ref="BB916:BC916"/>
    <mergeCell ref="L915:M915"/>
    <mergeCell ref="U915:V915"/>
    <mergeCell ref="W915:X915"/>
    <mergeCell ref="AT915:AU915"/>
    <mergeCell ref="AV915:AW915"/>
    <mergeCell ref="BB915:BC915"/>
    <mergeCell ref="L914:M914"/>
    <mergeCell ref="U914:V914"/>
    <mergeCell ref="W914:X914"/>
    <mergeCell ref="AT914:AU914"/>
    <mergeCell ref="AV914:AW914"/>
    <mergeCell ref="BB914:BC914"/>
    <mergeCell ref="L913:M913"/>
    <mergeCell ref="U913:V913"/>
    <mergeCell ref="W913:X913"/>
    <mergeCell ref="AT913:AU913"/>
    <mergeCell ref="AV913:AW913"/>
    <mergeCell ref="BB913:BC913"/>
    <mergeCell ref="L912:M912"/>
    <mergeCell ref="U912:V912"/>
    <mergeCell ref="W912:X912"/>
    <mergeCell ref="AT912:AU912"/>
    <mergeCell ref="AV912:AW912"/>
    <mergeCell ref="BB912:BC912"/>
    <mergeCell ref="L911:M911"/>
    <mergeCell ref="U911:V911"/>
    <mergeCell ref="W911:X911"/>
    <mergeCell ref="AT911:AU911"/>
    <mergeCell ref="AV911:AW911"/>
    <mergeCell ref="BB911:BC911"/>
    <mergeCell ref="L910:M910"/>
    <mergeCell ref="U910:V910"/>
    <mergeCell ref="W910:X910"/>
    <mergeCell ref="AT910:AU910"/>
    <mergeCell ref="AV910:AW910"/>
    <mergeCell ref="BB910:BC910"/>
    <mergeCell ref="L909:M909"/>
    <mergeCell ref="U909:V909"/>
    <mergeCell ref="W909:X909"/>
    <mergeCell ref="AT909:AU909"/>
    <mergeCell ref="AV909:AW909"/>
    <mergeCell ref="BB909:BC909"/>
    <mergeCell ref="L908:M908"/>
    <mergeCell ref="U908:V908"/>
    <mergeCell ref="W908:X908"/>
    <mergeCell ref="AT908:AU908"/>
    <mergeCell ref="AV908:AW908"/>
    <mergeCell ref="BB908:BC908"/>
    <mergeCell ref="L907:M907"/>
    <mergeCell ref="U907:V907"/>
    <mergeCell ref="W907:X907"/>
    <mergeCell ref="AT907:AU907"/>
    <mergeCell ref="AV907:AW907"/>
    <mergeCell ref="BB907:BC907"/>
    <mergeCell ref="L906:M906"/>
    <mergeCell ref="U906:V906"/>
    <mergeCell ref="W906:X906"/>
    <mergeCell ref="AT906:AU906"/>
    <mergeCell ref="AV906:AW906"/>
    <mergeCell ref="BB906:BC906"/>
    <mergeCell ref="L905:M905"/>
    <mergeCell ref="U905:V905"/>
    <mergeCell ref="W905:X905"/>
    <mergeCell ref="AT905:AU905"/>
    <mergeCell ref="AV905:AW905"/>
    <mergeCell ref="BB905:BC905"/>
    <mergeCell ref="L904:M904"/>
    <mergeCell ref="U904:V904"/>
    <mergeCell ref="W904:X904"/>
    <mergeCell ref="AT904:AU904"/>
    <mergeCell ref="AV904:AW904"/>
    <mergeCell ref="BB904:BC904"/>
    <mergeCell ref="L903:M903"/>
    <mergeCell ref="U903:V903"/>
    <mergeCell ref="W903:X903"/>
    <mergeCell ref="AT903:AU903"/>
    <mergeCell ref="AV903:AW903"/>
    <mergeCell ref="BB903:BC903"/>
    <mergeCell ref="L902:M902"/>
    <mergeCell ref="U902:V902"/>
    <mergeCell ref="W902:X902"/>
    <mergeCell ref="AT902:AU902"/>
    <mergeCell ref="AV902:AW902"/>
    <mergeCell ref="BB902:BC902"/>
    <mergeCell ref="L901:M901"/>
    <mergeCell ref="U901:V901"/>
    <mergeCell ref="W901:X901"/>
    <mergeCell ref="AT901:AU901"/>
    <mergeCell ref="AV901:AW901"/>
    <mergeCell ref="BB901:BC901"/>
    <mergeCell ref="L900:M900"/>
    <mergeCell ref="U900:V900"/>
    <mergeCell ref="W900:X900"/>
    <mergeCell ref="AT900:AU900"/>
    <mergeCell ref="AV900:AW900"/>
    <mergeCell ref="BB900:BC900"/>
    <mergeCell ref="L899:M899"/>
    <mergeCell ref="U899:V899"/>
    <mergeCell ref="W899:X899"/>
    <mergeCell ref="AT899:AU899"/>
    <mergeCell ref="AV899:AW899"/>
    <mergeCell ref="BB899:BC899"/>
    <mergeCell ref="L898:M898"/>
    <mergeCell ref="U898:V898"/>
    <mergeCell ref="W898:X898"/>
    <mergeCell ref="AT898:AU898"/>
    <mergeCell ref="AV898:AW898"/>
    <mergeCell ref="BB898:BC898"/>
    <mergeCell ref="L897:M897"/>
    <mergeCell ref="U897:V897"/>
    <mergeCell ref="W897:X897"/>
    <mergeCell ref="AT897:AU897"/>
    <mergeCell ref="AV897:AW897"/>
    <mergeCell ref="BB897:BC897"/>
    <mergeCell ref="L896:M896"/>
    <mergeCell ref="U896:V896"/>
    <mergeCell ref="W896:X896"/>
    <mergeCell ref="AT896:AU896"/>
    <mergeCell ref="AV896:AW896"/>
    <mergeCell ref="BB896:BC896"/>
    <mergeCell ref="L895:M895"/>
    <mergeCell ref="U895:V895"/>
    <mergeCell ref="W895:X895"/>
    <mergeCell ref="AT895:AU895"/>
    <mergeCell ref="AV895:AW895"/>
    <mergeCell ref="BB895:BC895"/>
    <mergeCell ref="L894:M894"/>
    <mergeCell ref="U894:V894"/>
    <mergeCell ref="W894:X894"/>
    <mergeCell ref="AT894:AU894"/>
    <mergeCell ref="AV894:AW894"/>
    <mergeCell ref="BB894:BC894"/>
    <mergeCell ref="L893:M893"/>
    <mergeCell ref="U893:V893"/>
    <mergeCell ref="W893:X893"/>
    <mergeCell ref="AT893:AU893"/>
    <mergeCell ref="AV893:AW893"/>
    <mergeCell ref="BB893:BC893"/>
    <mergeCell ref="L892:M892"/>
    <mergeCell ref="U892:V892"/>
    <mergeCell ref="W892:X892"/>
    <mergeCell ref="AT892:AU892"/>
    <mergeCell ref="AV892:AW892"/>
    <mergeCell ref="BB892:BC892"/>
    <mergeCell ref="L891:M891"/>
    <mergeCell ref="U891:V891"/>
    <mergeCell ref="W891:X891"/>
    <mergeCell ref="AT891:AU891"/>
    <mergeCell ref="AV891:AW891"/>
    <mergeCell ref="BB891:BC891"/>
    <mergeCell ref="L890:M890"/>
    <mergeCell ref="U890:V890"/>
    <mergeCell ref="W890:X890"/>
    <mergeCell ref="AT890:AU890"/>
    <mergeCell ref="AV890:AW890"/>
    <mergeCell ref="BB890:BC890"/>
    <mergeCell ref="L889:M889"/>
    <mergeCell ref="U889:V889"/>
    <mergeCell ref="W889:X889"/>
    <mergeCell ref="AT889:AU889"/>
    <mergeCell ref="AV889:AW889"/>
    <mergeCell ref="BB889:BC889"/>
    <mergeCell ref="L888:M888"/>
    <mergeCell ref="U888:V888"/>
    <mergeCell ref="W888:X888"/>
    <mergeCell ref="AT888:AU888"/>
    <mergeCell ref="AV888:AW888"/>
    <mergeCell ref="BB888:BC888"/>
    <mergeCell ref="L887:M887"/>
    <mergeCell ref="U887:V887"/>
    <mergeCell ref="W887:X887"/>
    <mergeCell ref="AT887:AU887"/>
    <mergeCell ref="AV887:AW887"/>
    <mergeCell ref="BB887:BC887"/>
    <mergeCell ref="L886:M886"/>
    <mergeCell ref="U886:V886"/>
    <mergeCell ref="W886:X886"/>
    <mergeCell ref="AT886:AU886"/>
    <mergeCell ref="AV886:AW886"/>
    <mergeCell ref="BB886:BC886"/>
    <mergeCell ref="L885:M885"/>
    <mergeCell ref="U885:V885"/>
    <mergeCell ref="W885:X885"/>
    <mergeCell ref="AT885:AU885"/>
    <mergeCell ref="AV885:AW885"/>
    <mergeCell ref="BB885:BC885"/>
    <mergeCell ref="L884:M884"/>
    <mergeCell ref="U884:V884"/>
    <mergeCell ref="W884:X884"/>
    <mergeCell ref="AT884:AU884"/>
    <mergeCell ref="AV884:AW884"/>
    <mergeCell ref="BB884:BC884"/>
    <mergeCell ref="L883:M883"/>
    <mergeCell ref="U883:V883"/>
    <mergeCell ref="W883:X883"/>
    <mergeCell ref="AT883:AU883"/>
    <mergeCell ref="AV883:AW883"/>
    <mergeCell ref="BB883:BC883"/>
    <mergeCell ref="L882:M882"/>
    <mergeCell ref="U882:V882"/>
    <mergeCell ref="W882:X882"/>
    <mergeCell ref="AT882:AU882"/>
    <mergeCell ref="AV882:AW882"/>
    <mergeCell ref="BB882:BC882"/>
    <mergeCell ref="L881:M881"/>
    <mergeCell ref="U881:V881"/>
    <mergeCell ref="W881:X881"/>
    <mergeCell ref="AT881:AU881"/>
    <mergeCell ref="AV881:AW881"/>
    <mergeCell ref="BB881:BC881"/>
    <mergeCell ref="L880:M880"/>
    <mergeCell ref="U880:V880"/>
    <mergeCell ref="W880:X880"/>
    <mergeCell ref="AT880:AU880"/>
    <mergeCell ref="AV880:AW880"/>
    <mergeCell ref="BB880:BC880"/>
    <mergeCell ref="L879:M879"/>
    <mergeCell ref="U879:V879"/>
    <mergeCell ref="W879:X879"/>
    <mergeCell ref="AT879:AU879"/>
    <mergeCell ref="AV879:AW879"/>
    <mergeCell ref="BB879:BC879"/>
    <mergeCell ref="L878:M878"/>
    <mergeCell ref="U878:V878"/>
    <mergeCell ref="W878:X878"/>
    <mergeCell ref="AT878:AU878"/>
    <mergeCell ref="AV878:AW878"/>
    <mergeCell ref="BB878:BC878"/>
    <mergeCell ref="L877:M877"/>
    <mergeCell ref="U877:V877"/>
    <mergeCell ref="W877:X877"/>
    <mergeCell ref="AT877:AU877"/>
    <mergeCell ref="AV877:AW877"/>
    <mergeCell ref="BB877:BC877"/>
    <mergeCell ref="L876:M876"/>
    <mergeCell ref="U876:V876"/>
    <mergeCell ref="W876:X876"/>
    <mergeCell ref="AT876:AU876"/>
    <mergeCell ref="AV876:AW876"/>
    <mergeCell ref="BB876:BC876"/>
    <mergeCell ref="L875:M875"/>
    <mergeCell ref="U875:V875"/>
    <mergeCell ref="W875:X875"/>
    <mergeCell ref="AT875:AU875"/>
    <mergeCell ref="AV875:AW875"/>
    <mergeCell ref="BB875:BC875"/>
    <mergeCell ref="L874:M874"/>
    <mergeCell ref="U874:V874"/>
    <mergeCell ref="W874:X874"/>
    <mergeCell ref="AT874:AU874"/>
    <mergeCell ref="AV874:AW874"/>
    <mergeCell ref="BB874:BC874"/>
    <mergeCell ref="L873:M873"/>
    <mergeCell ref="U873:V873"/>
    <mergeCell ref="W873:X873"/>
    <mergeCell ref="AT873:AU873"/>
    <mergeCell ref="AV873:AW873"/>
    <mergeCell ref="BB873:BC873"/>
    <mergeCell ref="L872:M872"/>
    <mergeCell ref="U872:V872"/>
    <mergeCell ref="W872:X872"/>
    <mergeCell ref="AT872:AU872"/>
    <mergeCell ref="AV872:AW872"/>
    <mergeCell ref="BB872:BC872"/>
    <mergeCell ref="L871:M871"/>
    <mergeCell ref="U871:V871"/>
    <mergeCell ref="W871:X871"/>
    <mergeCell ref="AT871:AU871"/>
    <mergeCell ref="AV871:AW871"/>
    <mergeCell ref="BB871:BC871"/>
    <mergeCell ref="L870:M870"/>
    <mergeCell ref="U870:V870"/>
    <mergeCell ref="W870:X870"/>
    <mergeCell ref="AT870:AU870"/>
    <mergeCell ref="AV870:AW870"/>
    <mergeCell ref="BB870:BC870"/>
    <mergeCell ref="L869:M869"/>
    <mergeCell ref="U869:V869"/>
    <mergeCell ref="W869:X869"/>
    <mergeCell ref="AT869:AU869"/>
    <mergeCell ref="AV869:AW869"/>
    <mergeCell ref="BB869:BC869"/>
    <mergeCell ref="L868:M868"/>
    <mergeCell ref="U868:V868"/>
    <mergeCell ref="W868:X868"/>
    <mergeCell ref="AT868:AU868"/>
    <mergeCell ref="AV868:AW868"/>
    <mergeCell ref="BB868:BC868"/>
    <mergeCell ref="L867:M867"/>
    <mergeCell ref="U867:V867"/>
    <mergeCell ref="W867:X867"/>
    <mergeCell ref="AT867:AU867"/>
    <mergeCell ref="AV867:AW867"/>
    <mergeCell ref="BB867:BC867"/>
    <mergeCell ref="L866:M866"/>
    <mergeCell ref="U866:V866"/>
    <mergeCell ref="W866:X866"/>
    <mergeCell ref="AT866:AU866"/>
    <mergeCell ref="AV866:AW866"/>
    <mergeCell ref="BB866:BC866"/>
    <mergeCell ref="L865:M865"/>
    <mergeCell ref="U865:V865"/>
    <mergeCell ref="W865:X865"/>
    <mergeCell ref="AT865:AU865"/>
    <mergeCell ref="AV865:AW865"/>
    <mergeCell ref="BB865:BC865"/>
    <mergeCell ref="L864:M864"/>
    <mergeCell ref="U864:V864"/>
    <mergeCell ref="W864:X864"/>
    <mergeCell ref="AT864:AU864"/>
    <mergeCell ref="AV864:AW864"/>
    <mergeCell ref="BB864:BC864"/>
    <mergeCell ref="L863:M863"/>
    <mergeCell ref="U863:V863"/>
    <mergeCell ref="W863:X863"/>
    <mergeCell ref="AT863:AU863"/>
    <mergeCell ref="AV863:AW863"/>
    <mergeCell ref="BB863:BC863"/>
    <mergeCell ref="L862:M862"/>
    <mergeCell ref="U862:V862"/>
    <mergeCell ref="W862:X862"/>
    <mergeCell ref="AT862:AU862"/>
    <mergeCell ref="AV862:AW862"/>
    <mergeCell ref="BB862:BC862"/>
    <mergeCell ref="L861:M861"/>
    <mergeCell ref="U861:V861"/>
    <mergeCell ref="W861:X861"/>
    <mergeCell ref="AT861:AU861"/>
    <mergeCell ref="AV861:AW861"/>
    <mergeCell ref="BB861:BC861"/>
    <mergeCell ref="L860:M860"/>
    <mergeCell ref="U860:V860"/>
    <mergeCell ref="W860:X860"/>
    <mergeCell ref="AT860:AU860"/>
    <mergeCell ref="AV860:AW860"/>
    <mergeCell ref="BB860:BC860"/>
    <mergeCell ref="L859:M859"/>
    <mergeCell ref="U859:V859"/>
    <mergeCell ref="W859:X859"/>
    <mergeCell ref="AT859:AU859"/>
    <mergeCell ref="AV859:AW859"/>
    <mergeCell ref="BB859:BC859"/>
    <mergeCell ref="L858:M858"/>
    <mergeCell ref="U858:V858"/>
    <mergeCell ref="W858:X858"/>
    <mergeCell ref="AT858:AU858"/>
    <mergeCell ref="AV858:AW858"/>
    <mergeCell ref="BB858:BC858"/>
    <mergeCell ref="L857:M857"/>
    <mergeCell ref="U857:V857"/>
    <mergeCell ref="W857:X857"/>
    <mergeCell ref="AT857:AU857"/>
    <mergeCell ref="AV857:AW857"/>
    <mergeCell ref="BB857:BC857"/>
    <mergeCell ref="L856:M856"/>
    <mergeCell ref="U856:V856"/>
    <mergeCell ref="W856:X856"/>
    <mergeCell ref="AT856:AU856"/>
    <mergeCell ref="AV856:AW856"/>
    <mergeCell ref="BB856:BC856"/>
    <mergeCell ref="L855:M855"/>
    <mergeCell ref="U855:V855"/>
    <mergeCell ref="W855:X855"/>
    <mergeCell ref="AT855:AU855"/>
    <mergeCell ref="AV855:AW855"/>
    <mergeCell ref="BB855:BC855"/>
    <mergeCell ref="L854:M854"/>
    <mergeCell ref="U854:V854"/>
    <mergeCell ref="W854:X854"/>
    <mergeCell ref="AT854:AU854"/>
    <mergeCell ref="AV854:AW854"/>
    <mergeCell ref="BB854:BC854"/>
    <mergeCell ref="L853:M853"/>
    <mergeCell ref="U853:V853"/>
    <mergeCell ref="W853:X853"/>
    <mergeCell ref="AT853:AU853"/>
    <mergeCell ref="AV853:AW853"/>
    <mergeCell ref="BB853:BC853"/>
    <mergeCell ref="L852:M852"/>
    <mergeCell ref="U852:V852"/>
    <mergeCell ref="W852:X852"/>
    <mergeCell ref="AT852:AU852"/>
    <mergeCell ref="AV852:AW852"/>
    <mergeCell ref="BB852:BC852"/>
    <mergeCell ref="L851:M851"/>
    <mergeCell ref="U851:V851"/>
    <mergeCell ref="W851:X851"/>
    <mergeCell ref="AT851:AU851"/>
    <mergeCell ref="AV851:AW851"/>
    <mergeCell ref="BB851:BC851"/>
    <mergeCell ref="L850:M850"/>
    <mergeCell ref="U850:V850"/>
    <mergeCell ref="W850:X850"/>
    <mergeCell ref="AT850:AU850"/>
    <mergeCell ref="AV850:AW850"/>
    <mergeCell ref="BB850:BC850"/>
    <mergeCell ref="L849:M849"/>
    <mergeCell ref="U849:V849"/>
    <mergeCell ref="W849:X849"/>
    <mergeCell ref="AT849:AU849"/>
    <mergeCell ref="AV849:AW849"/>
    <mergeCell ref="BB849:BC849"/>
    <mergeCell ref="L848:M848"/>
    <mergeCell ref="U848:V848"/>
    <mergeCell ref="W848:X848"/>
    <mergeCell ref="AT848:AU848"/>
    <mergeCell ref="AV848:AW848"/>
    <mergeCell ref="BB848:BC848"/>
    <mergeCell ref="L847:M847"/>
    <mergeCell ref="U847:V847"/>
    <mergeCell ref="W847:X847"/>
    <mergeCell ref="AT847:AU847"/>
    <mergeCell ref="AV847:AW847"/>
    <mergeCell ref="BB847:BC847"/>
    <mergeCell ref="L846:M846"/>
    <mergeCell ref="U846:V846"/>
    <mergeCell ref="W846:X846"/>
    <mergeCell ref="AT846:AU846"/>
    <mergeCell ref="AV846:AW846"/>
    <mergeCell ref="BB846:BC846"/>
    <mergeCell ref="L845:M845"/>
    <mergeCell ref="U845:V845"/>
    <mergeCell ref="W845:X845"/>
    <mergeCell ref="AT845:AU845"/>
    <mergeCell ref="AV845:AW845"/>
    <mergeCell ref="BB845:BC845"/>
    <mergeCell ref="L844:M844"/>
    <mergeCell ref="U844:V844"/>
    <mergeCell ref="W844:X844"/>
    <mergeCell ref="AT844:AU844"/>
    <mergeCell ref="AV844:AW844"/>
    <mergeCell ref="BB844:BC844"/>
    <mergeCell ref="L843:M843"/>
    <mergeCell ref="U843:V843"/>
    <mergeCell ref="W843:X843"/>
    <mergeCell ref="AT843:AU843"/>
    <mergeCell ref="AV843:AW843"/>
    <mergeCell ref="BB843:BC843"/>
    <mergeCell ref="L842:M842"/>
    <mergeCell ref="U842:V842"/>
    <mergeCell ref="W842:X842"/>
    <mergeCell ref="AT842:AU842"/>
    <mergeCell ref="AV842:AW842"/>
    <mergeCell ref="BB842:BC842"/>
    <mergeCell ref="L841:M841"/>
    <mergeCell ref="U841:V841"/>
    <mergeCell ref="W841:X841"/>
    <mergeCell ref="AT841:AU841"/>
    <mergeCell ref="AV841:AW841"/>
    <mergeCell ref="BB841:BC841"/>
    <mergeCell ref="L840:M840"/>
    <mergeCell ref="U840:V840"/>
    <mergeCell ref="W840:X840"/>
    <mergeCell ref="AT840:AU840"/>
    <mergeCell ref="AV840:AW840"/>
    <mergeCell ref="BB840:BC840"/>
    <mergeCell ref="L839:M839"/>
    <mergeCell ref="U839:V839"/>
    <mergeCell ref="W839:X839"/>
    <mergeCell ref="AT839:AU839"/>
    <mergeCell ref="AV839:AW839"/>
    <mergeCell ref="BB839:BC839"/>
    <mergeCell ref="L838:M838"/>
    <mergeCell ref="U838:V838"/>
    <mergeCell ref="W838:X838"/>
    <mergeCell ref="AT838:AU838"/>
    <mergeCell ref="AV838:AW838"/>
    <mergeCell ref="BB838:BC838"/>
    <mergeCell ref="L837:M837"/>
    <mergeCell ref="U837:V837"/>
    <mergeCell ref="W837:X837"/>
    <mergeCell ref="AT837:AU837"/>
    <mergeCell ref="AV837:AW837"/>
    <mergeCell ref="BB837:BC837"/>
    <mergeCell ref="L836:M836"/>
    <mergeCell ref="U836:V836"/>
    <mergeCell ref="W836:X836"/>
    <mergeCell ref="AT836:AU836"/>
    <mergeCell ref="AV836:AW836"/>
    <mergeCell ref="BB836:BC836"/>
    <mergeCell ref="L835:M835"/>
    <mergeCell ref="U835:V835"/>
    <mergeCell ref="W835:X835"/>
    <mergeCell ref="AT835:AU835"/>
    <mergeCell ref="AV835:AW835"/>
    <mergeCell ref="BB835:BC835"/>
    <mergeCell ref="L834:M834"/>
    <mergeCell ref="U834:V834"/>
    <mergeCell ref="W834:X834"/>
    <mergeCell ref="AT834:AU834"/>
    <mergeCell ref="AV834:AW834"/>
    <mergeCell ref="BB834:BC834"/>
    <mergeCell ref="L833:M833"/>
    <mergeCell ref="U833:V833"/>
    <mergeCell ref="W833:X833"/>
    <mergeCell ref="AT833:AU833"/>
    <mergeCell ref="AV833:AW833"/>
    <mergeCell ref="BB833:BC833"/>
    <mergeCell ref="L832:M832"/>
    <mergeCell ref="U832:V832"/>
    <mergeCell ref="W832:X832"/>
    <mergeCell ref="AT832:AU832"/>
    <mergeCell ref="AV832:AW832"/>
    <mergeCell ref="BB832:BC832"/>
    <mergeCell ref="L831:M831"/>
    <mergeCell ref="U831:V831"/>
    <mergeCell ref="W831:X831"/>
    <mergeCell ref="AT831:AU831"/>
    <mergeCell ref="AV831:AW831"/>
    <mergeCell ref="BB831:BC831"/>
    <mergeCell ref="L830:M830"/>
    <mergeCell ref="U830:V830"/>
    <mergeCell ref="W830:X830"/>
    <mergeCell ref="AT830:AU830"/>
    <mergeCell ref="AV830:AW830"/>
    <mergeCell ref="BB830:BC830"/>
    <mergeCell ref="L829:M829"/>
    <mergeCell ref="U829:V829"/>
    <mergeCell ref="W829:X829"/>
    <mergeCell ref="AT829:AU829"/>
    <mergeCell ref="AV829:AW829"/>
    <mergeCell ref="BB829:BC829"/>
    <mergeCell ref="L828:M828"/>
    <mergeCell ref="U828:V828"/>
    <mergeCell ref="W828:X828"/>
    <mergeCell ref="AT828:AU828"/>
    <mergeCell ref="AV828:AW828"/>
    <mergeCell ref="BB828:BC828"/>
    <mergeCell ref="L827:M827"/>
    <mergeCell ref="U827:V827"/>
    <mergeCell ref="W827:X827"/>
    <mergeCell ref="AT827:AU827"/>
    <mergeCell ref="AV827:AW827"/>
    <mergeCell ref="BB827:BC827"/>
    <mergeCell ref="L826:M826"/>
    <mergeCell ref="U826:V826"/>
    <mergeCell ref="W826:X826"/>
    <mergeCell ref="AT826:AU826"/>
    <mergeCell ref="AV826:AW826"/>
    <mergeCell ref="BB826:BC826"/>
    <mergeCell ref="L825:M825"/>
    <mergeCell ref="U825:V825"/>
    <mergeCell ref="W825:X825"/>
    <mergeCell ref="AT825:AU825"/>
    <mergeCell ref="AV825:AW825"/>
    <mergeCell ref="BB825:BC825"/>
    <mergeCell ref="L824:M824"/>
    <mergeCell ref="U824:V824"/>
    <mergeCell ref="W824:X824"/>
    <mergeCell ref="AT824:AU824"/>
    <mergeCell ref="AV824:AW824"/>
    <mergeCell ref="BB824:BC824"/>
    <mergeCell ref="L823:M823"/>
    <mergeCell ref="U823:V823"/>
    <mergeCell ref="W823:X823"/>
    <mergeCell ref="AT823:AU823"/>
    <mergeCell ref="AV823:AW823"/>
    <mergeCell ref="BB823:BC823"/>
    <mergeCell ref="L822:M822"/>
    <mergeCell ref="U822:V822"/>
    <mergeCell ref="W822:X822"/>
    <mergeCell ref="AT822:AU822"/>
    <mergeCell ref="AV822:AW822"/>
    <mergeCell ref="BB822:BC822"/>
    <mergeCell ref="L821:M821"/>
    <mergeCell ref="U821:V821"/>
    <mergeCell ref="W821:X821"/>
    <mergeCell ref="AT821:AU821"/>
    <mergeCell ref="AV821:AW821"/>
    <mergeCell ref="BB821:BC821"/>
    <mergeCell ref="L820:M820"/>
    <mergeCell ref="U820:V820"/>
    <mergeCell ref="W820:X820"/>
    <mergeCell ref="AT820:AU820"/>
    <mergeCell ref="AV820:AW820"/>
    <mergeCell ref="BB820:BC820"/>
    <mergeCell ref="L819:M819"/>
    <mergeCell ref="U819:V819"/>
    <mergeCell ref="W819:X819"/>
    <mergeCell ref="AT819:AU819"/>
    <mergeCell ref="AV819:AW819"/>
    <mergeCell ref="BB819:BC819"/>
    <mergeCell ref="L818:M818"/>
    <mergeCell ref="U818:V818"/>
    <mergeCell ref="W818:X818"/>
    <mergeCell ref="AT818:AU818"/>
    <mergeCell ref="AV818:AW818"/>
    <mergeCell ref="BB818:BC818"/>
    <mergeCell ref="L817:M817"/>
    <mergeCell ref="U817:V817"/>
    <mergeCell ref="W817:X817"/>
    <mergeCell ref="AT817:AU817"/>
    <mergeCell ref="AV817:AW817"/>
    <mergeCell ref="BB817:BC817"/>
    <mergeCell ref="L816:M816"/>
    <mergeCell ref="U816:V816"/>
    <mergeCell ref="W816:X816"/>
    <mergeCell ref="AT816:AU816"/>
    <mergeCell ref="AV816:AW816"/>
    <mergeCell ref="BB816:BC816"/>
    <mergeCell ref="L815:M815"/>
    <mergeCell ref="U815:V815"/>
    <mergeCell ref="W815:X815"/>
    <mergeCell ref="AT815:AU815"/>
    <mergeCell ref="AV815:AW815"/>
    <mergeCell ref="BB815:BC815"/>
    <mergeCell ref="L814:M814"/>
    <mergeCell ref="U814:V814"/>
    <mergeCell ref="W814:X814"/>
    <mergeCell ref="AT814:AU814"/>
    <mergeCell ref="AV814:AW814"/>
    <mergeCell ref="BB814:BC814"/>
    <mergeCell ref="L813:M813"/>
    <mergeCell ref="U813:V813"/>
    <mergeCell ref="W813:X813"/>
    <mergeCell ref="AT813:AU813"/>
    <mergeCell ref="AV813:AW813"/>
    <mergeCell ref="BB813:BC813"/>
    <mergeCell ref="L812:M812"/>
    <mergeCell ref="U812:V812"/>
    <mergeCell ref="W812:X812"/>
    <mergeCell ref="AT812:AU812"/>
    <mergeCell ref="AV812:AW812"/>
    <mergeCell ref="BB812:BC812"/>
    <mergeCell ref="L811:M811"/>
    <mergeCell ref="U811:V811"/>
    <mergeCell ref="W811:X811"/>
    <mergeCell ref="AT811:AU811"/>
    <mergeCell ref="AV811:AW811"/>
    <mergeCell ref="BB811:BC811"/>
    <mergeCell ref="L810:M810"/>
    <mergeCell ref="U810:V810"/>
    <mergeCell ref="W810:X810"/>
    <mergeCell ref="AT810:AU810"/>
    <mergeCell ref="AV810:AW810"/>
    <mergeCell ref="BB810:BC810"/>
    <mergeCell ref="L809:M809"/>
    <mergeCell ref="U809:V809"/>
    <mergeCell ref="W809:X809"/>
    <mergeCell ref="AT809:AU809"/>
    <mergeCell ref="AV809:AW809"/>
    <mergeCell ref="BB809:BC809"/>
    <mergeCell ref="L808:M808"/>
    <mergeCell ref="U808:V808"/>
    <mergeCell ref="W808:X808"/>
    <mergeCell ref="AT808:AU808"/>
    <mergeCell ref="AV808:AW808"/>
    <mergeCell ref="BB808:BC808"/>
    <mergeCell ref="L807:M807"/>
    <mergeCell ref="U807:V807"/>
    <mergeCell ref="W807:X807"/>
    <mergeCell ref="AT807:AU807"/>
    <mergeCell ref="AV807:AW807"/>
    <mergeCell ref="BB807:BC807"/>
    <mergeCell ref="L806:M806"/>
    <mergeCell ref="U806:V806"/>
    <mergeCell ref="W806:X806"/>
    <mergeCell ref="AT806:AU806"/>
    <mergeCell ref="AV806:AW806"/>
    <mergeCell ref="BB806:BC806"/>
    <mergeCell ref="L805:M805"/>
    <mergeCell ref="U805:V805"/>
    <mergeCell ref="W805:X805"/>
    <mergeCell ref="AT805:AU805"/>
    <mergeCell ref="AV805:AW805"/>
    <mergeCell ref="BB805:BC805"/>
    <mergeCell ref="L804:M804"/>
    <mergeCell ref="U804:V804"/>
    <mergeCell ref="W804:X804"/>
    <mergeCell ref="AT804:AU804"/>
    <mergeCell ref="AV804:AW804"/>
    <mergeCell ref="BB804:BC804"/>
    <mergeCell ref="L803:M803"/>
    <mergeCell ref="U803:V803"/>
    <mergeCell ref="W803:X803"/>
    <mergeCell ref="AT803:AU803"/>
    <mergeCell ref="AV803:AW803"/>
    <mergeCell ref="BB803:BC803"/>
    <mergeCell ref="L802:M802"/>
    <mergeCell ref="U802:V802"/>
    <mergeCell ref="W802:X802"/>
    <mergeCell ref="AT802:AU802"/>
    <mergeCell ref="AV802:AW802"/>
    <mergeCell ref="BB802:BC802"/>
    <mergeCell ref="L801:M801"/>
    <mergeCell ref="U801:V801"/>
    <mergeCell ref="W801:X801"/>
    <mergeCell ref="AT801:AU801"/>
    <mergeCell ref="AV801:AW801"/>
    <mergeCell ref="BB801:BC801"/>
    <mergeCell ref="L800:M800"/>
    <mergeCell ref="U800:V800"/>
    <mergeCell ref="W800:X800"/>
    <mergeCell ref="AT800:AU800"/>
    <mergeCell ref="AV800:AW800"/>
    <mergeCell ref="BB800:BC800"/>
    <mergeCell ref="L799:M799"/>
    <mergeCell ref="U799:V799"/>
    <mergeCell ref="W799:X799"/>
    <mergeCell ref="AT799:AU799"/>
    <mergeCell ref="AV799:AW799"/>
    <mergeCell ref="BB799:BC799"/>
    <mergeCell ref="L798:M798"/>
    <mergeCell ref="U798:V798"/>
    <mergeCell ref="W798:X798"/>
    <mergeCell ref="AT798:AU798"/>
    <mergeCell ref="AV798:AW798"/>
    <mergeCell ref="BB798:BC798"/>
    <mergeCell ref="L797:M797"/>
    <mergeCell ref="U797:V797"/>
    <mergeCell ref="W797:X797"/>
    <mergeCell ref="AT797:AU797"/>
    <mergeCell ref="AV797:AW797"/>
    <mergeCell ref="BB797:BC797"/>
    <mergeCell ref="L796:M796"/>
    <mergeCell ref="U796:V796"/>
    <mergeCell ref="W796:X796"/>
    <mergeCell ref="AT796:AU796"/>
    <mergeCell ref="AV796:AW796"/>
    <mergeCell ref="BB796:BC796"/>
    <mergeCell ref="L795:M795"/>
    <mergeCell ref="U795:V795"/>
    <mergeCell ref="W795:X795"/>
    <mergeCell ref="AT795:AU795"/>
    <mergeCell ref="AV795:AW795"/>
    <mergeCell ref="BB795:BC795"/>
    <mergeCell ref="L794:M794"/>
    <mergeCell ref="U794:V794"/>
    <mergeCell ref="W794:X794"/>
    <mergeCell ref="AT794:AU794"/>
    <mergeCell ref="AV794:AW794"/>
    <mergeCell ref="BB794:BC794"/>
    <mergeCell ref="L793:M793"/>
    <mergeCell ref="U793:V793"/>
    <mergeCell ref="W793:X793"/>
    <mergeCell ref="AT793:AU793"/>
    <mergeCell ref="AV793:AW793"/>
    <mergeCell ref="BB793:BC793"/>
    <mergeCell ref="L792:M792"/>
    <mergeCell ref="U792:V792"/>
    <mergeCell ref="W792:X792"/>
    <mergeCell ref="AT792:AU792"/>
    <mergeCell ref="AV792:AW792"/>
    <mergeCell ref="BB792:BC792"/>
    <mergeCell ref="L791:M791"/>
    <mergeCell ref="U791:V791"/>
    <mergeCell ref="W791:X791"/>
    <mergeCell ref="AT791:AU791"/>
    <mergeCell ref="AV791:AW791"/>
    <mergeCell ref="BB791:BC791"/>
    <mergeCell ref="L790:M790"/>
    <mergeCell ref="U790:V790"/>
    <mergeCell ref="W790:X790"/>
    <mergeCell ref="AT790:AU790"/>
    <mergeCell ref="AV790:AW790"/>
    <mergeCell ref="BB790:BC790"/>
    <mergeCell ref="L789:M789"/>
    <mergeCell ref="U789:V789"/>
    <mergeCell ref="W789:X789"/>
    <mergeCell ref="AT789:AU789"/>
    <mergeCell ref="AV789:AW789"/>
    <mergeCell ref="BB789:BC789"/>
    <mergeCell ref="L788:M788"/>
    <mergeCell ref="U788:V788"/>
    <mergeCell ref="W788:X788"/>
    <mergeCell ref="AT788:AU788"/>
    <mergeCell ref="AV788:AW788"/>
    <mergeCell ref="BB788:BC788"/>
    <mergeCell ref="L787:M787"/>
    <mergeCell ref="U787:V787"/>
    <mergeCell ref="W787:X787"/>
    <mergeCell ref="AT787:AU787"/>
    <mergeCell ref="AV787:AW787"/>
    <mergeCell ref="BB787:BC787"/>
    <mergeCell ref="L786:M786"/>
    <mergeCell ref="U786:V786"/>
    <mergeCell ref="W786:X786"/>
    <mergeCell ref="AT786:AU786"/>
    <mergeCell ref="AV786:AW786"/>
    <mergeCell ref="BB786:BC786"/>
    <mergeCell ref="L785:M785"/>
    <mergeCell ref="U785:V785"/>
    <mergeCell ref="W785:X785"/>
    <mergeCell ref="AT785:AU785"/>
    <mergeCell ref="AV785:AW785"/>
    <mergeCell ref="BB785:BC785"/>
    <mergeCell ref="L784:M784"/>
    <mergeCell ref="U784:V784"/>
    <mergeCell ref="W784:X784"/>
    <mergeCell ref="AT784:AU784"/>
    <mergeCell ref="AV784:AW784"/>
    <mergeCell ref="BB784:BC784"/>
    <mergeCell ref="L783:M783"/>
    <mergeCell ref="U783:V783"/>
    <mergeCell ref="W783:X783"/>
    <mergeCell ref="AT783:AU783"/>
    <mergeCell ref="AV783:AW783"/>
    <mergeCell ref="BB783:BC783"/>
    <mergeCell ref="L782:M782"/>
    <mergeCell ref="U782:V782"/>
    <mergeCell ref="W782:X782"/>
    <mergeCell ref="AT782:AU782"/>
    <mergeCell ref="AV782:AW782"/>
    <mergeCell ref="BB782:BC782"/>
    <mergeCell ref="L781:M781"/>
    <mergeCell ref="U781:V781"/>
    <mergeCell ref="W781:X781"/>
    <mergeCell ref="AT781:AU781"/>
    <mergeCell ref="AV781:AW781"/>
    <mergeCell ref="BB781:BC781"/>
    <mergeCell ref="L780:M780"/>
    <mergeCell ref="U780:V780"/>
    <mergeCell ref="W780:X780"/>
    <mergeCell ref="AT780:AU780"/>
    <mergeCell ref="AV780:AW780"/>
    <mergeCell ref="BB780:BC780"/>
    <mergeCell ref="L779:M779"/>
    <mergeCell ref="U779:V779"/>
    <mergeCell ref="W779:X779"/>
    <mergeCell ref="AT779:AU779"/>
    <mergeCell ref="AV779:AW779"/>
    <mergeCell ref="BB779:BC779"/>
    <mergeCell ref="L778:M778"/>
    <mergeCell ref="U778:V778"/>
    <mergeCell ref="W778:X778"/>
    <mergeCell ref="AT778:AU778"/>
    <mergeCell ref="AV778:AW778"/>
    <mergeCell ref="BB778:BC778"/>
    <mergeCell ref="L777:M777"/>
    <mergeCell ref="U777:V777"/>
    <mergeCell ref="W777:X777"/>
    <mergeCell ref="AT777:AU777"/>
    <mergeCell ref="AV777:AW777"/>
    <mergeCell ref="BB777:BC777"/>
    <mergeCell ref="L776:M776"/>
    <mergeCell ref="U776:V776"/>
    <mergeCell ref="W776:X776"/>
    <mergeCell ref="AT776:AU776"/>
    <mergeCell ref="AV776:AW776"/>
    <mergeCell ref="BB776:BC776"/>
    <mergeCell ref="L775:M775"/>
    <mergeCell ref="U775:V775"/>
    <mergeCell ref="W775:X775"/>
    <mergeCell ref="AT775:AU775"/>
    <mergeCell ref="AV775:AW775"/>
    <mergeCell ref="BB775:BC775"/>
    <mergeCell ref="L774:M774"/>
    <mergeCell ref="U774:V774"/>
    <mergeCell ref="W774:X774"/>
    <mergeCell ref="AT774:AU774"/>
    <mergeCell ref="AV774:AW774"/>
    <mergeCell ref="BB774:BC774"/>
    <mergeCell ref="L773:M773"/>
    <mergeCell ref="U773:V773"/>
    <mergeCell ref="W773:X773"/>
    <mergeCell ref="AT773:AU773"/>
    <mergeCell ref="AV773:AW773"/>
    <mergeCell ref="BB773:BC773"/>
    <mergeCell ref="L772:M772"/>
    <mergeCell ref="U772:V772"/>
    <mergeCell ref="W772:X772"/>
    <mergeCell ref="AT772:AU772"/>
    <mergeCell ref="AV772:AW772"/>
    <mergeCell ref="BB772:BC772"/>
    <mergeCell ref="L771:M771"/>
    <mergeCell ref="U771:V771"/>
    <mergeCell ref="W771:X771"/>
    <mergeCell ref="AT771:AU771"/>
    <mergeCell ref="AV771:AW771"/>
    <mergeCell ref="BB771:BC771"/>
    <mergeCell ref="L770:M770"/>
    <mergeCell ref="U770:V770"/>
    <mergeCell ref="W770:X770"/>
    <mergeCell ref="AT770:AU770"/>
    <mergeCell ref="AV770:AW770"/>
    <mergeCell ref="BB770:BC770"/>
    <mergeCell ref="L769:M769"/>
    <mergeCell ref="U769:V769"/>
    <mergeCell ref="W769:X769"/>
    <mergeCell ref="AT769:AU769"/>
    <mergeCell ref="AV769:AW769"/>
    <mergeCell ref="BB769:BC769"/>
    <mergeCell ref="L768:M768"/>
    <mergeCell ref="U768:V768"/>
    <mergeCell ref="W768:X768"/>
    <mergeCell ref="AT768:AU768"/>
    <mergeCell ref="AV768:AW768"/>
    <mergeCell ref="BB768:BC768"/>
    <mergeCell ref="L767:M767"/>
    <mergeCell ref="U767:V767"/>
    <mergeCell ref="W767:X767"/>
    <mergeCell ref="AT767:AU767"/>
    <mergeCell ref="AV767:AW767"/>
    <mergeCell ref="BB767:BC767"/>
    <mergeCell ref="L766:M766"/>
    <mergeCell ref="U766:V766"/>
    <mergeCell ref="W766:X766"/>
    <mergeCell ref="AT766:AU766"/>
    <mergeCell ref="AV766:AW766"/>
    <mergeCell ref="BB766:BC766"/>
    <mergeCell ref="L765:M765"/>
    <mergeCell ref="U765:V765"/>
    <mergeCell ref="W765:X765"/>
    <mergeCell ref="AT765:AU765"/>
    <mergeCell ref="AV765:AW765"/>
    <mergeCell ref="BB765:BC765"/>
    <mergeCell ref="L764:M764"/>
    <mergeCell ref="U764:V764"/>
    <mergeCell ref="W764:X764"/>
    <mergeCell ref="AT764:AU764"/>
    <mergeCell ref="AV764:AW764"/>
    <mergeCell ref="BB764:BC764"/>
    <mergeCell ref="L763:M763"/>
    <mergeCell ref="U763:V763"/>
    <mergeCell ref="W763:X763"/>
    <mergeCell ref="AT763:AU763"/>
    <mergeCell ref="AV763:AW763"/>
    <mergeCell ref="BB763:BC763"/>
    <mergeCell ref="L762:M762"/>
    <mergeCell ref="U762:V762"/>
    <mergeCell ref="W762:X762"/>
    <mergeCell ref="AT762:AU762"/>
    <mergeCell ref="AV762:AW762"/>
    <mergeCell ref="BB762:BC762"/>
    <mergeCell ref="L761:M761"/>
    <mergeCell ref="U761:V761"/>
    <mergeCell ref="W761:X761"/>
    <mergeCell ref="AT761:AU761"/>
    <mergeCell ref="AV761:AW761"/>
    <mergeCell ref="BB761:BC761"/>
    <mergeCell ref="L760:M760"/>
    <mergeCell ref="U760:V760"/>
    <mergeCell ref="W760:X760"/>
    <mergeCell ref="AT760:AU760"/>
    <mergeCell ref="AV760:AW760"/>
    <mergeCell ref="BB760:BC760"/>
    <mergeCell ref="L759:M759"/>
    <mergeCell ref="U759:V759"/>
    <mergeCell ref="W759:X759"/>
    <mergeCell ref="AT759:AU759"/>
    <mergeCell ref="AV759:AW759"/>
    <mergeCell ref="BB759:BC759"/>
    <mergeCell ref="L758:M758"/>
    <mergeCell ref="U758:V758"/>
    <mergeCell ref="W758:X758"/>
    <mergeCell ref="AT758:AU758"/>
    <mergeCell ref="AV758:AW758"/>
    <mergeCell ref="BB758:BC758"/>
    <mergeCell ref="L757:M757"/>
    <mergeCell ref="U757:V757"/>
    <mergeCell ref="W757:X757"/>
    <mergeCell ref="AT757:AU757"/>
    <mergeCell ref="AV757:AW757"/>
    <mergeCell ref="BB757:BC757"/>
    <mergeCell ref="L756:M756"/>
    <mergeCell ref="U756:V756"/>
    <mergeCell ref="W756:X756"/>
    <mergeCell ref="AT756:AU756"/>
    <mergeCell ref="AV756:AW756"/>
    <mergeCell ref="BB756:BC756"/>
    <mergeCell ref="L755:M755"/>
    <mergeCell ref="U755:V755"/>
    <mergeCell ref="W755:X755"/>
    <mergeCell ref="AT755:AU755"/>
    <mergeCell ref="AV755:AW755"/>
    <mergeCell ref="BB755:BC755"/>
    <mergeCell ref="L754:M754"/>
    <mergeCell ref="U754:V754"/>
    <mergeCell ref="W754:X754"/>
    <mergeCell ref="AT754:AU754"/>
    <mergeCell ref="AV754:AW754"/>
    <mergeCell ref="BB754:BC754"/>
    <mergeCell ref="L753:M753"/>
    <mergeCell ref="U753:V753"/>
    <mergeCell ref="W753:X753"/>
    <mergeCell ref="AT753:AU753"/>
    <mergeCell ref="AV753:AW753"/>
    <mergeCell ref="BB753:BC753"/>
    <mergeCell ref="L752:M752"/>
    <mergeCell ref="U752:V752"/>
    <mergeCell ref="W752:X752"/>
    <mergeCell ref="AT752:AU752"/>
    <mergeCell ref="AV752:AW752"/>
    <mergeCell ref="BB752:BC752"/>
    <mergeCell ref="L751:M751"/>
    <mergeCell ref="U751:V751"/>
    <mergeCell ref="W751:X751"/>
    <mergeCell ref="AT751:AU751"/>
    <mergeCell ref="AV751:AW751"/>
    <mergeCell ref="BB751:BC751"/>
    <mergeCell ref="L750:M750"/>
    <mergeCell ref="U750:V750"/>
    <mergeCell ref="W750:X750"/>
    <mergeCell ref="AT750:AU750"/>
    <mergeCell ref="AV750:AW750"/>
    <mergeCell ref="BB750:BC750"/>
    <mergeCell ref="L749:M749"/>
    <mergeCell ref="U749:V749"/>
    <mergeCell ref="W749:X749"/>
    <mergeCell ref="AT749:AU749"/>
    <mergeCell ref="AV749:AW749"/>
    <mergeCell ref="BB749:BC749"/>
    <mergeCell ref="L748:M748"/>
    <mergeCell ref="U748:V748"/>
    <mergeCell ref="W748:X748"/>
    <mergeCell ref="AT748:AU748"/>
    <mergeCell ref="AV748:AW748"/>
    <mergeCell ref="BB748:BC748"/>
    <mergeCell ref="L747:M747"/>
    <mergeCell ref="U747:V747"/>
    <mergeCell ref="W747:X747"/>
    <mergeCell ref="AT747:AU747"/>
    <mergeCell ref="AV747:AW747"/>
    <mergeCell ref="BB747:BC747"/>
    <mergeCell ref="L746:M746"/>
    <mergeCell ref="U746:V746"/>
    <mergeCell ref="W746:X746"/>
    <mergeCell ref="AT746:AU746"/>
    <mergeCell ref="AV746:AW746"/>
    <mergeCell ref="BB746:BC746"/>
    <mergeCell ref="L745:M745"/>
    <mergeCell ref="U745:V745"/>
    <mergeCell ref="W745:X745"/>
    <mergeCell ref="AT745:AU745"/>
    <mergeCell ref="AV745:AW745"/>
    <mergeCell ref="BB745:BC745"/>
    <mergeCell ref="L744:M744"/>
    <mergeCell ref="U744:V744"/>
    <mergeCell ref="W744:X744"/>
    <mergeCell ref="AT744:AU744"/>
    <mergeCell ref="AV744:AW744"/>
    <mergeCell ref="BB744:BC744"/>
    <mergeCell ref="L743:M743"/>
    <mergeCell ref="U743:V743"/>
    <mergeCell ref="W743:X743"/>
    <mergeCell ref="AT743:AU743"/>
    <mergeCell ref="AV743:AW743"/>
    <mergeCell ref="BB743:BC743"/>
    <mergeCell ref="L742:M742"/>
    <mergeCell ref="U742:V742"/>
    <mergeCell ref="W742:X742"/>
    <mergeCell ref="AT742:AU742"/>
    <mergeCell ref="AV742:AW742"/>
    <mergeCell ref="BB742:BC742"/>
    <mergeCell ref="L741:M741"/>
    <mergeCell ref="U741:V741"/>
    <mergeCell ref="W741:X741"/>
    <mergeCell ref="AT741:AU741"/>
    <mergeCell ref="AV741:AW741"/>
    <mergeCell ref="BB741:BC741"/>
    <mergeCell ref="L740:M740"/>
    <mergeCell ref="U740:V740"/>
    <mergeCell ref="W740:X740"/>
    <mergeCell ref="AT740:AU740"/>
    <mergeCell ref="AV740:AW740"/>
    <mergeCell ref="BB740:BC740"/>
    <mergeCell ref="L739:M739"/>
    <mergeCell ref="U739:V739"/>
    <mergeCell ref="W739:X739"/>
    <mergeCell ref="AT739:AU739"/>
    <mergeCell ref="AV739:AW739"/>
    <mergeCell ref="BB739:BC739"/>
    <mergeCell ref="L738:M738"/>
    <mergeCell ref="U738:V738"/>
    <mergeCell ref="W738:X738"/>
    <mergeCell ref="AT738:AU738"/>
    <mergeCell ref="AV738:AW738"/>
    <mergeCell ref="BB738:BC738"/>
    <mergeCell ref="L737:M737"/>
    <mergeCell ref="U737:V737"/>
    <mergeCell ref="W737:X737"/>
    <mergeCell ref="AT737:AU737"/>
    <mergeCell ref="AV737:AW737"/>
    <mergeCell ref="BB737:BC737"/>
    <mergeCell ref="L736:M736"/>
    <mergeCell ref="U736:V736"/>
    <mergeCell ref="W736:X736"/>
    <mergeCell ref="AT736:AU736"/>
    <mergeCell ref="AV736:AW736"/>
    <mergeCell ref="BB736:BC736"/>
    <mergeCell ref="L735:M735"/>
    <mergeCell ref="U735:V735"/>
    <mergeCell ref="W735:X735"/>
    <mergeCell ref="AT735:AU735"/>
    <mergeCell ref="AV735:AW735"/>
    <mergeCell ref="BB735:BC735"/>
    <mergeCell ref="L734:M734"/>
    <mergeCell ref="U734:V734"/>
    <mergeCell ref="W734:X734"/>
    <mergeCell ref="AT734:AU734"/>
    <mergeCell ref="AV734:AW734"/>
    <mergeCell ref="BB734:BC734"/>
    <mergeCell ref="L733:M733"/>
    <mergeCell ref="U733:V733"/>
    <mergeCell ref="W733:X733"/>
    <mergeCell ref="AT733:AU733"/>
    <mergeCell ref="AV733:AW733"/>
    <mergeCell ref="BB733:BC733"/>
    <mergeCell ref="L732:M732"/>
    <mergeCell ref="U732:V732"/>
    <mergeCell ref="W732:X732"/>
    <mergeCell ref="AT732:AU732"/>
    <mergeCell ref="AV732:AW732"/>
    <mergeCell ref="BB732:BC732"/>
    <mergeCell ref="L731:M731"/>
    <mergeCell ref="U731:V731"/>
    <mergeCell ref="W731:X731"/>
    <mergeCell ref="AT731:AU731"/>
    <mergeCell ref="AV731:AW731"/>
    <mergeCell ref="BB731:BC731"/>
    <mergeCell ref="L730:M730"/>
    <mergeCell ref="U730:V730"/>
    <mergeCell ref="W730:X730"/>
    <mergeCell ref="AT730:AU730"/>
    <mergeCell ref="AV730:AW730"/>
    <mergeCell ref="BB730:BC730"/>
    <mergeCell ref="L729:M729"/>
    <mergeCell ref="U729:V729"/>
    <mergeCell ref="W729:X729"/>
    <mergeCell ref="AT729:AU729"/>
    <mergeCell ref="AV729:AW729"/>
    <mergeCell ref="BB729:BC729"/>
    <mergeCell ref="L728:M728"/>
    <mergeCell ref="U728:V728"/>
    <mergeCell ref="W728:X728"/>
    <mergeCell ref="AT728:AU728"/>
    <mergeCell ref="AV728:AW728"/>
    <mergeCell ref="BB728:BC728"/>
    <mergeCell ref="L727:M727"/>
    <mergeCell ref="U727:V727"/>
    <mergeCell ref="W727:X727"/>
    <mergeCell ref="AT727:AU727"/>
    <mergeCell ref="AV727:AW727"/>
    <mergeCell ref="BB727:BC727"/>
    <mergeCell ref="L726:M726"/>
    <mergeCell ref="U726:V726"/>
    <mergeCell ref="W726:X726"/>
    <mergeCell ref="AT726:AU726"/>
    <mergeCell ref="AV726:AW726"/>
    <mergeCell ref="BB726:BC726"/>
    <mergeCell ref="L725:M725"/>
    <mergeCell ref="U725:V725"/>
    <mergeCell ref="W725:X725"/>
    <mergeCell ref="AT725:AU725"/>
    <mergeCell ref="AV725:AW725"/>
    <mergeCell ref="BB725:BC725"/>
    <mergeCell ref="L724:M724"/>
    <mergeCell ref="U724:V724"/>
    <mergeCell ref="W724:X724"/>
    <mergeCell ref="AT724:AU724"/>
    <mergeCell ref="AV724:AW724"/>
    <mergeCell ref="BB724:BC724"/>
    <mergeCell ref="L723:M723"/>
    <mergeCell ref="U723:V723"/>
    <mergeCell ref="W723:X723"/>
    <mergeCell ref="AT723:AU723"/>
    <mergeCell ref="AV723:AW723"/>
    <mergeCell ref="BB723:BC723"/>
    <mergeCell ref="L722:M722"/>
    <mergeCell ref="U722:V722"/>
    <mergeCell ref="W722:X722"/>
    <mergeCell ref="AT722:AU722"/>
    <mergeCell ref="AV722:AW722"/>
    <mergeCell ref="BB722:BC722"/>
    <mergeCell ref="L721:M721"/>
    <mergeCell ref="U721:V721"/>
    <mergeCell ref="W721:X721"/>
    <mergeCell ref="AT721:AU721"/>
    <mergeCell ref="AV721:AW721"/>
    <mergeCell ref="BB721:BC721"/>
    <mergeCell ref="L720:M720"/>
    <mergeCell ref="U720:V720"/>
    <mergeCell ref="W720:X720"/>
    <mergeCell ref="AT720:AU720"/>
    <mergeCell ref="AV720:AW720"/>
    <mergeCell ref="BB720:BC720"/>
    <mergeCell ref="L719:M719"/>
    <mergeCell ref="U719:V719"/>
    <mergeCell ref="W719:X719"/>
    <mergeCell ref="AT719:AU719"/>
    <mergeCell ref="AV719:AW719"/>
    <mergeCell ref="BB719:BC719"/>
    <mergeCell ref="L718:M718"/>
    <mergeCell ref="U718:V718"/>
    <mergeCell ref="W718:X718"/>
    <mergeCell ref="AT718:AU718"/>
    <mergeCell ref="AV718:AW718"/>
    <mergeCell ref="BB718:BC718"/>
    <mergeCell ref="L717:M717"/>
    <mergeCell ref="U717:V717"/>
    <mergeCell ref="W717:X717"/>
    <mergeCell ref="AT717:AU717"/>
    <mergeCell ref="AV717:AW717"/>
    <mergeCell ref="BB717:BC717"/>
    <mergeCell ref="L716:M716"/>
    <mergeCell ref="U716:V716"/>
    <mergeCell ref="W716:X716"/>
    <mergeCell ref="AT716:AU716"/>
    <mergeCell ref="AV716:AW716"/>
    <mergeCell ref="BB716:BC716"/>
    <mergeCell ref="L715:M715"/>
    <mergeCell ref="U715:V715"/>
    <mergeCell ref="W715:X715"/>
    <mergeCell ref="AT715:AU715"/>
    <mergeCell ref="AV715:AW715"/>
    <mergeCell ref="BB715:BC715"/>
    <mergeCell ref="L714:M714"/>
    <mergeCell ref="U714:V714"/>
    <mergeCell ref="W714:X714"/>
    <mergeCell ref="AT714:AU714"/>
    <mergeCell ref="AV714:AW714"/>
    <mergeCell ref="BB714:BC714"/>
    <mergeCell ref="L713:M713"/>
    <mergeCell ref="U713:V713"/>
    <mergeCell ref="W713:X713"/>
    <mergeCell ref="AT713:AU713"/>
    <mergeCell ref="AV713:AW713"/>
    <mergeCell ref="BB713:BC713"/>
    <mergeCell ref="L712:M712"/>
    <mergeCell ref="U712:V712"/>
    <mergeCell ref="W712:X712"/>
    <mergeCell ref="AT712:AU712"/>
    <mergeCell ref="AV712:AW712"/>
    <mergeCell ref="BB712:BC712"/>
    <mergeCell ref="L711:M711"/>
    <mergeCell ref="U711:V711"/>
    <mergeCell ref="W711:X711"/>
    <mergeCell ref="AT711:AU711"/>
    <mergeCell ref="AV711:AW711"/>
    <mergeCell ref="BB711:BC711"/>
    <mergeCell ref="L710:M710"/>
    <mergeCell ref="U710:V710"/>
    <mergeCell ref="W710:X710"/>
    <mergeCell ref="AT710:AU710"/>
    <mergeCell ref="AV710:AW710"/>
    <mergeCell ref="BB710:BC710"/>
    <mergeCell ref="L709:M709"/>
    <mergeCell ref="U709:V709"/>
    <mergeCell ref="W709:X709"/>
    <mergeCell ref="AT709:AU709"/>
    <mergeCell ref="AV709:AW709"/>
    <mergeCell ref="BB709:BC709"/>
    <mergeCell ref="L708:M708"/>
    <mergeCell ref="U708:V708"/>
    <mergeCell ref="W708:X708"/>
    <mergeCell ref="AT708:AU708"/>
    <mergeCell ref="AV708:AW708"/>
    <mergeCell ref="BB708:BC708"/>
    <mergeCell ref="L707:M707"/>
    <mergeCell ref="U707:V707"/>
    <mergeCell ref="W707:X707"/>
    <mergeCell ref="AT707:AU707"/>
    <mergeCell ref="AV707:AW707"/>
    <mergeCell ref="BB707:BC707"/>
    <mergeCell ref="L706:M706"/>
    <mergeCell ref="U706:V706"/>
    <mergeCell ref="W706:X706"/>
    <mergeCell ref="AT706:AU706"/>
    <mergeCell ref="AV706:AW706"/>
    <mergeCell ref="BB706:BC706"/>
    <mergeCell ref="L705:M705"/>
    <mergeCell ref="U705:V705"/>
    <mergeCell ref="W705:X705"/>
    <mergeCell ref="AT705:AU705"/>
    <mergeCell ref="AV705:AW705"/>
    <mergeCell ref="BB705:BC705"/>
    <mergeCell ref="L704:M704"/>
    <mergeCell ref="U704:V704"/>
    <mergeCell ref="W704:X704"/>
    <mergeCell ref="AT704:AU704"/>
    <mergeCell ref="AV704:AW704"/>
    <mergeCell ref="BB704:BC704"/>
    <mergeCell ref="L703:M703"/>
    <mergeCell ref="U703:V703"/>
    <mergeCell ref="W703:X703"/>
    <mergeCell ref="AT703:AU703"/>
    <mergeCell ref="AV703:AW703"/>
    <mergeCell ref="BB703:BC703"/>
    <mergeCell ref="L702:M702"/>
    <mergeCell ref="U702:V702"/>
    <mergeCell ref="W702:X702"/>
    <mergeCell ref="AT702:AU702"/>
    <mergeCell ref="AV702:AW702"/>
    <mergeCell ref="BB702:BC702"/>
    <mergeCell ref="L701:M701"/>
    <mergeCell ref="U701:V701"/>
    <mergeCell ref="W701:X701"/>
    <mergeCell ref="AT701:AU701"/>
    <mergeCell ref="AV701:AW701"/>
    <mergeCell ref="BB701:BC701"/>
    <mergeCell ref="L700:M700"/>
    <mergeCell ref="U700:V700"/>
    <mergeCell ref="W700:X700"/>
    <mergeCell ref="AT700:AU700"/>
    <mergeCell ref="AV700:AW700"/>
    <mergeCell ref="BB700:BC700"/>
    <mergeCell ref="L699:M699"/>
    <mergeCell ref="U699:V699"/>
    <mergeCell ref="W699:X699"/>
    <mergeCell ref="AT699:AU699"/>
    <mergeCell ref="AV699:AW699"/>
    <mergeCell ref="BB699:BC699"/>
    <mergeCell ref="L698:M698"/>
    <mergeCell ref="U698:V698"/>
    <mergeCell ref="W698:X698"/>
    <mergeCell ref="AT698:AU698"/>
    <mergeCell ref="AV698:AW698"/>
    <mergeCell ref="BB698:BC698"/>
    <mergeCell ref="L697:M697"/>
    <mergeCell ref="U697:V697"/>
    <mergeCell ref="W697:X697"/>
    <mergeCell ref="AT697:AU697"/>
    <mergeCell ref="AV697:AW697"/>
    <mergeCell ref="BB697:BC697"/>
    <mergeCell ref="L696:M696"/>
    <mergeCell ref="U696:V696"/>
    <mergeCell ref="W696:X696"/>
    <mergeCell ref="AT696:AU696"/>
    <mergeCell ref="AV696:AW696"/>
    <mergeCell ref="BB696:BC696"/>
    <mergeCell ref="L695:M695"/>
    <mergeCell ref="U695:V695"/>
    <mergeCell ref="W695:X695"/>
    <mergeCell ref="AT695:AU695"/>
    <mergeCell ref="AV695:AW695"/>
    <mergeCell ref="BB695:BC695"/>
    <mergeCell ref="L694:M694"/>
    <mergeCell ref="U694:V694"/>
    <mergeCell ref="W694:X694"/>
    <mergeCell ref="AT694:AU694"/>
    <mergeCell ref="AV694:AW694"/>
    <mergeCell ref="BB694:BC694"/>
    <mergeCell ref="L693:M693"/>
    <mergeCell ref="U693:V693"/>
    <mergeCell ref="W693:X693"/>
    <mergeCell ref="AT693:AU693"/>
    <mergeCell ref="AV693:AW693"/>
    <mergeCell ref="BB693:BC693"/>
    <mergeCell ref="L692:M692"/>
    <mergeCell ref="U692:V692"/>
    <mergeCell ref="W692:X692"/>
    <mergeCell ref="AT692:AU692"/>
    <mergeCell ref="AV692:AW692"/>
    <mergeCell ref="BB692:BC692"/>
    <mergeCell ref="L691:M691"/>
    <mergeCell ref="U691:V691"/>
    <mergeCell ref="W691:X691"/>
    <mergeCell ref="AT691:AU691"/>
    <mergeCell ref="AV691:AW691"/>
    <mergeCell ref="BB691:BC691"/>
    <mergeCell ref="L690:M690"/>
    <mergeCell ref="U690:V690"/>
    <mergeCell ref="W690:X690"/>
    <mergeCell ref="AT690:AU690"/>
    <mergeCell ref="AV690:AW690"/>
    <mergeCell ref="BB690:BC690"/>
    <mergeCell ref="L689:M689"/>
    <mergeCell ref="U689:V689"/>
    <mergeCell ref="W689:X689"/>
    <mergeCell ref="AT689:AU689"/>
    <mergeCell ref="AV689:AW689"/>
    <mergeCell ref="BB689:BC689"/>
    <mergeCell ref="L688:M688"/>
    <mergeCell ref="U688:V688"/>
    <mergeCell ref="W688:X688"/>
    <mergeCell ref="AT688:AU688"/>
    <mergeCell ref="AV688:AW688"/>
    <mergeCell ref="BB688:BC688"/>
    <mergeCell ref="L687:M687"/>
    <mergeCell ref="U687:V687"/>
    <mergeCell ref="W687:X687"/>
    <mergeCell ref="AT687:AU687"/>
    <mergeCell ref="AV687:AW687"/>
    <mergeCell ref="BB687:BC687"/>
    <mergeCell ref="L686:M686"/>
    <mergeCell ref="U686:V686"/>
    <mergeCell ref="W686:X686"/>
    <mergeCell ref="AT686:AU686"/>
    <mergeCell ref="AV686:AW686"/>
    <mergeCell ref="BB686:BC686"/>
    <mergeCell ref="L685:M685"/>
    <mergeCell ref="U685:V685"/>
    <mergeCell ref="W685:X685"/>
    <mergeCell ref="AT685:AU685"/>
    <mergeCell ref="AV685:AW685"/>
    <mergeCell ref="BB685:BC685"/>
    <mergeCell ref="L684:M684"/>
    <mergeCell ref="U684:V684"/>
    <mergeCell ref="W684:X684"/>
    <mergeCell ref="AT684:AU684"/>
    <mergeCell ref="AV684:AW684"/>
    <mergeCell ref="BB684:BC684"/>
    <mergeCell ref="L683:M683"/>
    <mergeCell ref="U683:V683"/>
    <mergeCell ref="W683:X683"/>
    <mergeCell ref="AT683:AU683"/>
    <mergeCell ref="AV683:AW683"/>
    <mergeCell ref="BB683:BC683"/>
    <mergeCell ref="L682:M682"/>
    <mergeCell ref="U682:V682"/>
    <mergeCell ref="W682:X682"/>
    <mergeCell ref="AT682:AU682"/>
    <mergeCell ref="AV682:AW682"/>
    <mergeCell ref="BB682:BC682"/>
    <mergeCell ref="L681:M681"/>
    <mergeCell ref="U681:V681"/>
    <mergeCell ref="W681:X681"/>
    <mergeCell ref="AT681:AU681"/>
    <mergeCell ref="AV681:AW681"/>
    <mergeCell ref="BB681:BC681"/>
    <mergeCell ref="L680:M680"/>
    <mergeCell ref="U680:V680"/>
    <mergeCell ref="W680:X680"/>
    <mergeCell ref="AT680:AU680"/>
    <mergeCell ref="AV680:AW680"/>
    <mergeCell ref="BB680:BC680"/>
    <mergeCell ref="L679:M679"/>
    <mergeCell ref="U679:V679"/>
    <mergeCell ref="W679:X679"/>
    <mergeCell ref="AT679:AU679"/>
    <mergeCell ref="AV679:AW679"/>
    <mergeCell ref="BB679:BC679"/>
    <mergeCell ref="L678:M678"/>
    <mergeCell ref="U678:V678"/>
    <mergeCell ref="W678:X678"/>
    <mergeCell ref="AT678:AU678"/>
    <mergeCell ref="AV678:AW678"/>
    <mergeCell ref="BB678:BC678"/>
    <mergeCell ref="L677:M677"/>
    <mergeCell ref="U677:V677"/>
    <mergeCell ref="W677:X677"/>
    <mergeCell ref="AT677:AU677"/>
    <mergeCell ref="AV677:AW677"/>
    <mergeCell ref="BB677:BC677"/>
    <mergeCell ref="L676:M676"/>
    <mergeCell ref="U676:V676"/>
    <mergeCell ref="W676:X676"/>
    <mergeCell ref="AT676:AU676"/>
    <mergeCell ref="AV676:AW676"/>
    <mergeCell ref="BB676:BC676"/>
    <mergeCell ref="L675:M675"/>
    <mergeCell ref="U675:V675"/>
    <mergeCell ref="W675:X675"/>
    <mergeCell ref="AT675:AU675"/>
    <mergeCell ref="AV675:AW675"/>
    <mergeCell ref="BB675:BC675"/>
    <mergeCell ref="L674:M674"/>
    <mergeCell ref="U674:V674"/>
    <mergeCell ref="W674:X674"/>
    <mergeCell ref="AT674:AU674"/>
    <mergeCell ref="AV674:AW674"/>
    <mergeCell ref="BB674:BC674"/>
    <mergeCell ref="L673:M673"/>
    <mergeCell ref="U673:V673"/>
    <mergeCell ref="W673:X673"/>
    <mergeCell ref="AT673:AU673"/>
    <mergeCell ref="AV673:AW673"/>
    <mergeCell ref="BB673:BC673"/>
    <mergeCell ref="L672:M672"/>
    <mergeCell ref="U672:V672"/>
    <mergeCell ref="W672:X672"/>
    <mergeCell ref="AT672:AU672"/>
    <mergeCell ref="AV672:AW672"/>
    <mergeCell ref="BB672:BC672"/>
    <mergeCell ref="L671:M671"/>
    <mergeCell ref="U671:V671"/>
    <mergeCell ref="W671:X671"/>
    <mergeCell ref="AT671:AU671"/>
    <mergeCell ref="AV671:AW671"/>
    <mergeCell ref="BB671:BC671"/>
    <mergeCell ref="L670:M670"/>
    <mergeCell ref="U670:V670"/>
    <mergeCell ref="W670:X670"/>
    <mergeCell ref="AT670:AU670"/>
    <mergeCell ref="AV670:AW670"/>
    <mergeCell ref="BB670:BC670"/>
    <mergeCell ref="L669:M669"/>
    <mergeCell ref="U669:V669"/>
    <mergeCell ref="W669:X669"/>
    <mergeCell ref="AT669:AU669"/>
    <mergeCell ref="AV669:AW669"/>
    <mergeCell ref="BB669:BC669"/>
    <mergeCell ref="L668:M668"/>
    <mergeCell ref="U668:V668"/>
    <mergeCell ref="W668:X668"/>
    <mergeCell ref="AT668:AU668"/>
    <mergeCell ref="AV668:AW668"/>
    <mergeCell ref="BB668:BC668"/>
    <mergeCell ref="L667:M667"/>
    <mergeCell ref="U667:V667"/>
    <mergeCell ref="W667:X667"/>
    <mergeCell ref="AT667:AU667"/>
    <mergeCell ref="AV667:AW667"/>
    <mergeCell ref="BB667:BC667"/>
    <mergeCell ref="L666:M666"/>
    <mergeCell ref="U666:V666"/>
    <mergeCell ref="W666:X666"/>
    <mergeCell ref="AT666:AU666"/>
    <mergeCell ref="AV666:AW666"/>
    <mergeCell ref="BB666:BC666"/>
    <mergeCell ref="L665:M665"/>
    <mergeCell ref="U665:V665"/>
    <mergeCell ref="W665:X665"/>
    <mergeCell ref="AT665:AU665"/>
    <mergeCell ref="AV665:AW665"/>
    <mergeCell ref="BB665:BC665"/>
    <mergeCell ref="L664:M664"/>
    <mergeCell ref="U664:V664"/>
    <mergeCell ref="W664:X664"/>
    <mergeCell ref="AT664:AU664"/>
    <mergeCell ref="AV664:AW664"/>
    <mergeCell ref="BB664:BC664"/>
    <mergeCell ref="L663:M663"/>
    <mergeCell ref="U663:V663"/>
    <mergeCell ref="W663:X663"/>
    <mergeCell ref="AT663:AU663"/>
    <mergeCell ref="AV663:AW663"/>
    <mergeCell ref="BB663:BC663"/>
    <mergeCell ref="L662:M662"/>
    <mergeCell ref="U662:V662"/>
    <mergeCell ref="W662:X662"/>
    <mergeCell ref="AT662:AU662"/>
    <mergeCell ref="AV662:AW662"/>
    <mergeCell ref="BB662:BC662"/>
    <mergeCell ref="L661:M661"/>
    <mergeCell ref="U661:V661"/>
    <mergeCell ref="W661:X661"/>
    <mergeCell ref="AT661:AU661"/>
    <mergeCell ref="AV661:AW661"/>
    <mergeCell ref="BB661:BC661"/>
    <mergeCell ref="L660:M660"/>
    <mergeCell ref="U660:V660"/>
    <mergeCell ref="W660:X660"/>
    <mergeCell ref="AT660:AU660"/>
    <mergeCell ref="AV660:AW660"/>
    <mergeCell ref="BB660:BC660"/>
    <mergeCell ref="L659:M659"/>
    <mergeCell ref="U659:V659"/>
    <mergeCell ref="W659:X659"/>
    <mergeCell ref="AT659:AU659"/>
    <mergeCell ref="AV659:AW659"/>
    <mergeCell ref="BB659:BC659"/>
    <mergeCell ref="L658:M658"/>
    <mergeCell ref="U658:V658"/>
    <mergeCell ref="W658:X658"/>
    <mergeCell ref="AT658:AU658"/>
    <mergeCell ref="AV658:AW658"/>
    <mergeCell ref="BB658:BC658"/>
    <mergeCell ref="L657:M657"/>
    <mergeCell ref="U657:V657"/>
    <mergeCell ref="W657:X657"/>
    <mergeCell ref="AT657:AU657"/>
    <mergeCell ref="AV657:AW657"/>
    <mergeCell ref="BB657:BC657"/>
    <mergeCell ref="L656:M656"/>
    <mergeCell ref="U656:V656"/>
    <mergeCell ref="W656:X656"/>
    <mergeCell ref="AT656:AU656"/>
    <mergeCell ref="AV656:AW656"/>
    <mergeCell ref="BB656:BC656"/>
    <mergeCell ref="L655:M655"/>
    <mergeCell ref="U655:V655"/>
    <mergeCell ref="W655:X655"/>
    <mergeCell ref="AT655:AU655"/>
    <mergeCell ref="AV655:AW655"/>
    <mergeCell ref="BB655:BC655"/>
    <mergeCell ref="L654:M654"/>
    <mergeCell ref="U654:V654"/>
    <mergeCell ref="W654:X654"/>
    <mergeCell ref="AT654:AU654"/>
    <mergeCell ref="AV654:AW654"/>
    <mergeCell ref="BB654:BC654"/>
    <mergeCell ref="L653:M653"/>
    <mergeCell ref="U653:V653"/>
    <mergeCell ref="W653:X653"/>
    <mergeCell ref="AT653:AU653"/>
    <mergeCell ref="AV653:AW653"/>
    <mergeCell ref="BB653:BC653"/>
    <mergeCell ref="L652:M652"/>
    <mergeCell ref="U652:V652"/>
    <mergeCell ref="W652:X652"/>
    <mergeCell ref="AT652:AU652"/>
    <mergeCell ref="AV652:AW652"/>
    <mergeCell ref="BB652:BC652"/>
    <mergeCell ref="L651:M651"/>
    <mergeCell ref="U651:V651"/>
    <mergeCell ref="W651:X651"/>
    <mergeCell ref="AT651:AU651"/>
    <mergeCell ref="AV651:AW651"/>
    <mergeCell ref="BB651:BC651"/>
    <mergeCell ref="L650:M650"/>
    <mergeCell ref="U650:V650"/>
    <mergeCell ref="W650:X650"/>
    <mergeCell ref="AT650:AU650"/>
    <mergeCell ref="AV650:AW650"/>
    <mergeCell ref="BB650:BC650"/>
    <mergeCell ref="L649:M649"/>
    <mergeCell ref="U649:V649"/>
    <mergeCell ref="W649:X649"/>
    <mergeCell ref="AT649:AU649"/>
    <mergeCell ref="AV649:AW649"/>
    <mergeCell ref="BB649:BC649"/>
    <mergeCell ref="L648:M648"/>
    <mergeCell ref="U648:V648"/>
    <mergeCell ref="W648:X648"/>
    <mergeCell ref="AT648:AU648"/>
    <mergeCell ref="AV648:AW648"/>
    <mergeCell ref="BB648:BC648"/>
    <mergeCell ref="L647:M647"/>
    <mergeCell ref="U647:V647"/>
    <mergeCell ref="W647:X647"/>
    <mergeCell ref="AT647:AU647"/>
    <mergeCell ref="AV647:AW647"/>
    <mergeCell ref="BB647:BC647"/>
    <mergeCell ref="L646:M646"/>
    <mergeCell ref="U646:V646"/>
    <mergeCell ref="W646:X646"/>
    <mergeCell ref="AT646:AU646"/>
    <mergeCell ref="AV646:AW646"/>
    <mergeCell ref="BB646:BC646"/>
    <mergeCell ref="L645:M645"/>
    <mergeCell ref="U645:V645"/>
    <mergeCell ref="W645:X645"/>
    <mergeCell ref="AT645:AU645"/>
    <mergeCell ref="AV645:AW645"/>
    <mergeCell ref="BB645:BC645"/>
    <mergeCell ref="L644:M644"/>
    <mergeCell ref="U644:V644"/>
    <mergeCell ref="W644:X644"/>
    <mergeCell ref="AT644:AU644"/>
    <mergeCell ref="AV644:AW644"/>
    <mergeCell ref="BB644:BC644"/>
    <mergeCell ref="L643:M643"/>
    <mergeCell ref="U643:V643"/>
    <mergeCell ref="W643:X643"/>
    <mergeCell ref="AT643:AU643"/>
    <mergeCell ref="AV643:AW643"/>
    <mergeCell ref="BB643:BC643"/>
    <mergeCell ref="L642:M642"/>
    <mergeCell ref="U642:V642"/>
    <mergeCell ref="W642:X642"/>
    <mergeCell ref="AT642:AU642"/>
    <mergeCell ref="AV642:AW642"/>
    <mergeCell ref="BB642:BC642"/>
    <mergeCell ref="L641:M641"/>
    <mergeCell ref="U641:V641"/>
    <mergeCell ref="W641:X641"/>
    <mergeCell ref="AT641:AU641"/>
    <mergeCell ref="AV641:AW641"/>
    <mergeCell ref="BB641:BC641"/>
    <mergeCell ref="L640:M640"/>
    <mergeCell ref="U640:V640"/>
    <mergeCell ref="W640:X640"/>
    <mergeCell ref="AT640:AU640"/>
    <mergeCell ref="AV640:AW640"/>
    <mergeCell ref="BB640:BC640"/>
    <mergeCell ref="L639:M639"/>
    <mergeCell ref="U639:V639"/>
    <mergeCell ref="W639:X639"/>
    <mergeCell ref="AT639:AU639"/>
    <mergeCell ref="AV639:AW639"/>
    <mergeCell ref="BB639:BC639"/>
    <mergeCell ref="L638:M638"/>
    <mergeCell ref="U638:V638"/>
    <mergeCell ref="W638:X638"/>
    <mergeCell ref="AT638:AU638"/>
    <mergeCell ref="AV638:AW638"/>
    <mergeCell ref="BB638:BC638"/>
    <mergeCell ref="L637:M637"/>
    <mergeCell ref="U637:V637"/>
    <mergeCell ref="W637:X637"/>
    <mergeCell ref="AT637:AU637"/>
    <mergeCell ref="AV637:AW637"/>
    <mergeCell ref="BB637:BC637"/>
    <mergeCell ref="L636:M636"/>
    <mergeCell ref="U636:V636"/>
    <mergeCell ref="W636:X636"/>
    <mergeCell ref="AT636:AU636"/>
    <mergeCell ref="AV636:AW636"/>
    <mergeCell ref="BB636:BC636"/>
    <mergeCell ref="L635:M635"/>
    <mergeCell ref="U635:V635"/>
    <mergeCell ref="W635:X635"/>
    <mergeCell ref="AT635:AU635"/>
    <mergeCell ref="AV635:AW635"/>
    <mergeCell ref="BB635:BC635"/>
    <mergeCell ref="L634:M634"/>
    <mergeCell ref="U634:V634"/>
    <mergeCell ref="W634:X634"/>
    <mergeCell ref="AT634:AU634"/>
    <mergeCell ref="AV634:AW634"/>
    <mergeCell ref="BB634:BC634"/>
    <mergeCell ref="L633:M633"/>
    <mergeCell ref="U633:V633"/>
    <mergeCell ref="W633:X633"/>
    <mergeCell ref="AT633:AU633"/>
    <mergeCell ref="AV633:AW633"/>
    <mergeCell ref="BB633:BC633"/>
    <mergeCell ref="L632:M632"/>
    <mergeCell ref="U632:V632"/>
    <mergeCell ref="W632:X632"/>
    <mergeCell ref="AT632:AU632"/>
    <mergeCell ref="AV632:AW632"/>
    <mergeCell ref="BB632:BC632"/>
    <mergeCell ref="L631:M631"/>
    <mergeCell ref="U631:V631"/>
    <mergeCell ref="W631:X631"/>
    <mergeCell ref="AT631:AU631"/>
    <mergeCell ref="AV631:AW631"/>
    <mergeCell ref="BB631:BC631"/>
    <mergeCell ref="L630:M630"/>
    <mergeCell ref="U630:V630"/>
    <mergeCell ref="W630:X630"/>
    <mergeCell ref="AT630:AU630"/>
    <mergeCell ref="AV630:AW630"/>
    <mergeCell ref="BB630:BC630"/>
    <mergeCell ref="L629:M629"/>
    <mergeCell ref="U629:V629"/>
    <mergeCell ref="W629:X629"/>
    <mergeCell ref="AT629:AU629"/>
    <mergeCell ref="AV629:AW629"/>
    <mergeCell ref="BB629:BC629"/>
    <mergeCell ref="L628:M628"/>
    <mergeCell ref="U628:V628"/>
    <mergeCell ref="W628:X628"/>
    <mergeCell ref="AT628:AU628"/>
    <mergeCell ref="AV628:AW628"/>
    <mergeCell ref="BB628:BC628"/>
    <mergeCell ref="L627:M627"/>
    <mergeCell ref="U627:V627"/>
    <mergeCell ref="W627:X627"/>
    <mergeCell ref="AT627:AU627"/>
    <mergeCell ref="AV627:AW627"/>
    <mergeCell ref="BB627:BC627"/>
    <mergeCell ref="L626:M626"/>
    <mergeCell ref="U626:V626"/>
    <mergeCell ref="W626:X626"/>
    <mergeCell ref="AT626:AU626"/>
    <mergeCell ref="AV626:AW626"/>
    <mergeCell ref="BB626:BC626"/>
    <mergeCell ref="L625:M625"/>
    <mergeCell ref="U625:V625"/>
    <mergeCell ref="W625:X625"/>
    <mergeCell ref="AT625:AU625"/>
    <mergeCell ref="AV625:AW625"/>
    <mergeCell ref="BB625:BC625"/>
    <mergeCell ref="L624:M624"/>
    <mergeCell ref="U624:V624"/>
    <mergeCell ref="W624:X624"/>
    <mergeCell ref="AT624:AU624"/>
    <mergeCell ref="AV624:AW624"/>
    <mergeCell ref="BB624:BC624"/>
    <mergeCell ref="L623:M623"/>
    <mergeCell ref="U623:V623"/>
    <mergeCell ref="W623:X623"/>
    <mergeCell ref="AT623:AU623"/>
    <mergeCell ref="AV623:AW623"/>
    <mergeCell ref="BB623:BC623"/>
    <mergeCell ref="L622:M622"/>
    <mergeCell ref="U622:V622"/>
    <mergeCell ref="W622:X622"/>
    <mergeCell ref="AT622:AU622"/>
    <mergeCell ref="AV622:AW622"/>
    <mergeCell ref="BB622:BC622"/>
    <mergeCell ref="L621:M621"/>
    <mergeCell ref="U621:V621"/>
    <mergeCell ref="W621:X621"/>
    <mergeCell ref="AT621:AU621"/>
    <mergeCell ref="AV621:AW621"/>
    <mergeCell ref="BB621:BC621"/>
    <mergeCell ref="L620:M620"/>
    <mergeCell ref="U620:V620"/>
    <mergeCell ref="W620:X620"/>
    <mergeCell ref="AT620:AU620"/>
    <mergeCell ref="AV620:AW620"/>
    <mergeCell ref="BB620:BC620"/>
    <mergeCell ref="L619:M619"/>
    <mergeCell ref="U619:V619"/>
    <mergeCell ref="W619:X619"/>
    <mergeCell ref="AT619:AU619"/>
    <mergeCell ref="AV619:AW619"/>
    <mergeCell ref="BB619:BC619"/>
    <mergeCell ref="L618:M618"/>
    <mergeCell ref="U618:V618"/>
    <mergeCell ref="W618:X618"/>
    <mergeCell ref="AT618:AU618"/>
    <mergeCell ref="AV618:AW618"/>
    <mergeCell ref="BB618:BC618"/>
    <mergeCell ref="L617:M617"/>
    <mergeCell ref="U617:V617"/>
    <mergeCell ref="W617:X617"/>
    <mergeCell ref="AT617:AU617"/>
    <mergeCell ref="AV617:AW617"/>
    <mergeCell ref="BB617:BC617"/>
    <mergeCell ref="L616:M616"/>
    <mergeCell ref="U616:V616"/>
    <mergeCell ref="W616:X616"/>
    <mergeCell ref="AT616:AU616"/>
    <mergeCell ref="AV616:AW616"/>
    <mergeCell ref="BB616:BC616"/>
    <mergeCell ref="L615:M615"/>
    <mergeCell ref="U615:V615"/>
    <mergeCell ref="W615:X615"/>
    <mergeCell ref="AT615:AU615"/>
    <mergeCell ref="AV615:AW615"/>
    <mergeCell ref="BB615:BC615"/>
    <mergeCell ref="L614:M614"/>
    <mergeCell ref="U614:V614"/>
    <mergeCell ref="W614:X614"/>
    <mergeCell ref="AT614:AU614"/>
    <mergeCell ref="AV614:AW614"/>
    <mergeCell ref="BB614:BC614"/>
    <mergeCell ref="L613:M613"/>
    <mergeCell ref="U613:V613"/>
    <mergeCell ref="W613:X613"/>
    <mergeCell ref="AT613:AU613"/>
    <mergeCell ref="AV613:AW613"/>
    <mergeCell ref="BB613:BC613"/>
    <mergeCell ref="L612:M612"/>
    <mergeCell ref="U612:V612"/>
    <mergeCell ref="W612:X612"/>
    <mergeCell ref="AT612:AU612"/>
    <mergeCell ref="AV612:AW612"/>
    <mergeCell ref="BB612:BC612"/>
    <mergeCell ref="L611:M611"/>
    <mergeCell ref="U611:V611"/>
    <mergeCell ref="W611:X611"/>
    <mergeCell ref="AT611:AU611"/>
    <mergeCell ref="AV611:AW611"/>
    <mergeCell ref="BB611:BC611"/>
    <mergeCell ref="L610:M610"/>
    <mergeCell ref="U610:V610"/>
    <mergeCell ref="W610:X610"/>
    <mergeCell ref="AT610:AU610"/>
    <mergeCell ref="AV610:AW610"/>
    <mergeCell ref="BB610:BC610"/>
    <mergeCell ref="L609:M609"/>
    <mergeCell ref="U609:V609"/>
    <mergeCell ref="W609:X609"/>
    <mergeCell ref="AT609:AU609"/>
    <mergeCell ref="AV609:AW609"/>
    <mergeCell ref="BB609:BC609"/>
    <mergeCell ref="L608:M608"/>
    <mergeCell ref="U608:V608"/>
    <mergeCell ref="W608:X608"/>
    <mergeCell ref="AT608:AU608"/>
    <mergeCell ref="AV608:AW608"/>
    <mergeCell ref="BB608:BC608"/>
    <mergeCell ref="L607:M607"/>
    <mergeCell ref="U607:V607"/>
    <mergeCell ref="W607:X607"/>
    <mergeCell ref="AT607:AU607"/>
    <mergeCell ref="AV607:AW607"/>
    <mergeCell ref="BB607:BC607"/>
    <mergeCell ref="L606:M606"/>
    <mergeCell ref="U606:V606"/>
    <mergeCell ref="W606:X606"/>
    <mergeCell ref="AT606:AU606"/>
    <mergeCell ref="AV606:AW606"/>
    <mergeCell ref="BB606:BC606"/>
    <mergeCell ref="L605:M605"/>
    <mergeCell ref="U605:V605"/>
    <mergeCell ref="W605:X605"/>
    <mergeCell ref="AT605:AU605"/>
    <mergeCell ref="AV605:AW605"/>
    <mergeCell ref="BB605:BC605"/>
    <mergeCell ref="L604:M604"/>
    <mergeCell ref="U604:V604"/>
    <mergeCell ref="W604:X604"/>
    <mergeCell ref="AT604:AU604"/>
    <mergeCell ref="AV604:AW604"/>
    <mergeCell ref="BB604:BC604"/>
    <mergeCell ref="L603:M603"/>
    <mergeCell ref="U603:V603"/>
    <mergeCell ref="W603:X603"/>
    <mergeCell ref="AT603:AU603"/>
    <mergeCell ref="AV603:AW603"/>
    <mergeCell ref="BB603:BC603"/>
    <mergeCell ref="L602:M602"/>
    <mergeCell ref="U602:V602"/>
    <mergeCell ref="W602:X602"/>
    <mergeCell ref="AT602:AU602"/>
    <mergeCell ref="AV602:AW602"/>
    <mergeCell ref="BB602:BC602"/>
    <mergeCell ref="L601:M601"/>
    <mergeCell ref="U601:V601"/>
    <mergeCell ref="W601:X601"/>
    <mergeCell ref="AT601:AU601"/>
    <mergeCell ref="AV601:AW601"/>
    <mergeCell ref="BB601:BC601"/>
    <mergeCell ref="L600:M600"/>
    <mergeCell ref="U600:V600"/>
    <mergeCell ref="W600:X600"/>
    <mergeCell ref="AT600:AU600"/>
    <mergeCell ref="AV600:AW600"/>
    <mergeCell ref="BB600:BC600"/>
    <mergeCell ref="L599:M599"/>
    <mergeCell ref="U599:V599"/>
    <mergeCell ref="W599:X599"/>
    <mergeCell ref="AT599:AU599"/>
    <mergeCell ref="AV599:AW599"/>
    <mergeCell ref="BB599:BC599"/>
    <mergeCell ref="L598:M598"/>
    <mergeCell ref="U598:V598"/>
    <mergeCell ref="W598:X598"/>
    <mergeCell ref="AT598:AU598"/>
    <mergeCell ref="AV598:AW598"/>
    <mergeCell ref="BB598:BC598"/>
    <mergeCell ref="L597:M597"/>
    <mergeCell ref="U597:V597"/>
    <mergeCell ref="W597:X597"/>
    <mergeCell ref="AT597:AU597"/>
    <mergeCell ref="AV597:AW597"/>
    <mergeCell ref="BB597:BC597"/>
    <mergeCell ref="L596:M596"/>
    <mergeCell ref="U596:V596"/>
    <mergeCell ref="W596:X596"/>
    <mergeCell ref="AT596:AU596"/>
    <mergeCell ref="AV596:AW596"/>
    <mergeCell ref="BB596:BC596"/>
    <mergeCell ref="L595:M595"/>
    <mergeCell ref="U595:V595"/>
    <mergeCell ref="W595:X595"/>
    <mergeCell ref="AT595:AU595"/>
    <mergeCell ref="AV595:AW595"/>
    <mergeCell ref="BB595:BC595"/>
    <mergeCell ref="L594:M594"/>
    <mergeCell ref="U594:V594"/>
    <mergeCell ref="W594:X594"/>
    <mergeCell ref="AT594:AU594"/>
    <mergeCell ref="AV594:AW594"/>
    <mergeCell ref="BB594:BC594"/>
    <mergeCell ref="L593:M593"/>
    <mergeCell ref="U593:V593"/>
    <mergeCell ref="W593:X593"/>
    <mergeCell ref="AT593:AU593"/>
    <mergeCell ref="AV593:AW593"/>
    <mergeCell ref="BB593:BC593"/>
    <mergeCell ref="L592:M592"/>
    <mergeCell ref="U592:V592"/>
    <mergeCell ref="W592:X592"/>
    <mergeCell ref="AT592:AU592"/>
    <mergeCell ref="AV592:AW592"/>
    <mergeCell ref="BB592:BC592"/>
    <mergeCell ref="L591:M591"/>
    <mergeCell ref="U591:V591"/>
    <mergeCell ref="W591:X591"/>
    <mergeCell ref="AT591:AU591"/>
    <mergeCell ref="AV591:AW591"/>
    <mergeCell ref="BB591:BC591"/>
    <mergeCell ref="L590:M590"/>
    <mergeCell ref="U590:V590"/>
    <mergeCell ref="W590:X590"/>
    <mergeCell ref="AT590:AU590"/>
    <mergeCell ref="AV590:AW590"/>
    <mergeCell ref="BB590:BC590"/>
    <mergeCell ref="L589:M589"/>
    <mergeCell ref="U589:V589"/>
    <mergeCell ref="W589:X589"/>
    <mergeCell ref="AT589:AU589"/>
    <mergeCell ref="AV589:AW589"/>
    <mergeCell ref="BB589:BC589"/>
    <mergeCell ref="L588:M588"/>
    <mergeCell ref="U588:V588"/>
    <mergeCell ref="W588:X588"/>
    <mergeCell ref="AT588:AU588"/>
    <mergeCell ref="AV588:AW588"/>
    <mergeCell ref="BB588:BC588"/>
    <mergeCell ref="L587:M587"/>
    <mergeCell ref="U587:V587"/>
    <mergeCell ref="W587:X587"/>
    <mergeCell ref="AT587:AU587"/>
    <mergeCell ref="AV587:AW587"/>
    <mergeCell ref="BB587:BC587"/>
    <mergeCell ref="L586:M586"/>
    <mergeCell ref="U586:V586"/>
    <mergeCell ref="W586:X586"/>
    <mergeCell ref="AT586:AU586"/>
    <mergeCell ref="AV586:AW586"/>
    <mergeCell ref="BB586:BC586"/>
    <mergeCell ref="L585:M585"/>
    <mergeCell ref="U585:V585"/>
    <mergeCell ref="W585:X585"/>
    <mergeCell ref="AT585:AU585"/>
    <mergeCell ref="AV585:AW585"/>
    <mergeCell ref="BB585:BC585"/>
    <mergeCell ref="L584:M584"/>
    <mergeCell ref="U584:V584"/>
    <mergeCell ref="W584:X584"/>
    <mergeCell ref="AT584:AU584"/>
    <mergeCell ref="AV584:AW584"/>
    <mergeCell ref="BB584:BC584"/>
    <mergeCell ref="L583:M583"/>
    <mergeCell ref="U583:V583"/>
    <mergeCell ref="W583:X583"/>
    <mergeCell ref="AT583:AU583"/>
    <mergeCell ref="AV583:AW583"/>
    <mergeCell ref="BB583:BC583"/>
    <mergeCell ref="L582:M582"/>
    <mergeCell ref="U582:V582"/>
    <mergeCell ref="W582:X582"/>
    <mergeCell ref="AT582:AU582"/>
    <mergeCell ref="AV582:AW582"/>
    <mergeCell ref="BB582:BC582"/>
    <mergeCell ref="L581:M581"/>
    <mergeCell ref="U581:V581"/>
    <mergeCell ref="W581:X581"/>
    <mergeCell ref="AT581:AU581"/>
    <mergeCell ref="AV581:AW581"/>
    <mergeCell ref="BB581:BC581"/>
    <mergeCell ref="L580:M580"/>
    <mergeCell ref="U580:V580"/>
    <mergeCell ref="W580:X580"/>
    <mergeCell ref="AT580:AU580"/>
    <mergeCell ref="AV580:AW580"/>
    <mergeCell ref="BB580:BC580"/>
    <mergeCell ref="L579:M579"/>
    <mergeCell ref="U579:V579"/>
    <mergeCell ref="W579:X579"/>
    <mergeCell ref="AT579:AU579"/>
    <mergeCell ref="AV579:AW579"/>
    <mergeCell ref="BB579:BC579"/>
    <mergeCell ref="L578:M578"/>
    <mergeCell ref="U578:V578"/>
    <mergeCell ref="W578:X578"/>
    <mergeCell ref="AT578:AU578"/>
    <mergeCell ref="AV578:AW578"/>
    <mergeCell ref="BB578:BC578"/>
    <mergeCell ref="L577:M577"/>
    <mergeCell ref="U577:V577"/>
    <mergeCell ref="W577:X577"/>
    <mergeCell ref="AT577:AU577"/>
    <mergeCell ref="AV577:AW577"/>
    <mergeCell ref="BB577:BC577"/>
    <mergeCell ref="L576:M576"/>
    <mergeCell ref="U576:V576"/>
    <mergeCell ref="W576:X576"/>
    <mergeCell ref="AT576:AU576"/>
    <mergeCell ref="AV576:AW576"/>
    <mergeCell ref="BB576:BC576"/>
    <mergeCell ref="L575:M575"/>
    <mergeCell ref="U575:V575"/>
    <mergeCell ref="W575:X575"/>
    <mergeCell ref="AT575:AU575"/>
    <mergeCell ref="AV575:AW575"/>
    <mergeCell ref="BB575:BC575"/>
    <mergeCell ref="L574:M574"/>
    <mergeCell ref="U574:V574"/>
    <mergeCell ref="W574:X574"/>
    <mergeCell ref="AT574:AU574"/>
    <mergeCell ref="AV574:AW574"/>
    <mergeCell ref="BB574:BC574"/>
    <mergeCell ref="L573:M573"/>
    <mergeCell ref="U573:V573"/>
    <mergeCell ref="W573:X573"/>
    <mergeCell ref="AT573:AU573"/>
    <mergeCell ref="AV573:AW573"/>
    <mergeCell ref="BB573:BC573"/>
    <mergeCell ref="L572:M572"/>
    <mergeCell ref="U572:V572"/>
    <mergeCell ref="W572:X572"/>
    <mergeCell ref="AT572:AU572"/>
    <mergeCell ref="AV572:AW572"/>
    <mergeCell ref="BB572:BC572"/>
    <mergeCell ref="L571:M571"/>
    <mergeCell ref="U571:V571"/>
    <mergeCell ref="W571:X571"/>
    <mergeCell ref="AT571:AU571"/>
    <mergeCell ref="AV571:AW571"/>
    <mergeCell ref="BB571:BC571"/>
    <mergeCell ref="L570:M570"/>
    <mergeCell ref="U570:V570"/>
    <mergeCell ref="W570:X570"/>
    <mergeCell ref="AT570:AU570"/>
    <mergeCell ref="AV570:AW570"/>
    <mergeCell ref="BB570:BC570"/>
    <mergeCell ref="L569:M569"/>
    <mergeCell ref="U569:V569"/>
    <mergeCell ref="W569:X569"/>
    <mergeCell ref="AT569:AU569"/>
    <mergeCell ref="AV569:AW569"/>
    <mergeCell ref="BB569:BC569"/>
    <mergeCell ref="L568:M568"/>
    <mergeCell ref="U568:V568"/>
    <mergeCell ref="W568:X568"/>
    <mergeCell ref="AT568:AU568"/>
    <mergeCell ref="AV568:AW568"/>
    <mergeCell ref="BB568:BC568"/>
    <mergeCell ref="L567:M567"/>
    <mergeCell ref="U567:V567"/>
    <mergeCell ref="W567:X567"/>
    <mergeCell ref="AT567:AU567"/>
    <mergeCell ref="AV567:AW567"/>
    <mergeCell ref="BB567:BC567"/>
    <mergeCell ref="L566:M566"/>
    <mergeCell ref="U566:V566"/>
    <mergeCell ref="W566:X566"/>
    <mergeCell ref="AT566:AU566"/>
    <mergeCell ref="AV566:AW566"/>
    <mergeCell ref="BB566:BC566"/>
    <mergeCell ref="L565:M565"/>
    <mergeCell ref="U565:V565"/>
    <mergeCell ref="W565:X565"/>
    <mergeCell ref="AT565:AU565"/>
    <mergeCell ref="AV565:AW565"/>
    <mergeCell ref="BB565:BC565"/>
    <mergeCell ref="L564:M564"/>
    <mergeCell ref="U564:V564"/>
    <mergeCell ref="W564:X564"/>
    <mergeCell ref="AT564:AU564"/>
    <mergeCell ref="AV564:AW564"/>
    <mergeCell ref="BB564:BC564"/>
    <mergeCell ref="L563:M563"/>
    <mergeCell ref="U563:V563"/>
    <mergeCell ref="W563:X563"/>
    <mergeCell ref="AT563:AU563"/>
    <mergeCell ref="AV563:AW563"/>
    <mergeCell ref="BB563:BC563"/>
    <mergeCell ref="L562:M562"/>
    <mergeCell ref="U562:V562"/>
    <mergeCell ref="W562:X562"/>
    <mergeCell ref="AT562:AU562"/>
    <mergeCell ref="AV562:AW562"/>
    <mergeCell ref="BB562:BC562"/>
    <mergeCell ref="L561:M561"/>
    <mergeCell ref="U561:V561"/>
    <mergeCell ref="W561:X561"/>
    <mergeCell ref="AT561:AU561"/>
    <mergeCell ref="AV561:AW561"/>
    <mergeCell ref="BB561:BC561"/>
    <mergeCell ref="L560:M560"/>
    <mergeCell ref="U560:V560"/>
    <mergeCell ref="W560:X560"/>
    <mergeCell ref="AT560:AU560"/>
    <mergeCell ref="AV560:AW560"/>
    <mergeCell ref="BB560:BC560"/>
    <mergeCell ref="L559:M559"/>
    <mergeCell ref="U559:V559"/>
    <mergeCell ref="W559:X559"/>
    <mergeCell ref="AT559:AU559"/>
    <mergeCell ref="AV559:AW559"/>
    <mergeCell ref="BB559:BC559"/>
    <mergeCell ref="L558:M558"/>
    <mergeCell ref="U558:V558"/>
    <mergeCell ref="W558:X558"/>
    <mergeCell ref="AT558:AU558"/>
    <mergeCell ref="AV558:AW558"/>
    <mergeCell ref="BB558:BC558"/>
    <mergeCell ref="L557:M557"/>
    <mergeCell ref="U557:V557"/>
    <mergeCell ref="W557:X557"/>
    <mergeCell ref="AT557:AU557"/>
    <mergeCell ref="AV557:AW557"/>
    <mergeCell ref="BB557:BC557"/>
    <mergeCell ref="L556:M556"/>
    <mergeCell ref="U556:V556"/>
    <mergeCell ref="W556:X556"/>
    <mergeCell ref="AT556:AU556"/>
    <mergeCell ref="AV556:AW556"/>
    <mergeCell ref="BB556:BC556"/>
    <mergeCell ref="L555:M555"/>
    <mergeCell ref="U555:V555"/>
    <mergeCell ref="W555:X555"/>
    <mergeCell ref="AT555:AU555"/>
    <mergeCell ref="AV555:AW555"/>
    <mergeCell ref="BB555:BC555"/>
    <mergeCell ref="L554:M554"/>
    <mergeCell ref="U554:V554"/>
    <mergeCell ref="W554:X554"/>
    <mergeCell ref="AT554:AU554"/>
    <mergeCell ref="AV554:AW554"/>
    <mergeCell ref="BB554:BC554"/>
    <mergeCell ref="L553:M553"/>
    <mergeCell ref="U553:V553"/>
    <mergeCell ref="W553:X553"/>
    <mergeCell ref="AT553:AU553"/>
    <mergeCell ref="AV553:AW553"/>
    <mergeCell ref="BB553:BC553"/>
    <mergeCell ref="L552:M552"/>
    <mergeCell ref="U552:V552"/>
    <mergeCell ref="W552:X552"/>
    <mergeCell ref="AT552:AU552"/>
    <mergeCell ref="AV552:AW552"/>
    <mergeCell ref="BB552:BC552"/>
    <mergeCell ref="L551:M551"/>
    <mergeCell ref="U551:V551"/>
    <mergeCell ref="W551:X551"/>
    <mergeCell ref="AT551:AU551"/>
    <mergeCell ref="AV551:AW551"/>
    <mergeCell ref="BB551:BC551"/>
    <mergeCell ref="L550:M550"/>
    <mergeCell ref="U550:V550"/>
    <mergeCell ref="W550:X550"/>
    <mergeCell ref="AT550:AU550"/>
    <mergeCell ref="AV550:AW550"/>
    <mergeCell ref="BB550:BC550"/>
    <mergeCell ref="L549:M549"/>
    <mergeCell ref="U549:V549"/>
    <mergeCell ref="W549:X549"/>
    <mergeCell ref="AT549:AU549"/>
    <mergeCell ref="AV549:AW549"/>
    <mergeCell ref="BB549:BC549"/>
    <mergeCell ref="L548:M548"/>
    <mergeCell ref="U548:V548"/>
    <mergeCell ref="W548:X548"/>
    <mergeCell ref="AT548:AU548"/>
    <mergeCell ref="AV548:AW548"/>
    <mergeCell ref="BB548:BC548"/>
    <mergeCell ref="L547:M547"/>
    <mergeCell ref="U547:V547"/>
    <mergeCell ref="W547:X547"/>
    <mergeCell ref="AT547:AU547"/>
    <mergeCell ref="AV547:AW547"/>
    <mergeCell ref="BB547:BC547"/>
    <mergeCell ref="L546:M546"/>
    <mergeCell ref="U546:V546"/>
    <mergeCell ref="W546:X546"/>
    <mergeCell ref="AT546:AU546"/>
    <mergeCell ref="AV546:AW546"/>
    <mergeCell ref="BB546:BC546"/>
    <mergeCell ref="L545:M545"/>
    <mergeCell ref="U545:V545"/>
    <mergeCell ref="W545:X545"/>
    <mergeCell ref="AT545:AU545"/>
    <mergeCell ref="AV545:AW545"/>
    <mergeCell ref="BB545:BC545"/>
    <mergeCell ref="L544:M544"/>
    <mergeCell ref="U544:V544"/>
    <mergeCell ref="W544:X544"/>
    <mergeCell ref="AT544:AU544"/>
    <mergeCell ref="AV544:AW544"/>
    <mergeCell ref="BB544:BC544"/>
    <mergeCell ref="L543:M543"/>
    <mergeCell ref="U543:V543"/>
    <mergeCell ref="W543:X543"/>
    <mergeCell ref="AT543:AU543"/>
    <mergeCell ref="AV543:AW543"/>
    <mergeCell ref="BB543:BC543"/>
    <mergeCell ref="L542:M542"/>
    <mergeCell ref="U542:V542"/>
    <mergeCell ref="W542:X542"/>
    <mergeCell ref="AT542:AU542"/>
    <mergeCell ref="AV542:AW542"/>
    <mergeCell ref="BB542:BC542"/>
    <mergeCell ref="L541:M541"/>
    <mergeCell ref="U541:V541"/>
    <mergeCell ref="W541:X541"/>
    <mergeCell ref="AT541:AU541"/>
    <mergeCell ref="AV541:AW541"/>
    <mergeCell ref="BB541:BC541"/>
    <mergeCell ref="L540:M540"/>
    <mergeCell ref="U540:V540"/>
    <mergeCell ref="W540:X540"/>
    <mergeCell ref="AT540:AU540"/>
    <mergeCell ref="AV540:AW540"/>
    <mergeCell ref="BB540:BC540"/>
    <mergeCell ref="L539:M539"/>
    <mergeCell ref="U539:V539"/>
    <mergeCell ref="W539:X539"/>
    <mergeCell ref="AT539:AU539"/>
    <mergeCell ref="AV539:AW539"/>
    <mergeCell ref="BB539:BC539"/>
    <mergeCell ref="L538:M538"/>
    <mergeCell ref="U538:V538"/>
    <mergeCell ref="W538:X538"/>
    <mergeCell ref="AT538:AU538"/>
    <mergeCell ref="AV538:AW538"/>
    <mergeCell ref="BB538:BC538"/>
    <mergeCell ref="L537:M537"/>
    <mergeCell ref="U537:V537"/>
    <mergeCell ref="W537:X537"/>
    <mergeCell ref="AT537:AU537"/>
    <mergeCell ref="AV537:AW537"/>
    <mergeCell ref="BB537:BC537"/>
    <mergeCell ref="L536:M536"/>
    <mergeCell ref="U536:V536"/>
    <mergeCell ref="W536:X536"/>
    <mergeCell ref="AT536:AU536"/>
    <mergeCell ref="AV536:AW536"/>
    <mergeCell ref="BB536:BC536"/>
    <mergeCell ref="L535:M535"/>
    <mergeCell ref="U535:V535"/>
    <mergeCell ref="W535:X535"/>
    <mergeCell ref="AT535:AU535"/>
    <mergeCell ref="AV535:AW535"/>
    <mergeCell ref="BB535:BC535"/>
    <mergeCell ref="L534:M534"/>
    <mergeCell ref="U534:V534"/>
    <mergeCell ref="W534:X534"/>
    <mergeCell ref="AT534:AU534"/>
    <mergeCell ref="AV534:AW534"/>
    <mergeCell ref="BB534:BC534"/>
    <mergeCell ref="L533:M533"/>
    <mergeCell ref="U533:V533"/>
    <mergeCell ref="W533:X533"/>
    <mergeCell ref="AT533:AU533"/>
    <mergeCell ref="AV533:AW533"/>
    <mergeCell ref="BB533:BC533"/>
    <mergeCell ref="L532:M532"/>
    <mergeCell ref="U532:V532"/>
    <mergeCell ref="W532:X532"/>
    <mergeCell ref="AT532:AU532"/>
    <mergeCell ref="AV532:AW532"/>
    <mergeCell ref="BB532:BC532"/>
    <mergeCell ref="L531:M531"/>
    <mergeCell ref="U531:V531"/>
    <mergeCell ref="W531:X531"/>
    <mergeCell ref="AT531:AU531"/>
    <mergeCell ref="AV531:AW531"/>
    <mergeCell ref="BB531:BC531"/>
    <mergeCell ref="L530:M530"/>
    <mergeCell ref="U530:V530"/>
    <mergeCell ref="W530:X530"/>
    <mergeCell ref="AT530:AU530"/>
    <mergeCell ref="AV530:AW530"/>
    <mergeCell ref="BB530:BC530"/>
    <mergeCell ref="L529:M529"/>
    <mergeCell ref="U529:V529"/>
    <mergeCell ref="W529:X529"/>
    <mergeCell ref="AT529:AU529"/>
    <mergeCell ref="AV529:AW529"/>
    <mergeCell ref="BB529:BC529"/>
    <mergeCell ref="L528:M528"/>
    <mergeCell ref="U528:V528"/>
    <mergeCell ref="W528:X528"/>
    <mergeCell ref="AT528:AU528"/>
    <mergeCell ref="AV528:AW528"/>
    <mergeCell ref="BB528:BC528"/>
    <mergeCell ref="L527:M527"/>
    <mergeCell ref="U527:V527"/>
    <mergeCell ref="W527:X527"/>
    <mergeCell ref="AT527:AU527"/>
    <mergeCell ref="AV527:AW527"/>
    <mergeCell ref="BB527:BC527"/>
    <mergeCell ref="L526:M526"/>
    <mergeCell ref="U526:V526"/>
    <mergeCell ref="W526:X526"/>
    <mergeCell ref="AT526:AU526"/>
    <mergeCell ref="AV526:AW526"/>
    <mergeCell ref="BB526:BC526"/>
    <mergeCell ref="L525:M525"/>
    <mergeCell ref="U525:V525"/>
    <mergeCell ref="W525:X525"/>
    <mergeCell ref="AT525:AU525"/>
    <mergeCell ref="AV525:AW525"/>
    <mergeCell ref="BB525:BC525"/>
    <mergeCell ref="L524:M524"/>
    <mergeCell ref="U524:V524"/>
    <mergeCell ref="W524:X524"/>
    <mergeCell ref="AT524:AU524"/>
    <mergeCell ref="AV524:AW524"/>
    <mergeCell ref="BB524:BC524"/>
    <mergeCell ref="L523:M523"/>
    <mergeCell ref="U523:V523"/>
    <mergeCell ref="W523:X523"/>
    <mergeCell ref="AT523:AU523"/>
    <mergeCell ref="AV523:AW523"/>
    <mergeCell ref="BB523:BC523"/>
    <mergeCell ref="L522:M522"/>
    <mergeCell ref="U522:V522"/>
    <mergeCell ref="W522:X522"/>
    <mergeCell ref="AT522:AU522"/>
    <mergeCell ref="AV522:AW522"/>
    <mergeCell ref="BB522:BC522"/>
    <mergeCell ref="L521:M521"/>
    <mergeCell ref="U521:V521"/>
    <mergeCell ref="W521:X521"/>
    <mergeCell ref="AT521:AU521"/>
    <mergeCell ref="AV521:AW521"/>
    <mergeCell ref="BB521:BC521"/>
    <mergeCell ref="L520:M520"/>
    <mergeCell ref="U520:V520"/>
    <mergeCell ref="W520:X520"/>
    <mergeCell ref="AT520:AU520"/>
    <mergeCell ref="AV520:AW520"/>
    <mergeCell ref="BB520:BC520"/>
    <mergeCell ref="L519:M519"/>
    <mergeCell ref="U519:V519"/>
    <mergeCell ref="W519:X519"/>
    <mergeCell ref="AT519:AU519"/>
    <mergeCell ref="AV519:AW519"/>
    <mergeCell ref="BB519:BC519"/>
    <mergeCell ref="L518:M518"/>
    <mergeCell ref="U518:V518"/>
    <mergeCell ref="W518:X518"/>
    <mergeCell ref="AT518:AU518"/>
    <mergeCell ref="AV518:AW518"/>
    <mergeCell ref="BB518:BC518"/>
    <mergeCell ref="L517:M517"/>
    <mergeCell ref="U517:V517"/>
    <mergeCell ref="W517:X517"/>
    <mergeCell ref="AT517:AU517"/>
    <mergeCell ref="AV517:AW517"/>
    <mergeCell ref="BB517:BC517"/>
    <mergeCell ref="L516:M516"/>
    <mergeCell ref="U516:V516"/>
    <mergeCell ref="W516:X516"/>
    <mergeCell ref="AT516:AU516"/>
    <mergeCell ref="AV516:AW516"/>
    <mergeCell ref="BB516:BC516"/>
    <mergeCell ref="L515:M515"/>
    <mergeCell ref="U515:V515"/>
    <mergeCell ref="W515:X515"/>
    <mergeCell ref="AT515:AU515"/>
    <mergeCell ref="AV515:AW515"/>
    <mergeCell ref="BB515:BC515"/>
    <mergeCell ref="L514:M514"/>
    <mergeCell ref="U514:V514"/>
    <mergeCell ref="W514:X514"/>
    <mergeCell ref="AT514:AU514"/>
    <mergeCell ref="AV514:AW514"/>
    <mergeCell ref="BB514:BC514"/>
    <mergeCell ref="L513:M513"/>
    <mergeCell ref="U513:V513"/>
    <mergeCell ref="W513:X513"/>
    <mergeCell ref="AT513:AU513"/>
    <mergeCell ref="AV513:AW513"/>
    <mergeCell ref="BB513:BC513"/>
    <mergeCell ref="L512:M512"/>
    <mergeCell ref="U512:V512"/>
    <mergeCell ref="W512:X512"/>
    <mergeCell ref="AT512:AU512"/>
    <mergeCell ref="AV512:AW512"/>
    <mergeCell ref="BB512:BC512"/>
    <mergeCell ref="L511:M511"/>
    <mergeCell ref="U511:V511"/>
    <mergeCell ref="W511:X511"/>
    <mergeCell ref="AT511:AU511"/>
    <mergeCell ref="AV511:AW511"/>
    <mergeCell ref="BB511:BC511"/>
    <mergeCell ref="L510:M510"/>
    <mergeCell ref="U510:V510"/>
    <mergeCell ref="W510:X510"/>
    <mergeCell ref="AT510:AU510"/>
    <mergeCell ref="AV510:AW510"/>
    <mergeCell ref="BB510:BC510"/>
    <mergeCell ref="L509:M509"/>
    <mergeCell ref="U509:V509"/>
    <mergeCell ref="W509:X509"/>
    <mergeCell ref="AT509:AU509"/>
    <mergeCell ref="AV509:AW509"/>
    <mergeCell ref="BB509:BC509"/>
    <mergeCell ref="L508:M508"/>
    <mergeCell ref="U508:V508"/>
    <mergeCell ref="W508:X508"/>
    <mergeCell ref="AT508:AU508"/>
    <mergeCell ref="AV508:AW508"/>
    <mergeCell ref="BB508:BC508"/>
    <mergeCell ref="L507:M507"/>
    <mergeCell ref="U507:V507"/>
    <mergeCell ref="W507:X507"/>
    <mergeCell ref="AT507:AU507"/>
    <mergeCell ref="AV507:AW507"/>
    <mergeCell ref="BB507:BC507"/>
    <mergeCell ref="L506:M506"/>
    <mergeCell ref="U506:V506"/>
    <mergeCell ref="W506:X506"/>
    <mergeCell ref="AT506:AU506"/>
    <mergeCell ref="AV506:AW506"/>
    <mergeCell ref="BB506:BC506"/>
    <mergeCell ref="L505:M505"/>
    <mergeCell ref="U505:V505"/>
    <mergeCell ref="W505:X505"/>
    <mergeCell ref="AT505:AU505"/>
    <mergeCell ref="AV505:AW505"/>
    <mergeCell ref="BB505:BC505"/>
    <mergeCell ref="L504:M504"/>
    <mergeCell ref="U504:V504"/>
    <mergeCell ref="W504:X504"/>
    <mergeCell ref="AT504:AU504"/>
    <mergeCell ref="AV504:AW504"/>
    <mergeCell ref="BB504:BC504"/>
    <mergeCell ref="L503:M503"/>
    <mergeCell ref="U503:V503"/>
    <mergeCell ref="W503:X503"/>
    <mergeCell ref="AT503:AU503"/>
    <mergeCell ref="AV503:AW503"/>
    <mergeCell ref="BB503:BC503"/>
    <mergeCell ref="L502:M502"/>
    <mergeCell ref="U502:V502"/>
    <mergeCell ref="W502:X502"/>
    <mergeCell ref="AT502:AU502"/>
    <mergeCell ref="AV502:AW502"/>
    <mergeCell ref="BB502:BC502"/>
    <mergeCell ref="L501:M501"/>
    <mergeCell ref="U501:V501"/>
    <mergeCell ref="W501:X501"/>
    <mergeCell ref="AT501:AU501"/>
    <mergeCell ref="AV501:AW501"/>
    <mergeCell ref="BB501:BC501"/>
    <mergeCell ref="L500:M500"/>
    <mergeCell ref="U500:V500"/>
    <mergeCell ref="W500:X500"/>
    <mergeCell ref="AT500:AU500"/>
    <mergeCell ref="AV500:AW500"/>
    <mergeCell ref="BB500:BC500"/>
    <mergeCell ref="L499:M499"/>
    <mergeCell ref="U499:V499"/>
    <mergeCell ref="W499:X499"/>
    <mergeCell ref="AT499:AU499"/>
    <mergeCell ref="AV499:AW499"/>
    <mergeCell ref="BB499:BC499"/>
    <mergeCell ref="L498:M498"/>
    <mergeCell ref="U498:V498"/>
    <mergeCell ref="W498:X498"/>
    <mergeCell ref="AT498:AU498"/>
    <mergeCell ref="AV498:AW498"/>
    <mergeCell ref="BB498:BC498"/>
    <mergeCell ref="L497:M497"/>
    <mergeCell ref="U497:V497"/>
    <mergeCell ref="W497:X497"/>
    <mergeCell ref="AT497:AU497"/>
    <mergeCell ref="AV497:AW497"/>
    <mergeCell ref="BB497:BC497"/>
    <mergeCell ref="L496:M496"/>
    <mergeCell ref="U496:V496"/>
    <mergeCell ref="W496:X496"/>
    <mergeCell ref="AT496:AU496"/>
    <mergeCell ref="AV496:AW496"/>
    <mergeCell ref="BB496:BC496"/>
    <mergeCell ref="L495:M495"/>
    <mergeCell ref="U495:V495"/>
    <mergeCell ref="W495:X495"/>
    <mergeCell ref="AT495:AU495"/>
    <mergeCell ref="AV495:AW495"/>
    <mergeCell ref="BB495:BC495"/>
    <mergeCell ref="L494:M494"/>
    <mergeCell ref="U494:V494"/>
    <mergeCell ref="W494:X494"/>
    <mergeCell ref="AT494:AU494"/>
    <mergeCell ref="AV494:AW494"/>
    <mergeCell ref="BB494:BC494"/>
    <mergeCell ref="L493:M493"/>
    <mergeCell ref="U493:V493"/>
    <mergeCell ref="W493:X493"/>
    <mergeCell ref="AT493:AU493"/>
    <mergeCell ref="AV493:AW493"/>
    <mergeCell ref="BB493:BC493"/>
    <mergeCell ref="L492:M492"/>
    <mergeCell ref="U492:V492"/>
    <mergeCell ref="W492:X492"/>
    <mergeCell ref="AT492:AU492"/>
    <mergeCell ref="AV492:AW492"/>
    <mergeCell ref="BB492:BC492"/>
    <mergeCell ref="L491:M491"/>
    <mergeCell ref="U491:V491"/>
    <mergeCell ref="W491:X491"/>
    <mergeCell ref="AT491:AU491"/>
    <mergeCell ref="AV491:AW491"/>
    <mergeCell ref="BB491:BC491"/>
    <mergeCell ref="L490:M490"/>
    <mergeCell ref="U490:V490"/>
    <mergeCell ref="W490:X490"/>
    <mergeCell ref="AT490:AU490"/>
    <mergeCell ref="AV490:AW490"/>
    <mergeCell ref="BB490:BC490"/>
    <mergeCell ref="L489:M489"/>
    <mergeCell ref="U489:V489"/>
    <mergeCell ref="W489:X489"/>
    <mergeCell ref="AT489:AU489"/>
    <mergeCell ref="AV489:AW489"/>
    <mergeCell ref="BB489:BC489"/>
    <mergeCell ref="L488:M488"/>
    <mergeCell ref="U488:V488"/>
    <mergeCell ref="W488:X488"/>
    <mergeCell ref="AT488:AU488"/>
    <mergeCell ref="AV488:AW488"/>
    <mergeCell ref="BB488:BC488"/>
    <mergeCell ref="L487:M487"/>
    <mergeCell ref="U487:V487"/>
    <mergeCell ref="W487:X487"/>
    <mergeCell ref="AT487:AU487"/>
    <mergeCell ref="AV487:AW487"/>
    <mergeCell ref="BB487:BC487"/>
    <mergeCell ref="L486:M486"/>
    <mergeCell ref="U486:V486"/>
    <mergeCell ref="W486:X486"/>
    <mergeCell ref="AT486:AU486"/>
    <mergeCell ref="AV486:AW486"/>
    <mergeCell ref="BB486:BC486"/>
    <mergeCell ref="L485:M485"/>
    <mergeCell ref="U485:V485"/>
    <mergeCell ref="W485:X485"/>
    <mergeCell ref="AT485:AU485"/>
    <mergeCell ref="AV485:AW485"/>
    <mergeCell ref="BB485:BC485"/>
    <mergeCell ref="L484:M484"/>
    <mergeCell ref="U484:V484"/>
    <mergeCell ref="W484:X484"/>
    <mergeCell ref="AT484:AU484"/>
    <mergeCell ref="AV484:AW484"/>
    <mergeCell ref="BB484:BC484"/>
    <mergeCell ref="L483:M483"/>
    <mergeCell ref="U483:V483"/>
    <mergeCell ref="W483:X483"/>
    <mergeCell ref="AT483:AU483"/>
    <mergeCell ref="AV483:AW483"/>
    <mergeCell ref="BB483:BC483"/>
    <mergeCell ref="L482:M482"/>
    <mergeCell ref="U482:V482"/>
    <mergeCell ref="W482:X482"/>
    <mergeCell ref="AT482:AU482"/>
    <mergeCell ref="AV482:AW482"/>
    <mergeCell ref="BB482:BC482"/>
    <mergeCell ref="L481:M481"/>
    <mergeCell ref="U481:V481"/>
    <mergeCell ref="W481:X481"/>
    <mergeCell ref="AT481:AU481"/>
    <mergeCell ref="AV481:AW481"/>
    <mergeCell ref="BB481:BC481"/>
    <mergeCell ref="L480:M480"/>
    <mergeCell ref="U480:V480"/>
    <mergeCell ref="W480:X480"/>
    <mergeCell ref="AT480:AU480"/>
    <mergeCell ref="AV480:AW480"/>
    <mergeCell ref="BB480:BC480"/>
    <mergeCell ref="L479:M479"/>
    <mergeCell ref="U479:V479"/>
    <mergeCell ref="W479:X479"/>
    <mergeCell ref="AT479:AU479"/>
    <mergeCell ref="AV479:AW479"/>
    <mergeCell ref="BB479:BC479"/>
    <mergeCell ref="L478:M478"/>
    <mergeCell ref="U478:V478"/>
    <mergeCell ref="W478:X478"/>
    <mergeCell ref="AT478:AU478"/>
    <mergeCell ref="AV478:AW478"/>
    <mergeCell ref="BB478:BC478"/>
    <mergeCell ref="L477:M477"/>
    <mergeCell ref="U477:V477"/>
    <mergeCell ref="W477:X477"/>
    <mergeCell ref="AT477:AU477"/>
    <mergeCell ref="AV477:AW477"/>
    <mergeCell ref="BB477:BC477"/>
    <mergeCell ref="L476:M476"/>
    <mergeCell ref="U476:V476"/>
    <mergeCell ref="W476:X476"/>
    <mergeCell ref="AT476:AU476"/>
    <mergeCell ref="AV476:AW476"/>
    <mergeCell ref="BB476:BC476"/>
    <mergeCell ref="L475:M475"/>
    <mergeCell ref="U475:V475"/>
    <mergeCell ref="W475:X475"/>
    <mergeCell ref="AT475:AU475"/>
    <mergeCell ref="AV475:AW475"/>
    <mergeCell ref="BB475:BC475"/>
    <mergeCell ref="L474:M474"/>
    <mergeCell ref="U474:V474"/>
    <mergeCell ref="W474:X474"/>
    <mergeCell ref="AT474:AU474"/>
    <mergeCell ref="AV474:AW474"/>
    <mergeCell ref="BB474:BC474"/>
    <mergeCell ref="L473:M473"/>
    <mergeCell ref="U473:V473"/>
    <mergeCell ref="W473:X473"/>
    <mergeCell ref="AT473:AU473"/>
    <mergeCell ref="AV473:AW473"/>
    <mergeCell ref="BB473:BC473"/>
    <mergeCell ref="L472:M472"/>
    <mergeCell ref="U472:V472"/>
    <mergeCell ref="W472:X472"/>
    <mergeCell ref="AT472:AU472"/>
    <mergeCell ref="AV472:AW472"/>
    <mergeCell ref="BB472:BC472"/>
    <mergeCell ref="L471:M471"/>
    <mergeCell ref="U471:V471"/>
    <mergeCell ref="W471:X471"/>
    <mergeCell ref="AT471:AU471"/>
    <mergeCell ref="AV471:AW471"/>
    <mergeCell ref="BB471:BC471"/>
    <mergeCell ref="L470:M470"/>
    <mergeCell ref="U470:V470"/>
    <mergeCell ref="W470:X470"/>
    <mergeCell ref="AT470:AU470"/>
    <mergeCell ref="AV470:AW470"/>
    <mergeCell ref="BB470:BC470"/>
    <mergeCell ref="L469:M469"/>
    <mergeCell ref="U469:V469"/>
    <mergeCell ref="W469:X469"/>
    <mergeCell ref="AT469:AU469"/>
    <mergeCell ref="AV469:AW469"/>
    <mergeCell ref="BB469:BC469"/>
    <mergeCell ref="L468:M468"/>
    <mergeCell ref="U468:V468"/>
    <mergeCell ref="W468:X468"/>
    <mergeCell ref="AT468:AU468"/>
    <mergeCell ref="AV468:AW468"/>
    <mergeCell ref="BB468:BC468"/>
    <mergeCell ref="L467:M467"/>
    <mergeCell ref="U467:V467"/>
    <mergeCell ref="W467:X467"/>
    <mergeCell ref="AT467:AU467"/>
    <mergeCell ref="AV467:AW467"/>
    <mergeCell ref="BB467:BC467"/>
    <mergeCell ref="L466:M466"/>
    <mergeCell ref="U466:V466"/>
    <mergeCell ref="W466:X466"/>
    <mergeCell ref="AT466:AU466"/>
    <mergeCell ref="AV466:AW466"/>
    <mergeCell ref="BB466:BC466"/>
    <mergeCell ref="L465:M465"/>
    <mergeCell ref="U465:V465"/>
    <mergeCell ref="W465:X465"/>
    <mergeCell ref="AT465:AU465"/>
    <mergeCell ref="AV465:AW465"/>
    <mergeCell ref="BB465:BC465"/>
    <mergeCell ref="L464:M464"/>
    <mergeCell ref="U464:V464"/>
    <mergeCell ref="W464:X464"/>
    <mergeCell ref="AT464:AU464"/>
    <mergeCell ref="AV464:AW464"/>
    <mergeCell ref="BB464:BC464"/>
    <mergeCell ref="L463:M463"/>
    <mergeCell ref="U463:V463"/>
    <mergeCell ref="W463:X463"/>
    <mergeCell ref="AT463:AU463"/>
    <mergeCell ref="AV463:AW463"/>
    <mergeCell ref="BB463:BC463"/>
    <mergeCell ref="L462:M462"/>
    <mergeCell ref="U462:V462"/>
    <mergeCell ref="W462:X462"/>
    <mergeCell ref="AT462:AU462"/>
    <mergeCell ref="AV462:AW462"/>
    <mergeCell ref="BB462:BC462"/>
    <mergeCell ref="L461:M461"/>
    <mergeCell ref="U461:V461"/>
    <mergeCell ref="W461:X461"/>
    <mergeCell ref="AT461:AU461"/>
    <mergeCell ref="AV461:AW461"/>
    <mergeCell ref="BB461:BC461"/>
    <mergeCell ref="L460:M460"/>
    <mergeCell ref="U460:V460"/>
    <mergeCell ref="W460:X460"/>
    <mergeCell ref="AT460:AU460"/>
    <mergeCell ref="AV460:AW460"/>
    <mergeCell ref="BB460:BC460"/>
    <mergeCell ref="L459:M459"/>
    <mergeCell ref="U459:V459"/>
    <mergeCell ref="W459:X459"/>
    <mergeCell ref="AT459:AU459"/>
    <mergeCell ref="AV459:AW459"/>
    <mergeCell ref="BB459:BC459"/>
    <mergeCell ref="L458:M458"/>
    <mergeCell ref="U458:V458"/>
    <mergeCell ref="W458:X458"/>
    <mergeCell ref="AT458:AU458"/>
    <mergeCell ref="AV458:AW458"/>
    <mergeCell ref="BB458:BC458"/>
    <mergeCell ref="L457:M457"/>
    <mergeCell ref="U457:V457"/>
    <mergeCell ref="W457:X457"/>
    <mergeCell ref="AT457:AU457"/>
    <mergeCell ref="AV457:AW457"/>
    <mergeCell ref="BB457:BC457"/>
    <mergeCell ref="L456:M456"/>
    <mergeCell ref="U456:V456"/>
    <mergeCell ref="W456:X456"/>
    <mergeCell ref="AT456:AU456"/>
    <mergeCell ref="AV456:AW456"/>
    <mergeCell ref="BB456:BC456"/>
    <mergeCell ref="L455:M455"/>
    <mergeCell ref="U455:V455"/>
    <mergeCell ref="W455:X455"/>
    <mergeCell ref="AT455:AU455"/>
    <mergeCell ref="AV455:AW455"/>
    <mergeCell ref="BB455:BC455"/>
    <mergeCell ref="L454:M454"/>
    <mergeCell ref="U454:V454"/>
    <mergeCell ref="W454:X454"/>
    <mergeCell ref="AT454:AU454"/>
    <mergeCell ref="AV454:AW454"/>
    <mergeCell ref="BB454:BC454"/>
    <mergeCell ref="L453:M453"/>
    <mergeCell ref="U453:V453"/>
    <mergeCell ref="W453:X453"/>
    <mergeCell ref="AT453:AU453"/>
    <mergeCell ref="AV453:AW453"/>
    <mergeCell ref="BB453:BC453"/>
    <mergeCell ref="L452:M452"/>
    <mergeCell ref="U452:V452"/>
    <mergeCell ref="W452:X452"/>
    <mergeCell ref="AT452:AU452"/>
    <mergeCell ref="AV452:AW452"/>
    <mergeCell ref="BB452:BC452"/>
    <mergeCell ref="L451:M451"/>
    <mergeCell ref="U451:V451"/>
    <mergeCell ref="W451:X451"/>
    <mergeCell ref="AT451:AU451"/>
    <mergeCell ref="AV451:AW451"/>
    <mergeCell ref="BB451:BC451"/>
    <mergeCell ref="L450:M450"/>
    <mergeCell ref="U450:V450"/>
    <mergeCell ref="W450:X450"/>
    <mergeCell ref="AT450:AU450"/>
    <mergeCell ref="AV450:AW450"/>
    <mergeCell ref="BB450:BC450"/>
    <mergeCell ref="L449:M449"/>
    <mergeCell ref="U449:V449"/>
    <mergeCell ref="W449:X449"/>
    <mergeCell ref="AT449:AU449"/>
    <mergeCell ref="AV449:AW449"/>
    <mergeCell ref="BB449:BC449"/>
    <mergeCell ref="L448:M448"/>
    <mergeCell ref="U448:V448"/>
    <mergeCell ref="W448:X448"/>
    <mergeCell ref="AT448:AU448"/>
    <mergeCell ref="AV448:AW448"/>
    <mergeCell ref="BB448:BC448"/>
    <mergeCell ref="L447:M447"/>
    <mergeCell ref="U447:V447"/>
    <mergeCell ref="W447:X447"/>
    <mergeCell ref="AT447:AU447"/>
    <mergeCell ref="AV447:AW447"/>
    <mergeCell ref="BB447:BC447"/>
    <mergeCell ref="L446:M446"/>
    <mergeCell ref="U446:V446"/>
    <mergeCell ref="W446:X446"/>
    <mergeCell ref="AT446:AU446"/>
    <mergeCell ref="AV446:AW446"/>
    <mergeCell ref="BB446:BC446"/>
    <mergeCell ref="L445:M445"/>
    <mergeCell ref="U445:V445"/>
    <mergeCell ref="W445:X445"/>
    <mergeCell ref="AT445:AU445"/>
    <mergeCell ref="AV445:AW445"/>
    <mergeCell ref="BB445:BC445"/>
    <mergeCell ref="L444:M444"/>
    <mergeCell ref="U444:V444"/>
    <mergeCell ref="W444:X444"/>
    <mergeCell ref="AT444:AU444"/>
    <mergeCell ref="AV444:AW444"/>
    <mergeCell ref="BB444:BC444"/>
    <mergeCell ref="L443:M443"/>
    <mergeCell ref="U443:V443"/>
    <mergeCell ref="W443:X443"/>
    <mergeCell ref="AT443:AU443"/>
    <mergeCell ref="AV443:AW443"/>
    <mergeCell ref="BB443:BC443"/>
    <mergeCell ref="L442:M442"/>
    <mergeCell ref="U442:V442"/>
    <mergeCell ref="W442:X442"/>
    <mergeCell ref="AT442:AU442"/>
    <mergeCell ref="AV442:AW442"/>
    <mergeCell ref="BB442:BC442"/>
    <mergeCell ref="L441:M441"/>
    <mergeCell ref="U441:V441"/>
    <mergeCell ref="W441:X441"/>
    <mergeCell ref="AT441:AU441"/>
    <mergeCell ref="AV441:AW441"/>
    <mergeCell ref="BB441:BC441"/>
    <mergeCell ref="L440:M440"/>
    <mergeCell ref="U440:V440"/>
    <mergeCell ref="W440:X440"/>
    <mergeCell ref="AT440:AU440"/>
    <mergeCell ref="AV440:AW440"/>
    <mergeCell ref="BB440:BC440"/>
    <mergeCell ref="L439:M439"/>
    <mergeCell ref="U439:V439"/>
    <mergeCell ref="W439:X439"/>
    <mergeCell ref="AT439:AU439"/>
    <mergeCell ref="AV439:AW439"/>
    <mergeCell ref="BB439:BC439"/>
    <mergeCell ref="L438:M438"/>
    <mergeCell ref="U438:V438"/>
    <mergeCell ref="W438:X438"/>
    <mergeCell ref="AT438:AU438"/>
    <mergeCell ref="AV438:AW438"/>
    <mergeCell ref="BB438:BC438"/>
    <mergeCell ref="L437:M437"/>
    <mergeCell ref="U437:V437"/>
    <mergeCell ref="W437:X437"/>
    <mergeCell ref="AT437:AU437"/>
    <mergeCell ref="AV437:AW437"/>
    <mergeCell ref="BB437:BC437"/>
    <mergeCell ref="L436:M436"/>
    <mergeCell ref="U436:V436"/>
    <mergeCell ref="W436:X436"/>
    <mergeCell ref="AT436:AU436"/>
    <mergeCell ref="AV436:AW436"/>
    <mergeCell ref="BB436:BC436"/>
    <mergeCell ref="L435:M435"/>
    <mergeCell ref="U435:V435"/>
    <mergeCell ref="W435:X435"/>
    <mergeCell ref="AT435:AU435"/>
    <mergeCell ref="AV435:AW435"/>
    <mergeCell ref="BB435:BC435"/>
    <mergeCell ref="L434:M434"/>
    <mergeCell ref="U434:V434"/>
    <mergeCell ref="W434:X434"/>
    <mergeCell ref="AT434:AU434"/>
    <mergeCell ref="AV434:AW434"/>
    <mergeCell ref="BB434:BC434"/>
    <mergeCell ref="L433:M433"/>
    <mergeCell ref="U433:V433"/>
    <mergeCell ref="W433:X433"/>
    <mergeCell ref="AT433:AU433"/>
    <mergeCell ref="AV433:AW433"/>
    <mergeCell ref="BB433:BC433"/>
    <mergeCell ref="L432:M432"/>
    <mergeCell ref="U432:V432"/>
    <mergeCell ref="W432:X432"/>
    <mergeCell ref="AT432:AU432"/>
    <mergeCell ref="AV432:AW432"/>
    <mergeCell ref="BB432:BC432"/>
    <mergeCell ref="L431:M431"/>
    <mergeCell ref="U431:V431"/>
    <mergeCell ref="W431:X431"/>
    <mergeCell ref="AT431:AU431"/>
    <mergeCell ref="AV431:AW431"/>
    <mergeCell ref="BB431:BC431"/>
    <mergeCell ref="L430:M430"/>
    <mergeCell ref="U430:V430"/>
    <mergeCell ref="W430:X430"/>
    <mergeCell ref="AT430:AU430"/>
    <mergeCell ref="AV430:AW430"/>
    <mergeCell ref="BB430:BC430"/>
    <mergeCell ref="L429:M429"/>
    <mergeCell ref="U429:V429"/>
    <mergeCell ref="W429:X429"/>
    <mergeCell ref="AT429:AU429"/>
    <mergeCell ref="AV429:AW429"/>
    <mergeCell ref="BB429:BC429"/>
    <mergeCell ref="L428:M428"/>
    <mergeCell ref="U428:V428"/>
    <mergeCell ref="W428:X428"/>
    <mergeCell ref="AT428:AU428"/>
    <mergeCell ref="AV428:AW428"/>
    <mergeCell ref="BB428:BC428"/>
    <mergeCell ref="L427:M427"/>
    <mergeCell ref="U427:V427"/>
    <mergeCell ref="W427:X427"/>
    <mergeCell ref="AT427:AU427"/>
    <mergeCell ref="AV427:AW427"/>
    <mergeCell ref="BB427:BC427"/>
    <mergeCell ref="L426:M426"/>
    <mergeCell ref="U426:V426"/>
    <mergeCell ref="W426:X426"/>
    <mergeCell ref="AT426:AU426"/>
    <mergeCell ref="AV426:AW426"/>
    <mergeCell ref="BB426:BC426"/>
    <mergeCell ref="L425:M425"/>
    <mergeCell ref="U425:V425"/>
    <mergeCell ref="W425:X425"/>
    <mergeCell ref="AT425:AU425"/>
    <mergeCell ref="AV425:AW425"/>
    <mergeCell ref="BB425:BC425"/>
    <mergeCell ref="L424:M424"/>
    <mergeCell ref="U424:V424"/>
    <mergeCell ref="W424:X424"/>
    <mergeCell ref="AT424:AU424"/>
    <mergeCell ref="AV424:AW424"/>
    <mergeCell ref="BB424:BC424"/>
    <mergeCell ref="L423:M423"/>
    <mergeCell ref="U423:V423"/>
    <mergeCell ref="W423:X423"/>
    <mergeCell ref="AT423:AU423"/>
    <mergeCell ref="AV423:AW423"/>
    <mergeCell ref="BB423:BC423"/>
    <mergeCell ref="L422:M422"/>
    <mergeCell ref="U422:V422"/>
    <mergeCell ref="W422:X422"/>
    <mergeCell ref="AT422:AU422"/>
    <mergeCell ref="AV422:AW422"/>
    <mergeCell ref="BB422:BC422"/>
    <mergeCell ref="L421:M421"/>
    <mergeCell ref="U421:V421"/>
    <mergeCell ref="W421:X421"/>
    <mergeCell ref="AT421:AU421"/>
    <mergeCell ref="AV421:AW421"/>
    <mergeCell ref="BB421:BC421"/>
    <mergeCell ref="L420:M420"/>
    <mergeCell ref="U420:V420"/>
    <mergeCell ref="W420:X420"/>
    <mergeCell ref="AT420:AU420"/>
    <mergeCell ref="AV420:AW420"/>
    <mergeCell ref="BB420:BC420"/>
    <mergeCell ref="L419:M419"/>
    <mergeCell ref="U419:V419"/>
    <mergeCell ref="W419:X419"/>
    <mergeCell ref="AT419:AU419"/>
    <mergeCell ref="AV419:AW419"/>
    <mergeCell ref="BB419:BC419"/>
    <mergeCell ref="L418:M418"/>
    <mergeCell ref="U418:V418"/>
    <mergeCell ref="W418:X418"/>
    <mergeCell ref="AT418:AU418"/>
    <mergeCell ref="AV418:AW418"/>
    <mergeCell ref="BB418:BC418"/>
    <mergeCell ref="L417:M417"/>
    <mergeCell ref="U417:V417"/>
    <mergeCell ref="W417:X417"/>
    <mergeCell ref="AT417:AU417"/>
    <mergeCell ref="AV417:AW417"/>
    <mergeCell ref="BB417:BC417"/>
    <mergeCell ref="L416:M416"/>
    <mergeCell ref="U416:V416"/>
    <mergeCell ref="W416:X416"/>
    <mergeCell ref="AT416:AU416"/>
    <mergeCell ref="AV416:AW416"/>
    <mergeCell ref="BB416:BC416"/>
    <mergeCell ref="L415:M415"/>
    <mergeCell ref="U415:V415"/>
    <mergeCell ref="W415:X415"/>
    <mergeCell ref="AT415:AU415"/>
    <mergeCell ref="AV415:AW415"/>
    <mergeCell ref="BB415:BC415"/>
    <mergeCell ref="L414:M414"/>
    <mergeCell ref="U414:V414"/>
    <mergeCell ref="W414:X414"/>
    <mergeCell ref="AT414:AU414"/>
    <mergeCell ref="AV414:AW414"/>
    <mergeCell ref="BB414:BC414"/>
    <mergeCell ref="L413:M413"/>
    <mergeCell ref="U413:V413"/>
    <mergeCell ref="W413:X413"/>
    <mergeCell ref="AT413:AU413"/>
    <mergeCell ref="AV413:AW413"/>
    <mergeCell ref="BB413:BC413"/>
    <mergeCell ref="L412:M412"/>
    <mergeCell ref="U412:V412"/>
    <mergeCell ref="W412:X412"/>
    <mergeCell ref="AT412:AU412"/>
    <mergeCell ref="AV412:AW412"/>
    <mergeCell ref="BB412:BC412"/>
    <mergeCell ref="L411:M411"/>
    <mergeCell ref="U411:V411"/>
    <mergeCell ref="W411:X411"/>
    <mergeCell ref="AT411:AU411"/>
    <mergeCell ref="AV411:AW411"/>
    <mergeCell ref="BB411:BC411"/>
    <mergeCell ref="L410:M410"/>
    <mergeCell ref="U410:V410"/>
    <mergeCell ref="W410:X410"/>
    <mergeCell ref="AT410:AU410"/>
    <mergeCell ref="AV410:AW410"/>
    <mergeCell ref="BB410:BC410"/>
    <mergeCell ref="L409:M409"/>
    <mergeCell ref="U409:V409"/>
    <mergeCell ref="W409:X409"/>
    <mergeCell ref="AT409:AU409"/>
    <mergeCell ref="AV409:AW409"/>
    <mergeCell ref="BB409:BC409"/>
    <mergeCell ref="L408:M408"/>
    <mergeCell ref="U408:V408"/>
    <mergeCell ref="W408:X408"/>
    <mergeCell ref="AT408:AU408"/>
    <mergeCell ref="AV408:AW408"/>
    <mergeCell ref="BB408:BC408"/>
    <mergeCell ref="L407:M407"/>
    <mergeCell ref="U407:V407"/>
    <mergeCell ref="W407:X407"/>
    <mergeCell ref="AT407:AU407"/>
    <mergeCell ref="AV407:AW407"/>
    <mergeCell ref="BB407:BC407"/>
    <mergeCell ref="L406:M406"/>
    <mergeCell ref="U406:V406"/>
    <mergeCell ref="W406:X406"/>
    <mergeCell ref="AT406:AU406"/>
    <mergeCell ref="AV406:AW406"/>
    <mergeCell ref="BB406:BC406"/>
    <mergeCell ref="L405:M405"/>
    <mergeCell ref="U405:V405"/>
    <mergeCell ref="W405:X405"/>
    <mergeCell ref="AT405:AU405"/>
    <mergeCell ref="AV405:AW405"/>
    <mergeCell ref="BB405:BC405"/>
    <mergeCell ref="L404:M404"/>
    <mergeCell ref="U404:V404"/>
    <mergeCell ref="W404:X404"/>
    <mergeCell ref="AT404:AU404"/>
    <mergeCell ref="AV404:AW404"/>
    <mergeCell ref="BB404:BC404"/>
    <mergeCell ref="L403:M403"/>
    <mergeCell ref="U403:V403"/>
    <mergeCell ref="W403:X403"/>
    <mergeCell ref="AT403:AU403"/>
    <mergeCell ref="AV403:AW403"/>
    <mergeCell ref="BB403:BC403"/>
    <mergeCell ref="L402:M402"/>
    <mergeCell ref="U402:V402"/>
    <mergeCell ref="W402:X402"/>
    <mergeCell ref="AT402:AU402"/>
    <mergeCell ref="AV402:AW402"/>
    <mergeCell ref="BB402:BC402"/>
    <mergeCell ref="L401:M401"/>
    <mergeCell ref="U401:V401"/>
    <mergeCell ref="W401:X401"/>
    <mergeCell ref="AT401:AU401"/>
    <mergeCell ref="AV401:AW401"/>
    <mergeCell ref="BB401:BC401"/>
    <mergeCell ref="L400:M400"/>
    <mergeCell ref="U400:V400"/>
    <mergeCell ref="W400:X400"/>
    <mergeCell ref="AT400:AU400"/>
    <mergeCell ref="AV400:AW400"/>
    <mergeCell ref="BB400:BC400"/>
    <mergeCell ref="L399:M399"/>
    <mergeCell ref="U399:V399"/>
    <mergeCell ref="W399:X399"/>
    <mergeCell ref="AT399:AU399"/>
    <mergeCell ref="AV399:AW399"/>
    <mergeCell ref="BB399:BC399"/>
    <mergeCell ref="L398:M398"/>
    <mergeCell ref="U398:V398"/>
    <mergeCell ref="W398:X398"/>
    <mergeCell ref="AT398:AU398"/>
    <mergeCell ref="AV398:AW398"/>
    <mergeCell ref="BB398:BC398"/>
    <mergeCell ref="L397:M397"/>
    <mergeCell ref="U397:V397"/>
    <mergeCell ref="W397:X397"/>
    <mergeCell ref="AT397:AU397"/>
    <mergeCell ref="AV397:AW397"/>
    <mergeCell ref="BB397:BC397"/>
    <mergeCell ref="L396:M396"/>
    <mergeCell ref="U396:V396"/>
    <mergeCell ref="W396:X396"/>
    <mergeCell ref="AT396:AU396"/>
    <mergeCell ref="AV396:AW396"/>
    <mergeCell ref="BB396:BC396"/>
    <mergeCell ref="L395:M395"/>
    <mergeCell ref="U395:V395"/>
    <mergeCell ref="W395:X395"/>
    <mergeCell ref="AT395:AU395"/>
    <mergeCell ref="AV395:AW395"/>
    <mergeCell ref="BB395:BC395"/>
    <mergeCell ref="L394:M394"/>
    <mergeCell ref="U394:V394"/>
    <mergeCell ref="W394:X394"/>
    <mergeCell ref="AT394:AU394"/>
    <mergeCell ref="AV394:AW394"/>
    <mergeCell ref="BB394:BC394"/>
    <mergeCell ref="L393:M393"/>
    <mergeCell ref="U393:V393"/>
    <mergeCell ref="W393:X393"/>
    <mergeCell ref="AT393:AU393"/>
    <mergeCell ref="AV393:AW393"/>
    <mergeCell ref="BB393:BC393"/>
    <mergeCell ref="L392:M392"/>
    <mergeCell ref="U392:V392"/>
    <mergeCell ref="W392:X392"/>
    <mergeCell ref="AT392:AU392"/>
    <mergeCell ref="AV392:AW392"/>
    <mergeCell ref="BB392:BC392"/>
    <mergeCell ref="L391:M391"/>
    <mergeCell ref="U391:V391"/>
    <mergeCell ref="W391:X391"/>
    <mergeCell ref="AT391:AU391"/>
    <mergeCell ref="AV391:AW391"/>
    <mergeCell ref="BB391:BC391"/>
    <mergeCell ref="L390:M390"/>
    <mergeCell ref="U390:V390"/>
    <mergeCell ref="W390:X390"/>
    <mergeCell ref="AT390:AU390"/>
    <mergeCell ref="AV390:AW390"/>
    <mergeCell ref="BB390:BC390"/>
    <mergeCell ref="L389:M389"/>
    <mergeCell ref="U389:V389"/>
    <mergeCell ref="W389:X389"/>
    <mergeCell ref="AT389:AU389"/>
    <mergeCell ref="AV389:AW389"/>
    <mergeCell ref="BB389:BC389"/>
    <mergeCell ref="L388:M388"/>
    <mergeCell ref="U388:V388"/>
    <mergeCell ref="W388:X388"/>
    <mergeCell ref="AT388:AU388"/>
    <mergeCell ref="AV388:AW388"/>
    <mergeCell ref="BB388:BC388"/>
    <mergeCell ref="Q382:AV382"/>
    <mergeCell ref="M385:X385"/>
    <mergeCell ref="Z385:AH385"/>
    <mergeCell ref="AL385:BB385"/>
    <mergeCell ref="U387:V387"/>
    <mergeCell ref="W387:X387"/>
    <mergeCell ref="AG387:AH387"/>
    <mergeCell ref="AT387:AU387"/>
    <mergeCell ref="BB387:BC387"/>
    <mergeCell ref="AK208:BU208"/>
    <mergeCell ref="AK209:BU209"/>
    <mergeCell ref="AK210:BU210"/>
    <mergeCell ref="AK211:BU211"/>
    <mergeCell ref="J214:AM215"/>
    <mergeCell ref="Q380:AV380"/>
    <mergeCell ref="AK202:BU202"/>
    <mergeCell ref="AK203:BU203"/>
    <mergeCell ref="AK204:BU204"/>
    <mergeCell ref="AK205:BU205"/>
    <mergeCell ref="AK206:BU206"/>
    <mergeCell ref="AK207:BU207"/>
    <mergeCell ref="AK196:BU196"/>
    <mergeCell ref="AK197:BU197"/>
    <mergeCell ref="AK198:BU198"/>
    <mergeCell ref="AK199:BU199"/>
    <mergeCell ref="AK200:BU200"/>
    <mergeCell ref="AK201:BU201"/>
    <mergeCell ref="AK190:BU190"/>
    <mergeCell ref="AK191:BU191"/>
    <mergeCell ref="AK192:BU192"/>
    <mergeCell ref="AK193:BU193"/>
    <mergeCell ref="AK194:BU194"/>
    <mergeCell ref="AK195:BU195"/>
    <mergeCell ref="AK184:BU184"/>
    <mergeCell ref="AK185:BU185"/>
    <mergeCell ref="AK186:BU186"/>
    <mergeCell ref="AK187:BU187"/>
    <mergeCell ref="AK188:BU188"/>
    <mergeCell ref="AK189:BU189"/>
    <mergeCell ref="AK179:BU179"/>
    <mergeCell ref="AK180:BU180"/>
    <mergeCell ref="C181:K181"/>
    <mergeCell ref="AK181:BU181"/>
    <mergeCell ref="AK182:BU182"/>
    <mergeCell ref="AK183:BU183"/>
    <mergeCell ref="AK173:BU173"/>
    <mergeCell ref="AK174:BU174"/>
    <mergeCell ref="AK175:BU175"/>
    <mergeCell ref="AK176:BU176"/>
    <mergeCell ref="AK177:BU177"/>
    <mergeCell ref="AK178:BU178"/>
    <mergeCell ref="AK167:BU167"/>
    <mergeCell ref="AK168:BU168"/>
    <mergeCell ref="AK169:BU169"/>
    <mergeCell ref="AK170:BU170"/>
    <mergeCell ref="AK171:BU171"/>
    <mergeCell ref="AK172:BU172"/>
    <mergeCell ref="AK160:BU160"/>
    <mergeCell ref="AK161:BU161"/>
    <mergeCell ref="AK162:BU162"/>
    <mergeCell ref="AK163:BU163"/>
    <mergeCell ref="AK164:BU164"/>
    <mergeCell ref="C165:L166"/>
    <mergeCell ref="AK165:BU165"/>
    <mergeCell ref="AK166:BU166"/>
    <mergeCell ref="AK155:BU155"/>
    <mergeCell ref="AK156:BU156"/>
    <mergeCell ref="C157:K157"/>
    <mergeCell ref="AK157:BU157"/>
    <mergeCell ref="AK158:BU158"/>
    <mergeCell ref="AK159:BU159"/>
    <mergeCell ref="AK150:BU150"/>
    <mergeCell ref="AK151:BU151"/>
    <mergeCell ref="C152:F152"/>
    <mergeCell ref="AK152:BU152"/>
    <mergeCell ref="AK153:BU153"/>
    <mergeCell ref="AK154:BU154"/>
    <mergeCell ref="AK144:BU144"/>
    <mergeCell ref="AK145:BU145"/>
    <mergeCell ref="AK146:BU146"/>
    <mergeCell ref="AK147:BU147"/>
    <mergeCell ref="AK148:BU148"/>
    <mergeCell ref="AK149:BU149"/>
    <mergeCell ref="AK139:BU139"/>
    <mergeCell ref="AK140:BU140"/>
    <mergeCell ref="AK141:BU141"/>
    <mergeCell ref="C142:J142"/>
    <mergeCell ref="AK142:BU142"/>
    <mergeCell ref="AK143:BU143"/>
    <mergeCell ref="AK134:BU134"/>
    <mergeCell ref="C135:F135"/>
    <mergeCell ref="AK135:BU135"/>
    <mergeCell ref="AK136:BU136"/>
    <mergeCell ref="AK137:BU137"/>
    <mergeCell ref="AK138:BU138"/>
    <mergeCell ref="AK128:BU128"/>
    <mergeCell ref="AK129:BU129"/>
    <mergeCell ref="AK130:BU130"/>
    <mergeCell ref="AK131:BU131"/>
    <mergeCell ref="AK132:BU132"/>
    <mergeCell ref="AK133:BU133"/>
    <mergeCell ref="AD114:AL114"/>
    <mergeCell ref="AO114:AP114"/>
    <mergeCell ref="J125:N125"/>
    <mergeCell ref="C126:F126"/>
    <mergeCell ref="J126:M126"/>
    <mergeCell ref="S126:Y126"/>
    <mergeCell ref="AA126:AG126"/>
    <mergeCell ref="C114:D114"/>
    <mergeCell ref="F114:G114"/>
    <mergeCell ref="I114:N114"/>
    <mergeCell ref="P114:Q114"/>
    <mergeCell ref="S114:Y114"/>
    <mergeCell ref="AA114:AB114"/>
    <mergeCell ref="C77:D77"/>
    <mergeCell ref="E77:AD77"/>
    <mergeCell ref="AE77:AF77"/>
    <mergeCell ref="AG77:AH77"/>
    <mergeCell ref="C79:Y79"/>
    <mergeCell ref="C113:G113"/>
    <mergeCell ref="C71:Q71"/>
    <mergeCell ref="R71:AH71"/>
    <mergeCell ref="I73:AB73"/>
    <mergeCell ref="C76:AD76"/>
    <mergeCell ref="AE76:AF76"/>
    <mergeCell ref="AG76:AH76"/>
    <mergeCell ref="N66:Q66"/>
    <mergeCell ref="W66:X66"/>
    <mergeCell ref="AG66:AH66"/>
    <mergeCell ref="C69:Q69"/>
    <mergeCell ref="R69:AH69"/>
    <mergeCell ref="C70:Q70"/>
    <mergeCell ref="R70:AH70"/>
    <mergeCell ref="C64:S64"/>
    <mergeCell ref="X64:AH64"/>
    <mergeCell ref="U59:AG59"/>
    <mergeCell ref="C61:J61"/>
    <mergeCell ref="N61:O61"/>
    <mergeCell ref="P61:AA61"/>
    <mergeCell ref="AG61:AH61"/>
    <mergeCell ref="C41:J41"/>
    <mergeCell ref="N41:O41"/>
    <mergeCell ref="P41:AA41"/>
    <mergeCell ref="AG41:AH41"/>
    <mergeCell ref="C55:J55"/>
    <mergeCell ref="N55:O55"/>
    <mergeCell ref="P55:AA55"/>
    <mergeCell ref="AG55:AH55"/>
    <mergeCell ref="U57:AC57"/>
    <mergeCell ref="AG57:AH57"/>
    <mergeCell ref="F57:R57"/>
    <mergeCell ref="C63:AH63"/>
    <mergeCell ref="U49:AC49"/>
    <mergeCell ref="AG49:AH49"/>
    <mergeCell ref="U51:AG51"/>
    <mergeCell ref="E53:N53"/>
    <mergeCell ref="U53:AG53"/>
    <mergeCell ref="F49:Q49"/>
    <mergeCell ref="F37:Q37"/>
    <mergeCell ref="U37:AC37"/>
    <mergeCell ref="AG37:AH37"/>
    <mergeCell ref="U39:AG39"/>
    <mergeCell ref="C47:J47"/>
    <mergeCell ref="N47:O47"/>
    <mergeCell ref="P47:AA47"/>
    <mergeCell ref="AG47:AH47"/>
    <mergeCell ref="C31:R31"/>
    <mergeCell ref="AG31:AH31"/>
    <mergeCell ref="AG33:AH33"/>
    <mergeCell ref="C35:J35"/>
    <mergeCell ref="N35:O35"/>
    <mergeCell ref="P35:AA35"/>
    <mergeCell ref="AG35:AH35"/>
    <mergeCell ref="U43:AC43"/>
    <mergeCell ref="AG43:AH43"/>
    <mergeCell ref="F45:R45"/>
    <mergeCell ref="AG45:AH45"/>
    <mergeCell ref="W27:AH27"/>
    <mergeCell ref="J28:Q28"/>
    <mergeCell ref="AB28:AH28"/>
    <mergeCell ref="AA21:AD21"/>
    <mergeCell ref="AE21:AF21"/>
    <mergeCell ref="AG21:AH21"/>
    <mergeCell ref="C24:K24"/>
    <mergeCell ref="L24:Q24"/>
    <mergeCell ref="R24:W24"/>
    <mergeCell ref="X24:AC24"/>
    <mergeCell ref="AD24:AH24"/>
    <mergeCell ref="S20:V20"/>
    <mergeCell ref="W20:Y20"/>
    <mergeCell ref="Z20:AD20"/>
    <mergeCell ref="AE20:AF20"/>
    <mergeCell ref="AG20:AH20"/>
    <mergeCell ref="E21:H21"/>
    <mergeCell ref="I21:J21"/>
    <mergeCell ref="L21:P21"/>
    <mergeCell ref="Q21:R21"/>
    <mergeCell ref="T21:Y21"/>
    <mergeCell ref="H16:N16"/>
    <mergeCell ref="O16:Q16"/>
    <mergeCell ref="C13:G13"/>
    <mergeCell ref="H13:N13"/>
    <mergeCell ref="O13:Q13"/>
    <mergeCell ref="R13:S13"/>
    <mergeCell ref="AF13:AH13"/>
    <mergeCell ref="C14:G14"/>
    <mergeCell ref="H14:N14"/>
    <mergeCell ref="O14:Q14"/>
    <mergeCell ref="R14:S14"/>
    <mergeCell ref="C25:K25"/>
    <mergeCell ref="L25:S25"/>
    <mergeCell ref="T25:AA25"/>
    <mergeCell ref="AB25:AH25"/>
    <mergeCell ref="AF14:AH14"/>
    <mergeCell ref="T13:T17"/>
    <mergeCell ref="AF15:AH15"/>
    <mergeCell ref="AG17:AH17"/>
    <mergeCell ref="G1:AJ1"/>
    <mergeCell ref="G2:AJ2"/>
    <mergeCell ref="H4:J4"/>
    <mergeCell ref="K4:N4"/>
    <mergeCell ref="O4:Y4"/>
    <mergeCell ref="C5:AH6"/>
    <mergeCell ref="C8:AH9"/>
    <mergeCell ref="C11:O11"/>
    <mergeCell ref="Q11:V11"/>
    <mergeCell ref="W11:AA11"/>
    <mergeCell ref="AB11:AE11"/>
    <mergeCell ref="AF11:AH11"/>
    <mergeCell ref="B1:F2"/>
    <mergeCell ref="AM2:BL31"/>
    <mergeCell ref="B3:G3"/>
    <mergeCell ref="H3:J3"/>
    <mergeCell ref="K3:N3"/>
    <mergeCell ref="O3:Y3"/>
    <mergeCell ref="Z3:AD4"/>
    <mergeCell ref="AE3:AJ4"/>
    <mergeCell ref="B4:G4"/>
    <mergeCell ref="C18:O18"/>
    <mergeCell ref="C20:D21"/>
    <mergeCell ref="E20:H20"/>
    <mergeCell ref="I20:J20"/>
    <mergeCell ref="K20:P20"/>
    <mergeCell ref="Q20:R20"/>
    <mergeCell ref="C15:G15"/>
    <mergeCell ref="H15:N15"/>
    <mergeCell ref="O15:Q15"/>
    <mergeCell ref="R15:S15"/>
    <mergeCell ref="AG16:AH16"/>
  </mergeCells>
  <conditionalFormatting sqref="Z504:Z548">
    <cfRule type="duplicateValues" dxfId="45" priority="34" stopIfTrue="1"/>
  </conditionalFormatting>
  <conditionalFormatting sqref="AU1140:AU1209">
    <cfRule type="duplicateValues" dxfId="44" priority="33" stopIfTrue="1"/>
  </conditionalFormatting>
  <conditionalFormatting sqref="N1746:N1863">
    <cfRule type="duplicateValues" dxfId="43" priority="32" stopIfTrue="1"/>
  </conditionalFormatting>
  <conditionalFormatting sqref="N1745">
    <cfRule type="duplicateValues" dxfId="42" priority="31"/>
  </conditionalFormatting>
  <conditionalFormatting sqref="AL1145:AL1213">
    <cfRule type="duplicateValues" dxfId="41" priority="30" stopIfTrue="1"/>
  </conditionalFormatting>
  <conditionalFormatting sqref="Z499:Z503">
    <cfRule type="duplicateValues" dxfId="40" priority="29" stopIfTrue="1"/>
  </conditionalFormatting>
  <conditionalFormatting sqref="Z463">
    <cfRule type="duplicateValues" dxfId="39" priority="28" stopIfTrue="1"/>
  </conditionalFormatting>
  <conditionalFormatting sqref="Z454">
    <cfRule type="duplicateValues" dxfId="38" priority="27" stopIfTrue="1"/>
  </conditionalFormatting>
  <conditionalFormatting sqref="Z477">
    <cfRule type="duplicateValues" dxfId="37" priority="26" stopIfTrue="1"/>
  </conditionalFormatting>
  <conditionalFormatting sqref="Z477 Z388:Z465">
    <cfRule type="duplicateValues" dxfId="36" priority="25" stopIfTrue="1"/>
  </conditionalFormatting>
  <conditionalFormatting sqref="Z407">
    <cfRule type="duplicateValues" dxfId="35" priority="24" stopIfTrue="1"/>
  </conditionalFormatting>
  <conditionalFormatting sqref="Z478:Z486 Z455:Z462 Z388:Z453">
    <cfRule type="duplicateValues" dxfId="34" priority="23" stopIfTrue="1"/>
  </conditionalFormatting>
  <conditionalFormatting sqref="Z466:Z476">
    <cfRule type="duplicateValues" dxfId="33" priority="22" stopIfTrue="1"/>
  </conditionalFormatting>
  <conditionalFormatting sqref="Z455:Z465 Z388:Z453">
    <cfRule type="duplicateValues" dxfId="32" priority="21" stopIfTrue="1"/>
  </conditionalFormatting>
  <conditionalFormatting sqref="Z388:Z463">
    <cfRule type="duplicateValues" dxfId="31" priority="20" stopIfTrue="1"/>
  </conditionalFormatting>
  <conditionalFormatting sqref="Z388:Z476">
    <cfRule type="duplicateValues" dxfId="30" priority="19" stopIfTrue="1"/>
  </conditionalFormatting>
  <conditionalFormatting sqref="Z487">
    <cfRule type="duplicateValues" dxfId="29" priority="18"/>
  </conditionalFormatting>
  <conditionalFormatting sqref="Z488">
    <cfRule type="duplicateValues" dxfId="28" priority="17"/>
  </conditionalFormatting>
  <conditionalFormatting sqref="Z489:Z490">
    <cfRule type="duplicateValues" dxfId="27" priority="16"/>
  </conditionalFormatting>
  <conditionalFormatting sqref="Z492">
    <cfRule type="duplicateValues" dxfId="26" priority="15"/>
  </conditionalFormatting>
  <conditionalFormatting sqref="Z491">
    <cfRule type="duplicateValues" dxfId="25" priority="14"/>
  </conditionalFormatting>
  <conditionalFormatting sqref="Z493:Z494">
    <cfRule type="duplicateValues" dxfId="24" priority="13"/>
  </conditionalFormatting>
  <conditionalFormatting sqref="Z495:Z496">
    <cfRule type="duplicateValues" dxfId="23" priority="12"/>
  </conditionalFormatting>
  <conditionalFormatting sqref="Z497">
    <cfRule type="duplicateValues" dxfId="22" priority="11"/>
  </conditionalFormatting>
  <conditionalFormatting sqref="Z498">
    <cfRule type="duplicateValues" dxfId="21" priority="10"/>
  </conditionalFormatting>
  <conditionalFormatting sqref="C1304:C1496 C1286:C1302 C1228:C1284 C1195:C1226 C1112:C1193 C749:C1110 C388:C747">
    <cfRule type="duplicateValues" dxfId="20" priority="9" stopIfTrue="1"/>
  </conditionalFormatting>
  <conditionalFormatting sqref="AL388:AL651">
    <cfRule type="duplicateValues" dxfId="19" priority="8"/>
  </conditionalFormatting>
  <conditionalFormatting sqref="AL388:AL1106">
    <cfRule type="duplicateValues" dxfId="18" priority="7" stopIfTrue="1"/>
  </conditionalFormatting>
  <conditionalFormatting sqref="AL1139">
    <cfRule type="duplicateValues" dxfId="17" priority="6" stopIfTrue="1"/>
  </conditionalFormatting>
  <conditionalFormatting sqref="AL1139">
    <cfRule type="duplicateValues" dxfId="16" priority="4" stopIfTrue="1"/>
    <cfRule type="duplicateValues" dxfId="15" priority="5" stopIfTrue="1"/>
  </conditionalFormatting>
  <conditionalFormatting sqref="AL1107:AL1138">
    <cfRule type="duplicateValues" dxfId="14" priority="3" stopIfTrue="1"/>
  </conditionalFormatting>
  <conditionalFormatting sqref="AL388:AL1138">
    <cfRule type="duplicateValues" dxfId="13" priority="1" stopIfTrue="1"/>
    <cfRule type="duplicateValues" dxfId="12" priority="2" stopIfTrue="1"/>
  </conditionalFormatting>
  <dataValidations count="18">
    <dataValidation type="list" allowBlank="1" showInputMessage="1" showErrorMessage="1" sqref="I73 WVQ983117 WLU983117 WBY983117 VSC983117 VIG983117 UYK983117 UOO983117 UES983117 TUW983117 TLA983117 TBE983117 SRI983117 SHM983117 RXQ983117 RNU983117 RDY983117 QUC983117 QKG983117 QAK983117 PQO983117 PGS983117 OWW983117 ONA983117 ODE983117 NTI983117 NJM983117 MZQ983117 MPU983117 MFY983117 LWC983117 LMG983117 LCK983117 KSO983117 KIS983117 JYW983117 JPA983117 JFE983117 IVI983117 ILM983117 IBQ983117 HRU983117 HHY983117 GYC983117 GOG983117 GEK983117 FUO983117 FKS983117 FAW983117 ERA983117 EHE983117 DXI983117 DNM983117 DDQ983117 CTU983117 CJY983117 CAC983117 BQG983117 BGK983117 AWO983117 AMS983117 ACW983117 TA983117 JE983117 I983117 WVQ917581 WLU917581 WBY917581 VSC917581 VIG917581 UYK917581 UOO917581 UES917581 TUW917581 TLA917581 TBE917581 SRI917581 SHM917581 RXQ917581 RNU917581 RDY917581 QUC917581 QKG917581 QAK917581 PQO917581 PGS917581 OWW917581 ONA917581 ODE917581 NTI917581 NJM917581 MZQ917581 MPU917581 MFY917581 LWC917581 LMG917581 LCK917581 KSO917581 KIS917581 JYW917581 JPA917581 JFE917581 IVI917581 ILM917581 IBQ917581 HRU917581 HHY917581 GYC917581 GOG917581 GEK917581 FUO917581 FKS917581 FAW917581 ERA917581 EHE917581 DXI917581 DNM917581 DDQ917581 CTU917581 CJY917581 CAC917581 BQG917581 BGK917581 AWO917581 AMS917581 ACW917581 TA917581 JE917581 I917581 WVQ852045 WLU852045 WBY852045 VSC852045 VIG852045 UYK852045 UOO852045 UES852045 TUW852045 TLA852045 TBE852045 SRI852045 SHM852045 RXQ852045 RNU852045 RDY852045 QUC852045 QKG852045 QAK852045 PQO852045 PGS852045 OWW852045 ONA852045 ODE852045 NTI852045 NJM852045 MZQ852045 MPU852045 MFY852045 LWC852045 LMG852045 LCK852045 KSO852045 KIS852045 JYW852045 JPA852045 JFE852045 IVI852045 ILM852045 IBQ852045 HRU852045 HHY852045 GYC852045 GOG852045 GEK852045 FUO852045 FKS852045 FAW852045 ERA852045 EHE852045 DXI852045 DNM852045 DDQ852045 CTU852045 CJY852045 CAC852045 BQG852045 BGK852045 AWO852045 AMS852045 ACW852045 TA852045 JE852045 I852045 WVQ786509 WLU786509 WBY786509 VSC786509 VIG786509 UYK786509 UOO786509 UES786509 TUW786509 TLA786509 TBE786509 SRI786509 SHM786509 RXQ786509 RNU786509 RDY786509 QUC786509 QKG786509 QAK786509 PQO786509 PGS786509 OWW786509 ONA786509 ODE786509 NTI786509 NJM786509 MZQ786509 MPU786509 MFY786509 LWC786509 LMG786509 LCK786509 KSO786509 KIS786509 JYW786509 JPA786509 JFE786509 IVI786509 ILM786509 IBQ786509 HRU786509 HHY786509 GYC786509 GOG786509 GEK786509 FUO786509 FKS786509 FAW786509 ERA786509 EHE786509 DXI786509 DNM786509 DDQ786509 CTU786509 CJY786509 CAC786509 BQG786509 BGK786509 AWO786509 AMS786509 ACW786509 TA786509 JE786509 I786509 WVQ720973 WLU720973 WBY720973 VSC720973 VIG720973 UYK720973 UOO720973 UES720973 TUW720973 TLA720973 TBE720973 SRI720973 SHM720973 RXQ720973 RNU720973 RDY720973 QUC720973 QKG720973 QAK720973 PQO720973 PGS720973 OWW720973 ONA720973 ODE720973 NTI720973 NJM720973 MZQ720973 MPU720973 MFY720973 LWC720973 LMG720973 LCK720973 KSO720973 KIS720973 JYW720973 JPA720973 JFE720973 IVI720973 ILM720973 IBQ720973 HRU720973 HHY720973 GYC720973 GOG720973 GEK720973 FUO720973 FKS720973 FAW720973 ERA720973 EHE720973 DXI720973 DNM720973 DDQ720973 CTU720973 CJY720973 CAC720973 BQG720973 BGK720973 AWO720973 AMS720973 ACW720973 TA720973 JE720973 I720973 WVQ655437 WLU655437 WBY655437 VSC655437 VIG655437 UYK655437 UOO655437 UES655437 TUW655437 TLA655437 TBE655437 SRI655437 SHM655437 RXQ655437 RNU655437 RDY655437 QUC655437 QKG655437 QAK655437 PQO655437 PGS655437 OWW655437 ONA655437 ODE655437 NTI655437 NJM655437 MZQ655437 MPU655437 MFY655437 LWC655437 LMG655437 LCK655437 KSO655437 KIS655437 JYW655437 JPA655437 JFE655437 IVI655437 ILM655437 IBQ655437 HRU655437 HHY655437 GYC655437 GOG655437 GEK655437 FUO655437 FKS655437 FAW655437 ERA655437 EHE655437 DXI655437 DNM655437 DDQ655437 CTU655437 CJY655437 CAC655437 BQG655437 BGK655437 AWO655437 AMS655437 ACW655437 TA655437 JE655437 I655437 WVQ589901 WLU589901 WBY589901 VSC589901 VIG589901 UYK589901 UOO589901 UES589901 TUW589901 TLA589901 TBE589901 SRI589901 SHM589901 RXQ589901 RNU589901 RDY589901 QUC589901 QKG589901 QAK589901 PQO589901 PGS589901 OWW589901 ONA589901 ODE589901 NTI589901 NJM589901 MZQ589901 MPU589901 MFY589901 LWC589901 LMG589901 LCK589901 KSO589901 KIS589901 JYW589901 JPA589901 JFE589901 IVI589901 ILM589901 IBQ589901 HRU589901 HHY589901 GYC589901 GOG589901 GEK589901 FUO589901 FKS589901 FAW589901 ERA589901 EHE589901 DXI589901 DNM589901 DDQ589901 CTU589901 CJY589901 CAC589901 BQG589901 BGK589901 AWO589901 AMS589901 ACW589901 TA589901 JE589901 I589901 WVQ524365 WLU524365 WBY524365 VSC524365 VIG524365 UYK524365 UOO524365 UES524365 TUW524365 TLA524365 TBE524365 SRI524365 SHM524365 RXQ524365 RNU524365 RDY524365 QUC524365 QKG524365 QAK524365 PQO524365 PGS524365 OWW524365 ONA524365 ODE524365 NTI524365 NJM524365 MZQ524365 MPU524365 MFY524365 LWC524365 LMG524365 LCK524365 KSO524365 KIS524365 JYW524365 JPA524365 JFE524365 IVI524365 ILM524365 IBQ524365 HRU524365 HHY524365 GYC524365 GOG524365 GEK524365 FUO524365 FKS524365 FAW524365 ERA524365 EHE524365 DXI524365 DNM524365 DDQ524365 CTU524365 CJY524365 CAC524365 BQG524365 BGK524365 AWO524365 AMS524365 ACW524365 TA524365 JE524365 I524365 WVQ458829 WLU458829 WBY458829 VSC458829 VIG458829 UYK458829 UOO458829 UES458829 TUW458829 TLA458829 TBE458829 SRI458829 SHM458829 RXQ458829 RNU458829 RDY458829 QUC458829 QKG458829 QAK458829 PQO458829 PGS458829 OWW458829 ONA458829 ODE458829 NTI458829 NJM458829 MZQ458829 MPU458829 MFY458829 LWC458829 LMG458829 LCK458829 KSO458829 KIS458829 JYW458829 JPA458829 JFE458829 IVI458829 ILM458829 IBQ458829 HRU458829 HHY458829 GYC458829 GOG458829 GEK458829 FUO458829 FKS458829 FAW458829 ERA458829 EHE458829 DXI458829 DNM458829 DDQ458829 CTU458829 CJY458829 CAC458829 BQG458829 BGK458829 AWO458829 AMS458829 ACW458829 TA458829 JE458829 I458829 WVQ393293 WLU393293 WBY393293 VSC393293 VIG393293 UYK393293 UOO393293 UES393293 TUW393293 TLA393293 TBE393293 SRI393293 SHM393293 RXQ393293 RNU393293 RDY393293 QUC393293 QKG393293 QAK393293 PQO393293 PGS393293 OWW393293 ONA393293 ODE393293 NTI393293 NJM393293 MZQ393293 MPU393293 MFY393293 LWC393293 LMG393293 LCK393293 KSO393293 KIS393293 JYW393293 JPA393293 JFE393293 IVI393293 ILM393293 IBQ393293 HRU393293 HHY393293 GYC393293 GOG393293 GEK393293 FUO393293 FKS393293 FAW393293 ERA393293 EHE393293 DXI393293 DNM393293 DDQ393293 CTU393293 CJY393293 CAC393293 BQG393293 BGK393293 AWO393293 AMS393293 ACW393293 TA393293 JE393293 I393293 WVQ327757 WLU327757 WBY327757 VSC327757 VIG327757 UYK327757 UOO327757 UES327757 TUW327757 TLA327757 TBE327757 SRI327757 SHM327757 RXQ327757 RNU327757 RDY327757 QUC327757 QKG327757 QAK327757 PQO327757 PGS327757 OWW327757 ONA327757 ODE327757 NTI327757 NJM327757 MZQ327757 MPU327757 MFY327757 LWC327757 LMG327757 LCK327757 KSO327757 KIS327757 JYW327757 JPA327757 JFE327757 IVI327757 ILM327757 IBQ327757 HRU327757 HHY327757 GYC327757 GOG327757 GEK327757 FUO327757 FKS327757 FAW327757 ERA327757 EHE327757 DXI327757 DNM327757 DDQ327757 CTU327757 CJY327757 CAC327757 BQG327757 BGK327757 AWO327757 AMS327757 ACW327757 TA327757 JE327757 I327757 WVQ262221 WLU262221 WBY262221 VSC262221 VIG262221 UYK262221 UOO262221 UES262221 TUW262221 TLA262221 TBE262221 SRI262221 SHM262221 RXQ262221 RNU262221 RDY262221 QUC262221 QKG262221 QAK262221 PQO262221 PGS262221 OWW262221 ONA262221 ODE262221 NTI262221 NJM262221 MZQ262221 MPU262221 MFY262221 LWC262221 LMG262221 LCK262221 KSO262221 KIS262221 JYW262221 JPA262221 JFE262221 IVI262221 ILM262221 IBQ262221 HRU262221 HHY262221 GYC262221 GOG262221 GEK262221 FUO262221 FKS262221 FAW262221 ERA262221 EHE262221 DXI262221 DNM262221 DDQ262221 CTU262221 CJY262221 CAC262221 BQG262221 BGK262221 AWO262221 AMS262221 ACW262221 TA262221 JE262221 I262221 WVQ196685 WLU196685 WBY196685 VSC196685 VIG196685 UYK196685 UOO196685 UES196685 TUW196685 TLA196685 TBE196685 SRI196685 SHM196685 RXQ196685 RNU196685 RDY196685 QUC196685 QKG196685 QAK196685 PQO196685 PGS196685 OWW196685 ONA196685 ODE196685 NTI196685 NJM196685 MZQ196685 MPU196685 MFY196685 LWC196685 LMG196685 LCK196685 KSO196685 KIS196685 JYW196685 JPA196685 JFE196685 IVI196685 ILM196685 IBQ196685 HRU196685 HHY196685 GYC196685 GOG196685 GEK196685 FUO196685 FKS196685 FAW196685 ERA196685 EHE196685 DXI196685 DNM196685 DDQ196685 CTU196685 CJY196685 CAC196685 BQG196685 BGK196685 AWO196685 AMS196685 ACW196685 TA196685 JE196685 I196685 WVQ131149 WLU131149 WBY131149 VSC131149 VIG131149 UYK131149 UOO131149 UES131149 TUW131149 TLA131149 TBE131149 SRI131149 SHM131149 RXQ131149 RNU131149 RDY131149 QUC131149 QKG131149 QAK131149 PQO131149 PGS131149 OWW131149 ONA131149 ODE131149 NTI131149 NJM131149 MZQ131149 MPU131149 MFY131149 LWC131149 LMG131149 LCK131149 KSO131149 KIS131149 JYW131149 JPA131149 JFE131149 IVI131149 ILM131149 IBQ131149 HRU131149 HHY131149 GYC131149 GOG131149 GEK131149 FUO131149 FKS131149 FAW131149 ERA131149 EHE131149 DXI131149 DNM131149 DDQ131149 CTU131149 CJY131149 CAC131149 BQG131149 BGK131149 AWO131149 AMS131149 ACW131149 TA131149 JE131149 I131149 WVQ65613 WLU65613 WBY65613 VSC65613 VIG65613 UYK65613 UOO65613 UES65613 TUW65613 TLA65613 TBE65613 SRI65613 SHM65613 RXQ65613 RNU65613 RDY65613 QUC65613 QKG65613 QAK65613 PQO65613 PGS65613 OWW65613 ONA65613 ODE65613 NTI65613 NJM65613 MZQ65613 MPU65613 MFY65613 LWC65613 LMG65613 LCK65613 KSO65613 KIS65613 JYW65613 JPA65613 JFE65613 IVI65613 ILM65613 IBQ65613 HRU65613 HHY65613 GYC65613 GOG65613 GEK65613 FUO65613 FKS65613 FAW65613 ERA65613 EHE65613 DXI65613 DNM65613 DDQ65613 CTU65613 CJY65613 CAC65613 BQG65613 BGK65613 AWO65613 AMS65613 ACW65613 TA65613 JE65613 I65613 WVQ73 WLU73 WBY73 VSC73 VIG73 UYK73 UOO73 UES73 TUW73 TLA73 TBE73 SRI73 SHM73 RXQ73 RNU73 RDY73 QUC73 QKG73 QAK73 PQO73 PGS73 OWW73 ONA73 ODE73 NTI73 NJM73 MZQ73 MPU73 MFY73 LWC73 LMG73 LCK73 KSO73 KIS73 JYW73 JPA73 JFE73 IVI73 ILM73 IBQ73 HRU73 HHY73 GYC73 GOG73 GEK73 FUO73 FKS73 FAW73 ERA73 EHE73 DXI73 DNM73 DDQ73 CTU73 CJY73 CAC73 BQG73 BGK73 AWO73 AMS73 ACW73 TA73 JE73">
      <formula1>$J$249:$J$263</formula1>
    </dataValidation>
    <dataValidation type="list" allowBlank="1" showInputMessage="1" showErrorMessage="1" sqref="C69:Q71 IY69:JM71 SU69:TI71 ACQ69:ADE71 AMM69:ANA71 AWI69:AWW71 BGE69:BGS71 BQA69:BQO71 BZW69:CAK71 CJS69:CKG71 CTO69:CUC71 DDK69:DDY71 DNG69:DNU71 DXC69:DXQ71 EGY69:EHM71 EQU69:ERI71 FAQ69:FBE71 FKM69:FLA71 FUI69:FUW71 GEE69:GES71 GOA69:GOO71 GXW69:GYK71 HHS69:HIG71 HRO69:HSC71 IBK69:IBY71 ILG69:ILU71 IVC69:IVQ71 JEY69:JFM71 JOU69:JPI71 JYQ69:JZE71 KIM69:KJA71 KSI69:KSW71 LCE69:LCS71 LMA69:LMO71 LVW69:LWK71 MFS69:MGG71 MPO69:MQC71 MZK69:MZY71 NJG69:NJU71 NTC69:NTQ71 OCY69:ODM71 OMU69:ONI71 OWQ69:OXE71 PGM69:PHA71 PQI69:PQW71 QAE69:QAS71 QKA69:QKO71 QTW69:QUK71 RDS69:REG71 RNO69:ROC71 RXK69:RXY71 SHG69:SHU71 SRC69:SRQ71 TAY69:TBM71 TKU69:TLI71 TUQ69:TVE71 UEM69:UFA71 UOI69:UOW71 UYE69:UYS71 VIA69:VIO71 VRW69:VSK71 WBS69:WCG71 WLO69:WMC71 WVK69:WVY71 C65609:Q65611 IY65609:JM65611 SU65609:TI65611 ACQ65609:ADE65611 AMM65609:ANA65611 AWI65609:AWW65611 BGE65609:BGS65611 BQA65609:BQO65611 BZW65609:CAK65611 CJS65609:CKG65611 CTO65609:CUC65611 DDK65609:DDY65611 DNG65609:DNU65611 DXC65609:DXQ65611 EGY65609:EHM65611 EQU65609:ERI65611 FAQ65609:FBE65611 FKM65609:FLA65611 FUI65609:FUW65611 GEE65609:GES65611 GOA65609:GOO65611 GXW65609:GYK65611 HHS65609:HIG65611 HRO65609:HSC65611 IBK65609:IBY65611 ILG65609:ILU65611 IVC65609:IVQ65611 JEY65609:JFM65611 JOU65609:JPI65611 JYQ65609:JZE65611 KIM65609:KJA65611 KSI65609:KSW65611 LCE65609:LCS65611 LMA65609:LMO65611 LVW65609:LWK65611 MFS65609:MGG65611 MPO65609:MQC65611 MZK65609:MZY65611 NJG65609:NJU65611 NTC65609:NTQ65611 OCY65609:ODM65611 OMU65609:ONI65611 OWQ65609:OXE65611 PGM65609:PHA65611 PQI65609:PQW65611 QAE65609:QAS65611 QKA65609:QKO65611 QTW65609:QUK65611 RDS65609:REG65611 RNO65609:ROC65611 RXK65609:RXY65611 SHG65609:SHU65611 SRC65609:SRQ65611 TAY65609:TBM65611 TKU65609:TLI65611 TUQ65609:TVE65611 UEM65609:UFA65611 UOI65609:UOW65611 UYE65609:UYS65611 VIA65609:VIO65611 VRW65609:VSK65611 WBS65609:WCG65611 WLO65609:WMC65611 WVK65609:WVY65611 C131145:Q131147 IY131145:JM131147 SU131145:TI131147 ACQ131145:ADE131147 AMM131145:ANA131147 AWI131145:AWW131147 BGE131145:BGS131147 BQA131145:BQO131147 BZW131145:CAK131147 CJS131145:CKG131147 CTO131145:CUC131147 DDK131145:DDY131147 DNG131145:DNU131147 DXC131145:DXQ131147 EGY131145:EHM131147 EQU131145:ERI131147 FAQ131145:FBE131147 FKM131145:FLA131147 FUI131145:FUW131147 GEE131145:GES131147 GOA131145:GOO131147 GXW131145:GYK131147 HHS131145:HIG131147 HRO131145:HSC131147 IBK131145:IBY131147 ILG131145:ILU131147 IVC131145:IVQ131147 JEY131145:JFM131147 JOU131145:JPI131147 JYQ131145:JZE131147 KIM131145:KJA131147 KSI131145:KSW131147 LCE131145:LCS131147 LMA131145:LMO131147 LVW131145:LWK131147 MFS131145:MGG131147 MPO131145:MQC131147 MZK131145:MZY131147 NJG131145:NJU131147 NTC131145:NTQ131147 OCY131145:ODM131147 OMU131145:ONI131147 OWQ131145:OXE131147 PGM131145:PHA131147 PQI131145:PQW131147 QAE131145:QAS131147 QKA131145:QKO131147 QTW131145:QUK131147 RDS131145:REG131147 RNO131145:ROC131147 RXK131145:RXY131147 SHG131145:SHU131147 SRC131145:SRQ131147 TAY131145:TBM131147 TKU131145:TLI131147 TUQ131145:TVE131147 UEM131145:UFA131147 UOI131145:UOW131147 UYE131145:UYS131147 VIA131145:VIO131147 VRW131145:VSK131147 WBS131145:WCG131147 WLO131145:WMC131147 WVK131145:WVY131147 C196681:Q196683 IY196681:JM196683 SU196681:TI196683 ACQ196681:ADE196683 AMM196681:ANA196683 AWI196681:AWW196683 BGE196681:BGS196683 BQA196681:BQO196683 BZW196681:CAK196683 CJS196681:CKG196683 CTO196681:CUC196683 DDK196681:DDY196683 DNG196681:DNU196683 DXC196681:DXQ196683 EGY196681:EHM196683 EQU196681:ERI196683 FAQ196681:FBE196683 FKM196681:FLA196683 FUI196681:FUW196683 GEE196681:GES196683 GOA196681:GOO196683 GXW196681:GYK196683 HHS196681:HIG196683 HRO196681:HSC196683 IBK196681:IBY196683 ILG196681:ILU196683 IVC196681:IVQ196683 JEY196681:JFM196683 JOU196681:JPI196683 JYQ196681:JZE196683 KIM196681:KJA196683 KSI196681:KSW196683 LCE196681:LCS196683 LMA196681:LMO196683 LVW196681:LWK196683 MFS196681:MGG196683 MPO196681:MQC196683 MZK196681:MZY196683 NJG196681:NJU196683 NTC196681:NTQ196683 OCY196681:ODM196683 OMU196681:ONI196683 OWQ196681:OXE196683 PGM196681:PHA196683 PQI196681:PQW196683 QAE196681:QAS196683 QKA196681:QKO196683 QTW196681:QUK196683 RDS196681:REG196683 RNO196681:ROC196683 RXK196681:RXY196683 SHG196681:SHU196683 SRC196681:SRQ196683 TAY196681:TBM196683 TKU196681:TLI196683 TUQ196681:TVE196683 UEM196681:UFA196683 UOI196681:UOW196683 UYE196681:UYS196683 VIA196681:VIO196683 VRW196681:VSK196683 WBS196681:WCG196683 WLO196681:WMC196683 WVK196681:WVY196683 C262217:Q262219 IY262217:JM262219 SU262217:TI262219 ACQ262217:ADE262219 AMM262217:ANA262219 AWI262217:AWW262219 BGE262217:BGS262219 BQA262217:BQO262219 BZW262217:CAK262219 CJS262217:CKG262219 CTO262217:CUC262219 DDK262217:DDY262219 DNG262217:DNU262219 DXC262217:DXQ262219 EGY262217:EHM262219 EQU262217:ERI262219 FAQ262217:FBE262219 FKM262217:FLA262219 FUI262217:FUW262219 GEE262217:GES262219 GOA262217:GOO262219 GXW262217:GYK262219 HHS262217:HIG262219 HRO262217:HSC262219 IBK262217:IBY262219 ILG262217:ILU262219 IVC262217:IVQ262219 JEY262217:JFM262219 JOU262217:JPI262219 JYQ262217:JZE262219 KIM262217:KJA262219 KSI262217:KSW262219 LCE262217:LCS262219 LMA262217:LMO262219 LVW262217:LWK262219 MFS262217:MGG262219 MPO262217:MQC262219 MZK262217:MZY262219 NJG262217:NJU262219 NTC262217:NTQ262219 OCY262217:ODM262219 OMU262217:ONI262219 OWQ262217:OXE262219 PGM262217:PHA262219 PQI262217:PQW262219 QAE262217:QAS262219 QKA262217:QKO262219 QTW262217:QUK262219 RDS262217:REG262219 RNO262217:ROC262219 RXK262217:RXY262219 SHG262217:SHU262219 SRC262217:SRQ262219 TAY262217:TBM262219 TKU262217:TLI262219 TUQ262217:TVE262219 UEM262217:UFA262219 UOI262217:UOW262219 UYE262217:UYS262219 VIA262217:VIO262219 VRW262217:VSK262219 WBS262217:WCG262219 WLO262217:WMC262219 WVK262217:WVY262219 C327753:Q327755 IY327753:JM327755 SU327753:TI327755 ACQ327753:ADE327755 AMM327753:ANA327755 AWI327753:AWW327755 BGE327753:BGS327755 BQA327753:BQO327755 BZW327753:CAK327755 CJS327753:CKG327755 CTO327753:CUC327755 DDK327753:DDY327755 DNG327753:DNU327755 DXC327753:DXQ327755 EGY327753:EHM327755 EQU327753:ERI327755 FAQ327753:FBE327755 FKM327753:FLA327755 FUI327753:FUW327755 GEE327753:GES327755 GOA327753:GOO327755 GXW327753:GYK327755 HHS327753:HIG327755 HRO327753:HSC327755 IBK327753:IBY327755 ILG327753:ILU327755 IVC327753:IVQ327755 JEY327753:JFM327755 JOU327753:JPI327755 JYQ327753:JZE327755 KIM327753:KJA327755 KSI327753:KSW327755 LCE327753:LCS327755 LMA327753:LMO327755 LVW327753:LWK327755 MFS327753:MGG327755 MPO327753:MQC327755 MZK327753:MZY327755 NJG327753:NJU327755 NTC327753:NTQ327755 OCY327753:ODM327755 OMU327753:ONI327755 OWQ327753:OXE327755 PGM327753:PHA327755 PQI327753:PQW327755 QAE327753:QAS327755 QKA327753:QKO327755 QTW327753:QUK327755 RDS327753:REG327755 RNO327753:ROC327755 RXK327753:RXY327755 SHG327753:SHU327755 SRC327753:SRQ327755 TAY327753:TBM327755 TKU327753:TLI327755 TUQ327753:TVE327755 UEM327753:UFA327755 UOI327753:UOW327755 UYE327753:UYS327755 VIA327753:VIO327755 VRW327753:VSK327755 WBS327753:WCG327755 WLO327753:WMC327755 WVK327753:WVY327755 C393289:Q393291 IY393289:JM393291 SU393289:TI393291 ACQ393289:ADE393291 AMM393289:ANA393291 AWI393289:AWW393291 BGE393289:BGS393291 BQA393289:BQO393291 BZW393289:CAK393291 CJS393289:CKG393291 CTO393289:CUC393291 DDK393289:DDY393291 DNG393289:DNU393291 DXC393289:DXQ393291 EGY393289:EHM393291 EQU393289:ERI393291 FAQ393289:FBE393291 FKM393289:FLA393291 FUI393289:FUW393291 GEE393289:GES393291 GOA393289:GOO393291 GXW393289:GYK393291 HHS393289:HIG393291 HRO393289:HSC393291 IBK393289:IBY393291 ILG393289:ILU393291 IVC393289:IVQ393291 JEY393289:JFM393291 JOU393289:JPI393291 JYQ393289:JZE393291 KIM393289:KJA393291 KSI393289:KSW393291 LCE393289:LCS393291 LMA393289:LMO393291 LVW393289:LWK393291 MFS393289:MGG393291 MPO393289:MQC393291 MZK393289:MZY393291 NJG393289:NJU393291 NTC393289:NTQ393291 OCY393289:ODM393291 OMU393289:ONI393291 OWQ393289:OXE393291 PGM393289:PHA393291 PQI393289:PQW393291 QAE393289:QAS393291 QKA393289:QKO393291 QTW393289:QUK393291 RDS393289:REG393291 RNO393289:ROC393291 RXK393289:RXY393291 SHG393289:SHU393291 SRC393289:SRQ393291 TAY393289:TBM393291 TKU393289:TLI393291 TUQ393289:TVE393291 UEM393289:UFA393291 UOI393289:UOW393291 UYE393289:UYS393291 VIA393289:VIO393291 VRW393289:VSK393291 WBS393289:WCG393291 WLO393289:WMC393291 WVK393289:WVY393291 C458825:Q458827 IY458825:JM458827 SU458825:TI458827 ACQ458825:ADE458827 AMM458825:ANA458827 AWI458825:AWW458827 BGE458825:BGS458827 BQA458825:BQO458827 BZW458825:CAK458827 CJS458825:CKG458827 CTO458825:CUC458827 DDK458825:DDY458827 DNG458825:DNU458827 DXC458825:DXQ458827 EGY458825:EHM458827 EQU458825:ERI458827 FAQ458825:FBE458827 FKM458825:FLA458827 FUI458825:FUW458827 GEE458825:GES458827 GOA458825:GOO458827 GXW458825:GYK458827 HHS458825:HIG458827 HRO458825:HSC458827 IBK458825:IBY458827 ILG458825:ILU458827 IVC458825:IVQ458827 JEY458825:JFM458827 JOU458825:JPI458827 JYQ458825:JZE458827 KIM458825:KJA458827 KSI458825:KSW458827 LCE458825:LCS458827 LMA458825:LMO458827 LVW458825:LWK458827 MFS458825:MGG458827 MPO458825:MQC458827 MZK458825:MZY458827 NJG458825:NJU458827 NTC458825:NTQ458827 OCY458825:ODM458827 OMU458825:ONI458827 OWQ458825:OXE458827 PGM458825:PHA458827 PQI458825:PQW458827 QAE458825:QAS458827 QKA458825:QKO458827 QTW458825:QUK458827 RDS458825:REG458827 RNO458825:ROC458827 RXK458825:RXY458827 SHG458825:SHU458827 SRC458825:SRQ458827 TAY458825:TBM458827 TKU458825:TLI458827 TUQ458825:TVE458827 UEM458825:UFA458827 UOI458825:UOW458827 UYE458825:UYS458827 VIA458825:VIO458827 VRW458825:VSK458827 WBS458825:WCG458827 WLO458825:WMC458827 WVK458825:WVY458827 C524361:Q524363 IY524361:JM524363 SU524361:TI524363 ACQ524361:ADE524363 AMM524361:ANA524363 AWI524361:AWW524363 BGE524361:BGS524363 BQA524361:BQO524363 BZW524361:CAK524363 CJS524361:CKG524363 CTO524361:CUC524363 DDK524361:DDY524363 DNG524361:DNU524363 DXC524361:DXQ524363 EGY524361:EHM524363 EQU524361:ERI524363 FAQ524361:FBE524363 FKM524361:FLA524363 FUI524361:FUW524363 GEE524361:GES524363 GOA524361:GOO524363 GXW524361:GYK524363 HHS524361:HIG524363 HRO524361:HSC524363 IBK524361:IBY524363 ILG524361:ILU524363 IVC524361:IVQ524363 JEY524361:JFM524363 JOU524361:JPI524363 JYQ524361:JZE524363 KIM524361:KJA524363 KSI524361:KSW524363 LCE524361:LCS524363 LMA524361:LMO524363 LVW524361:LWK524363 MFS524361:MGG524363 MPO524361:MQC524363 MZK524361:MZY524363 NJG524361:NJU524363 NTC524361:NTQ524363 OCY524361:ODM524363 OMU524361:ONI524363 OWQ524361:OXE524363 PGM524361:PHA524363 PQI524361:PQW524363 QAE524361:QAS524363 QKA524361:QKO524363 QTW524361:QUK524363 RDS524361:REG524363 RNO524361:ROC524363 RXK524361:RXY524363 SHG524361:SHU524363 SRC524361:SRQ524363 TAY524361:TBM524363 TKU524361:TLI524363 TUQ524361:TVE524363 UEM524361:UFA524363 UOI524361:UOW524363 UYE524361:UYS524363 VIA524361:VIO524363 VRW524361:VSK524363 WBS524361:WCG524363 WLO524361:WMC524363 WVK524361:WVY524363 C589897:Q589899 IY589897:JM589899 SU589897:TI589899 ACQ589897:ADE589899 AMM589897:ANA589899 AWI589897:AWW589899 BGE589897:BGS589899 BQA589897:BQO589899 BZW589897:CAK589899 CJS589897:CKG589899 CTO589897:CUC589899 DDK589897:DDY589899 DNG589897:DNU589899 DXC589897:DXQ589899 EGY589897:EHM589899 EQU589897:ERI589899 FAQ589897:FBE589899 FKM589897:FLA589899 FUI589897:FUW589899 GEE589897:GES589899 GOA589897:GOO589899 GXW589897:GYK589899 HHS589897:HIG589899 HRO589897:HSC589899 IBK589897:IBY589899 ILG589897:ILU589899 IVC589897:IVQ589899 JEY589897:JFM589899 JOU589897:JPI589899 JYQ589897:JZE589899 KIM589897:KJA589899 KSI589897:KSW589899 LCE589897:LCS589899 LMA589897:LMO589899 LVW589897:LWK589899 MFS589897:MGG589899 MPO589897:MQC589899 MZK589897:MZY589899 NJG589897:NJU589899 NTC589897:NTQ589899 OCY589897:ODM589899 OMU589897:ONI589899 OWQ589897:OXE589899 PGM589897:PHA589899 PQI589897:PQW589899 QAE589897:QAS589899 QKA589897:QKO589899 QTW589897:QUK589899 RDS589897:REG589899 RNO589897:ROC589899 RXK589897:RXY589899 SHG589897:SHU589899 SRC589897:SRQ589899 TAY589897:TBM589899 TKU589897:TLI589899 TUQ589897:TVE589899 UEM589897:UFA589899 UOI589897:UOW589899 UYE589897:UYS589899 VIA589897:VIO589899 VRW589897:VSK589899 WBS589897:WCG589899 WLO589897:WMC589899 WVK589897:WVY589899 C655433:Q655435 IY655433:JM655435 SU655433:TI655435 ACQ655433:ADE655435 AMM655433:ANA655435 AWI655433:AWW655435 BGE655433:BGS655435 BQA655433:BQO655435 BZW655433:CAK655435 CJS655433:CKG655435 CTO655433:CUC655435 DDK655433:DDY655435 DNG655433:DNU655435 DXC655433:DXQ655435 EGY655433:EHM655435 EQU655433:ERI655435 FAQ655433:FBE655435 FKM655433:FLA655435 FUI655433:FUW655435 GEE655433:GES655435 GOA655433:GOO655435 GXW655433:GYK655435 HHS655433:HIG655435 HRO655433:HSC655435 IBK655433:IBY655435 ILG655433:ILU655435 IVC655433:IVQ655435 JEY655433:JFM655435 JOU655433:JPI655435 JYQ655433:JZE655435 KIM655433:KJA655435 KSI655433:KSW655435 LCE655433:LCS655435 LMA655433:LMO655435 LVW655433:LWK655435 MFS655433:MGG655435 MPO655433:MQC655435 MZK655433:MZY655435 NJG655433:NJU655435 NTC655433:NTQ655435 OCY655433:ODM655435 OMU655433:ONI655435 OWQ655433:OXE655435 PGM655433:PHA655435 PQI655433:PQW655435 QAE655433:QAS655435 QKA655433:QKO655435 QTW655433:QUK655435 RDS655433:REG655435 RNO655433:ROC655435 RXK655433:RXY655435 SHG655433:SHU655435 SRC655433:SRQ655435 TAY655433:TBM655435 TKU655433:TLI655435 TUQ655433:TVE655435 UEM655433:UFA655435 UOI655433:UOW655435 UYE655433:UYS655435 VIA655433:VIO655435 VRW655433:VSK655435 WBS655433:WCG655435 WLO655433:WMC655435 WVK655433:WVY655435 C720969:Q720971 IY720969:JM720971 SU720969:TI720971 ACQ720969:ADE720971 AMM720969:ANA720971 AWI720969:AWW720971 BGE720969:BGS720971 BQA720969:BQO720971 BZW720969:CAK720971 CJS720969:CKG720971 CTO720969:CUC720971 DDK720969:DDY720971 DNG720969:DNU720971 DXC720969:DXQ720971 EGY720969:EHM720971 EQU720969:ERI720971 FAQ720969:FBE720971 FKM720969:FLA720971 FUI720969:FUW720971 GEE720969:GES720971 GOA720969:GOO720971 GXW720969:GYK720971 HHS720969:HIG720971 HRO720969:HSC720971 IBK720969:IBY720971 ILG720969:ILU720971 IVC720969:IVQ720971 JEY720969:JFM720971 JOU720969:JPI720971 JYQ720969:JZE720971 KIM720969:KJA720971 KSI720969:KSW720971 LCE720969:LCS720971 LMA720969:LMO720971 LVW720969:LWK720971 MFS720969:MGG720971 MPO720969:MQC720971 MZK720969:MZY720971 NJG720969:NJU720971 NTC720969:NTQ720971 OCY720969:ODM720971 OMU720969:ONI720971 OWQ720969:OXE720971 PGM720969:PHA720971 PQI720969:PQW720971 QAE720969:QAS720971 QKA720969:QKO720971 QTW720969:QUK720971 RDS720969:REG720971 RNO720969:ROC720971 RXK720969:RXY720971 SHG720969:SHU720971 SRC720969:SRQ720971 TAY720969:TBM720971 TKU720969:TLI720971 TUQ720969:TVE720971 UEM720969:UFA720971 UOI720969:UOW720971 UYE720969:UYS720971 VIA720969:VIO720971 VRW720969:VSK720971 WBS720969:WCG720971 WLO720969:WMC720971 WVK720969:WVY720971 C786505:Q786507 IY786505:JM786507 SU786505:TI786507 ACQ786505:ADE786507 AMM786505:ANA786507 AWI786505:AWW786507 BGE786505:BGS786507 BQA786505:BQO786507 BZW786505:CAK786507 CJS786505:CKG786507 CTO786505:CUC786507 DDK786505:DDY786507 DNG786505:DNU786507 DXC786505:DXQ786507 EGY786505:EHM786507 EQU786505:ERI786507 FAQ786505:FBE786507 FKM786505:FLA786507 FUI786505:FUW786507 GEE786505:GES786507 GOA786505:GOO786507 GXW786505:GYK786507 HHS786505:HIG786507 HRO786505:HSC786507 IBK786505:IBY786507 ILG786505:ILU786507 IVC786505:IVQ786507 JEY786505:JFM786507 JOU786505:JPI786507 JYQ786505:JZE786507 KIM786505:KJA786507 KSI786505:KSW786507 LCE786505:LCS786507 LMA786505:LMO786507 LVW786505:LWK786507 MFS786505:MGG786507 MPO786505:MQC786507 MZK786505:MZY786507 NJG786505:NJU786507 NTC786505:NTQ786507 OCY786505:ODM786507 OMU786505:ONI786507 OWQ786505:OXE786507 PGM786505:PHA786507 PQI786505:PQW786507 QAE786505:QAS786507 QKA786505:QKO786507 QTW786505:QUK786507 RDS786505:REG786507 RNO786505:ROC786507 RXK786505:RXY786507 SHG786505:SHU786507 SRC786505:SRQ786507 TAY786505:TBM786507 TKU786505:TLI786507 TUQ786505:TVE786507 UEM786505:UFA786507 UOI786505:UOW786507 UYE786505:UYS786507 VIA786505:VIO786507 VRW786505:VSK786507 WBS786505:WCG786507 WLO786505:WMC786507 WVK786505:WVY786507 C852041:Q852043 IY852041:JM852043 SU852041:TI852043 ACQ852041:ADE852043 AMM852041:ANA852043 AWI852041:AWW852043 BGE852041:BGS852043 BQA852041:BQO852043 BZW852041:CAK852043 CJS852041:CKG852043 CTO852041:CUC852043 DDK852041:DDY852043 DNG852041:DNU852043 DXC852041:DXQ852043 EGY852041:EHM852043 EQU852041:ERI852043 FAQ852041:FBE852043 FKM852041:FLA852043 FUI852041:FUW852043 GEE852041:GES852043 GOA852041:GOO852043 GXW852041:GYK852043 HHS852041:HIG852043 HRO852041:HSC852043 IBK852041:IBY852043 ILG852041:ILU852043 IVC852041:IVQ852043 JEY852041:JFM852043 JOU852041:JPI852043 JYQ852041:JZE852043 KIM852041:KJA852043 KSI852041:KSW852043 LCE852041:LCS852043 LMA852041:LMO852043 LVW852041:LWK852043 MFS852041:MGG852043 MPO852041:MQC852043 MZK852041:MZY852043 NJG852041:NJU852043 NTC852041:NTQ852043 OCY852041:ODM852043 OMU852041:ONI852043 OWQ852041:OXE852043 PGM852041:PHA852043 PQI852041:PQW852043 QAE852041:QAS852043 QKA852041:QKO852043 QTW852041:QUK852043 RDS852041:REG852043 RNO852041:ROC852043 RXK852041:RXY852043 SHG852041:SHU852043 SRC852041:SRQ852043 TAY852041:TBM852043 TKU852041:TLI852043 TUQ852041:TVE852043 UEM852041:UFA852043 UOI852041:UOW852043 UYE852041:UYS852043 VIA852041:VIO852043 VRW852041:VSK852043 WBS852041:WCG852043 WLO852041:WMC852043 WVK852041:WVY852043 C917577:Q917579 IY917577:JM917579 SU917577:TI917579 ACQ917577:ADE917579 AMM917577:ANA917579 AWI917577:AWW917579 BGE917577:BGS917579 BQA917577:BQO917579 BZW917577:CAK917579 CJS917577:CKG917579 CTO917577:CUC917579 DDK917577:DDY917579 DNG917577:DNU917579 DXC917577:DXQ917579 EGY917577:EHM917579 EQU917577:ERI917579 FAQ917577:FBE917579 FKM917577:FLA917579 FUI917577:FUW917579 GEE917577:GES917579 GOA917577:GOO917579 GXW917577:GYK917579 HHS917577:HIG917579 HRO917577:HSC917579 IBK917577:IBY917579 ILG917577:ILU917579 IVC917577:IVQ917579 JEY917577:JFM917579 JOU917577:JPI917579 JYQ917577:JZE917579 KIM917577:KJA917579 KSI917577:KSW917579 LCE917577:LCS917579 LMA917577:LMO917579 LVW917577:LWK917579 MFS917577:MGG917579 MPO917577:MQC917579 MZK917577:MZY917579 NJG917577:NJU917579 NTC917577:NTQ917579 OCY917577:ODM917579 OMU917577:ONI917579 OWQ917577:OXE917579 PGM917577:PHA917579 PQI917577:PQW917579 QAE917577:QAS917579 QKA917577:QKO917579 QTW917577:QUK917579 RDS917577:REG917579 RNO917577:ROC917579 RXK917577:RXY917579 SHG917577:SHU917579 SRC917577:SRQ917579 TAY917577:TBM917579 TKU917577:TLI917579 TUQ917577:TVE917579 UEM917577:UFA917579 UOI917577:UOW917579 UYE917577:UYS917579 VIA917577:VIO917579 VRW917577:VSK917579 WBS917577:WCG917579 WLO917577:WMC917579 WVK917577:WVY917579 C983113:Q983115 IY983113:JM983115 SU983113:TI983115 ACQ983113:ADE983115 AMM983113:ANA983115 AWI983113:AWW983115 BGE983113:BGS983115 BQA983113:BQO983115 BZW983113:CAK983115 CJS983113:CKG983115 CTO983113:CUC983115 DDK983113:DDY983115 DNG983113:DNU983115 DXC983113:DXQ983115 EGY983113:EHM983115 EQU983113:ERI983115 FAQ983113:FBE983115 FKM983113:FLA983115 FUI983113:FUW983115 GEE983113:GES983115 GOA983113:GOO983115 GXW983113:GYK983115 HHS983113:HIG983115 HRO983113:HSC983115 IBK983113:IBY983115 ILG983113:ILU983115 IVC983113:IVQ983115 JEY983113:JFM983115 JOU983113:JPI983115 JYQ983113:JZE983115 KIM983113:KJA983115 KSI983113:KSW983115 LCE983113:LCS983115 LMA983113:LMO983115 LVW983113:LWK983115 MFS983113:MGG983115 MPO983113:MQC983115 MZK983113:MZY983115 NJG983113:NJU983115 NTC983113:NTQ983115 OCY983113:ODM983115 OMU983113:ONI983115 OWQ983113:OXE983115 PGM983113:PHA983115 PQI983113:PQW983115 QAE983113:QAS983115 QKA983113:QKO983115 QTW983113:QUK983115 RDS983113:REG983115 RNO983113:ROC983115 RXK983113:RXY983115 SHG983113:SHU983115 SRC983113:SRQ983115 TAY983113:TBM983115 TKU983113:TLI983115 TUQ983113:TVE983115 UEM983113:UFA983115 UOI983113:UOW983115 UYE983113:UYS983115 VIA983113:VIO983115 VRW983113:VSK983115 WBS983113:WCG983115 WLO983113:WMC983115 WVK983113:WVY983115">
      <formula1>$J$229:$J$247</formula1>
    </dataValidation>
    <dataValidation type="list" allowBlank="1" showInputMessage="1" showErrorMessage="1" sqref="R69:R71 WVZ983113:WVZ983115 WMD983113:WMD983115 WCH983113:WCH983115 VSL983113:VSL983115 VIP983113:VIP983115 UYT983113:UYT983115 UOX983113:UOX983115 UFB983113:UFB983115 TVF983113:TVF983115 TLJ983113:TLJ983115 TBN983113:TBN983115 SRR983113:SRR983115 SHV983113:SHV983115 RXZ983113:RXZ983115 ROD983113:ROD983115 REH983113:REH983115 QUL983113:QUL983115 QKP983113:QKP983115 QAT983113:QAT983115 PQX983113:PQX983115 PHB983113:PHB983115 OXF983113:OXF983115 ONJ983113:ONJ983115 ODN983113:ODN983115 NTR983113:NTR983115 NJV983113:NJV983115 MZZ983113:MZZ983115 MQD983113:MQD983115 MGH983113:MGH983115 LWL983113:LWL983115 LMP983113:LMP983115 LCT983113:LCT983115 KSX983113:KSX983115 KJB983113:KJB983115 JZF983113:JZF983115 JPJ983113:JPJ983115 JFN983113:JFN983115 IVR983113:IVR983115 ILV983113:ILV983115 IBZ983113:IBZ983115 HSD983113:HSD983115 HIH983113:HIH983115 GYL983113:GYL983115 GOP983113:GOP983115 GET983113:GET983115 FUX983113:FUX983115 FLB983113:FLB983115 FBF983113:FBF983115 ERJ983113:ERJ983115 EHN983113:EHN983115 DXR983113:DXR983115 DNV983113:DNV983115 DDZ983113:DDZ983115 CUD983113:CUD983115 CKH983113:CKH983115 CAL983113:CAL983115 BQP983113:BQP983115 BGT983113:BGT983115 AWX983113:AWX983115 ANB983113:ANB983115 ADF983113:ADF983115 TJ983113:TJ983115 JN983113:JN983115 R983113:R983115 WVZ917577:WVZ917579 WMD917577:WMD917579 WCH917577:WCH917579 VSL917577:VSL917579 VIP917577:VIP917579 UYT917577:UYT917579 UOX917577:UOX917579 UFB917577:UFB917579 TVF917577:TVF917579 TLJ917577:TLJ917579 TBN917577:TBN917579 SRR917577:SRR917579 SHV917577:SHV917579 RXZ917577:RXZ917579 ROD917577:ROD917579 REH917577:REH917579 QUL917577:QUL917579 QKP917577:QKP917579 QAT917577:QAT917579 PQX917577:PQX917579 PHB917577:PHB917579 OXF917577:OXF917579 ONJ917577:ONJ917579 ODN917577:ODN917579 NTR917577:NTR917579 NJV917577:NJV917579 MZZ917577:MZZ917579 MQD917577:MQD917579 MGH917577:MGH917579 LWL917577:LWL917579 LMP917577:LMP917579 LCT917577:LCT917579 KSX917577:KSX917579 KJB917577:KJB917579 JZF917577:JZF917579 JPJ917577:JPJ917579 JFN917577:JFN917579 IVR917577:IVR917579 ILV917577:ILV917579 IBZ917577:IBZ917579 HSD917577:HSD917579 HIH917577:HIH917579 GYL917577:GYL917579 GOP917577:GOP917579 GET917577:GET917579 FUX917577:FUX917579 FLB917577:FLB917579 FBF917577:FBF917579 ERJ917577:ERJ917579 EHN917577:EHN917579 DXR917577:DXR917579 DNV917577:DNV917579 DDZ917577:DDZ917579 CUD917577:CUD917579 CKH917577:CKH917579 CAL917577:CAL917579 BQP917577:BQP917579 BGT917577:BGT917579 AWX917577:AWX917579 ANB917577:ANB917579 ADF917577:ADF917579 TJ917577:TJ917579 JN917577:JN917579 R917577:R917579 WVZ852041:WVZ852043 WMD852041:WMD852043 WCH852041:WCH852043 VSL852041:VSL852043 VIP852041:VIP852043 UYT852041:UYT852043 UOX852041:UOX852043 UFB852041:UFB852043 TVF852041:TVF852043 TLJ852041:TLJ852043 TBN852041:TBN852043 SRR852041:SRR852043 SHV852041:SHV852043 RXZ852041:RXZ852043 ROD852041:ROD852043 REH852041:REH852043 QUL852041:QUL852043 QKP852041:QKP852043 QAT852041:QAT852043 PQX852041:PQX852043 PHB852041:PHB852043 OXF852041:OXF852043 ONJ852041:ONJ852043 ODN852041:ODN852043 NTR852041:NTR852043 NJV852041:NJV852043 MZZ852041:MZZ852043 MQD852041:MQD852043 MGH852041:MGH852043 LWL852041:LWL852043 LMP852041:LMP852043 LCT852041:LCT852043 KSX852041:KSX852043 KJB852041:KJB852043 JZF852041:JZF852043 JPJ852041:JPJ852043 JFN852041:JFN852043 IVR852041:IVR852043 ILV852041:ILV852043 IBZ852041:IBZ852043 HSD852041:HSD852043 HIH852041:HIH852043 GYL852041:GYL852043 GOP852041:GOP852043 GET852041:GET852043 FUX852041:FUX852043 FLB852041:FLB852043 FBF852041:FBF852043 ERJ852041:ERJ852043 EHN852041:EHN852043 DXR852041:DXR852043 DNV852041:DNV852043 DDZ852041:DDZ852043 CUD852041:CUD852043 CKH852041:CKH852043 CAL852041:CAL852043 BQP852041:BQP852043 BGT852041:BGT852043 AWX852041:AWX852043 ANB852041:ANB852043 ADF852041:ADF852043 TJ852041:TJ852043 JN852041:JN852043 R852041:R852043 WVZ786505:WVZ786507 WMD786505:WMD786507 WCH786505:WCH786507 VSL786505:VSL786507 VIP786505:VIP786507 UYT786505:UYT786507 UOX786505:UOX786507 UFB786505:UFB786507 TVF786505:TVF786507 TLJ786505:TLJ786507 TBN786505:TBN786507 SRR786505:SRR786507 SHV786505:SHV786507 RXZ786505:RXZ786507 ROD786505:ROD786507 REH786505:REH786507 QUL786505:QUL786507 QKP786505:QKP786507 QAT786505:QAT786507 PQX786505:PQX786507 PHB786505:PHB786507 OXF786505:OXF786507 ONJ786505:ONJ786507 ODN786505:ODN786507 NTR786505:NTR786507 NJV786505:NJV786507 MZZ786505:MZZ786507 MQD786505:MQD786507 MGH786505:MGH786507 LWL786505:LWL786507 LMP786505:LMP786507 LCT786505:LCT786507 KSX786505:KSX786507 KJB786505:KJB786507 JZF786505:JZF786507 JPJ786505:JPJ786507 JFN786505:JFN786507 IVR786505:IVR786507 ILV786505:ILV786507 IBZ786505:IBZ786507 HSD786505:HSD786507 HIH786505:HIH786507 GYL786505:GYL786507 GOP786505:GOP786507 GET786505:GET786507 FUX786505:FUX786507 FLB786505:FLB786507 FBF786505:FBF786507 ERJ786505:ERJ786507 EHN786505:EHN786507 DXR786505:DXR786507 DNV786505:DNV786507 DDZ786505:DDZ786507 CUD786505:CUD786507 CKH786505:CKH786507 CAL786505:CAL786507 BQP786505:BQP786507 BGT786505:BGT786507 AWX786505:AWX786507 ANB786505:ANB786507 ADF786505:ADF786507 TJ786505:TJ786507 JN786505:JN786507 R786505:R786507 WVZ720969:WVZ720971 WMD720969:WMD720971 WCH720969:WCH720971 VSL720969:VSL720971 VIP720969:VIP720971 UYT720969:UYT720971 UOX720969:UOX720971 UFB720969:UFB720971 TVF720969:TVF720971 TLJ720969:TLJ720971 TBN720969:TBN720971 SRR720969:SRR720971 SHV720969:SHV720971 RXZ720969:RXZ720971 ROD720969:ROD720971 REH720969:REH720971 QUL720969:QUL720971 QKP720969:QKP720971 QAT720969:QAT720971 PQX720969:PQX720971 PHB720969:PHB720971 OXF720969:OXF720971 ONJ720969:ONJ720971 ODN720969:ODN720971 NTR720969:NTR720971 NJV720969:NJV720971 MZZ720969:MZZ720971 MQD720969:MQD720971 MGH720969:MGH720971 LWL720969:LWL720971 LMP720969:LMP720971 LCT720969:LCT720971 KSX720969:KSX720971 KJB720969:KJB720971 JZF720969:JZF720971 JPJ720969:JPJ720971 JFN720969:JFN720971 IVR720969:IVR720971 ILV720969:ILV720971 IBZ720969:IBZ720971 HSD720969:HSD720971 HIH720969:HIH720971 GYL720969:GYL720971 GOP720969:GOP720971 GET720969:GET720971 FUX720969:FUX720971 FLB720969:FLB720971 FBF720969:FBF720971 ERJ720969:ERJ720971 EHN720969:EHN720971 DXR720969:DXR720971 DNV720969:DNV720971 DDZ720969:DDZ720971 CUD720969:CUD720971 CKH720969:CKH720971 CAL720969:CAL720971 BQP720969:BQP720971 BGT720969:BGT720971 AWX720969:AWX720971 ANB720969:ANB720971 ADF720969:ADF720971 TJ720969:TJ720971 JN720969:JN720971 R720969:R720971 WVZ655433:WVZ655435 WMD655433:WMD655435 WCH655433:WCH655435 VSL655433:VSL655435 VIP655433:VIP655435 UYT655433:UYT655435 UOX655433:UOX655435 UFB655433:UFB655435 TVF655433:TVF655435 TLJ655433:TLJ655435 TBN655433:TBN655435 SRR655433:SRR655435 SHV655433:SHV655435 RXZ655433:RXZ655435 ROD655433:ROD655435 REH655433:REH655435 QUL655433:QUL655435 QKP655433:QKP655435 QAT655433:QAT655435 PQX655433:PQX655435 PHB655433:PHB655435 OXF655433:OXF655435 ONJ655433:ONJ655435 ODN655433:ODN655435 NTR655433:NTR655435 NJV655433:NJV655435 MZZ655433:MZZ655435 MQD655433:MQD655435 MGH655433:MGH655435 LWL655433:LWL655435 LMP655433:LMP655435 LCT655433:LCT655435 KSX655433:KSX655435 KJB655433:KJB655435 JZF655433:JZF655435 JPJ655433:JPJ655435 JFN655433:JFN655435 IVR655433:IVR655435 ILV655433:ILV655435 IBZ655433:IBZ655435 HSD655433:HSD655435 HIH655433:HIH655435 GYL655433:GYL655435 GOP655433:GOP655435 GET655433:GET655435 FUX655433:FUX655435 FLB655433:FLB655435 FBF655433:FBF655435 ERJ655433:ERJ655435 EHN655433:EHN655435 DXR655433:DXR655435 DNV655433:DNV655435 DDZ655433:DDZ655435 CUD655433:CUD655435 CKH655433:CKH655435 CAL655433:CAL655435 BQP655433:BQP655435 BGT655433:BGT655435 AWX655433:AWX655435 ANB655433:ANB655435 ADF655433:ADF655435 TJ655433:TJ655435 JN655433:JN655435 R655433:R655435 WVZ589897:WVZ589899 WMD589897:WMD589899 WCH589897:WCH589899 VSL589897:VSL589899 VIP589897:VIP589899 UYT589897:UYT589899 UOX589897:UOX589899 UFB589897:UFB589899 TVF589897:TVF589899 TLJ589897:TLJ589899 TBN589897:TBN589899 SRR589897:SRR589899 SHV589897:SHV589899 RXZ589897:RXZ589899 ROD589897:ROD589899 REH589897:REH589899 QUL589897:QUL589899 QKP589897:QKP589899 QAT589897:QAT589899 PQX589897:PQX589899 PHB589897:PHB589899 OXF589897:OXF589899 ONJ589897:ONJ589899 ODN589897:ODN589899 NTR589897:NTR589899 NJV589897:NJV589899 MZZ589897:MZZ589899 MQD589897:MQD589899 MGH589897:MGH589899 LWL589897:LWL589899 LMP589897:LMP589899 LCT589897:LCT589899 KSX589897:KSX589899 KJB589897:KJB589899 JZF589897:JZF589899 JPJ589897:JPJ589899 JFN589897:JFN589899 IVR589897:IVR589899 ILV589897:ILV589899 IBZ589897:IBZ589899 HSD589897:HSD589899 HIH589897:HIH589899 GYL589897:GYL589899 GOP589897:GOP589899 GET589897:GET589899 FUX589897:FUX589899 FLB589897:FLB589899 FBF589897:FBF589899 ERJ589897:ERJ589899 EHN589897:EHN589899 DXR589897:DXR589899 DNV589897:DNV589899 DDZ589897:DDZ589899 CUD589897:CUD589899 CKH589897:CKH589899 CAL589897:CAL589899 BQP589897:BQP589899 BGT589897:BGT589899 AWX589897:AWX589899 ANB589897:ANB589899 ADF589897:ADF589899 TJ589897:TJ589899 JN589897:JN589899 R589897:R589899 WVZ524361:WVZ524363 WMD524361:WMD524363 WCH524361:WCH524363 VSL524361:VSL524363 VIP524361:VIP524363 UYT524361:UYT524363 UOX524361:UOX524363 UFB524361:UFB524363 TVF524361:TVF524363 TLJ524361:TLJ524363 TBN524361:TBN524363 SRR524361:SRR524363 SHV524361:SHV524363 RXZ524361:RXZ524363 ROD524361:ROD524363 REH524361:REH524363 QUL524361:QUL524363 QKP524361:QKP524363 QAT524361:QAT524363 PQX524361:PQX524363 PHB524361:PHB524363 OXF524361:OXF524363 ONJ524361:ONJ524363 ODN524361:ODN524363 NTR524361:NTR524363 NJV524361:NJV524363 MZZ524361:MZZ524363 MQD524361:MQD524363 MGH524361:MGH524363 LWL524361:LWL524363 LMP524361:LMP524363 LCT524361:LCT524363 KSX524361:KSX524363 KJB524361:KJB524363 JZF524361:JZF524363 JPJ524361:JPJ524363 JFN524361:JFN524363 IVR524361:IVR524363 ILV524361:ILV524363 IBZ524361:IBZ524363 HSD524361:HSD524363 HIH524361:HIH524363 GYL524361:GYL524363 GOP524361:GOP524363 GET524361:GET524363 FUX524361:FUX524363 FLB524361:FLB524363 FBF524361:FBF524363 ERJ524361:ERJ524363 EHN524361:EHN524363 DXR524361:DXR524363 DNV524361:DNV524363 DDZ524361:DDZ524363 CUD524361:CUD524363 CKH524361:CKH524363 CAL524361:CAL524363 BQP524361:BQP524363 BGT524361:BGT524363 AWX524361:AWX524363 ANB524361:ANB524363 ADF524361:ADF524363 TJ524361:TJ524363 JN524361:JN524363 R524361:R524363 WVZ458825:WVZ458827 WMD458825:WMD458827 WCH458825:WCH458827 VSL458825:VSL458827 VIP458825:VIP458827 UYT458825:UYT458827 UOX458825:UOX458827 UFB458825:UFB458827 TVF458825:TVF458827 TLJ458825:TLJ458827 TBN458825:TBN458827 SRR458825:SRR458827 SHV458825:SHV458827 RXZ458825:RXZ458827 ROD458825:ROD458827 REH458825:REH458827 QUL458825:QUL458827 QKP458825:QKP458827 QAT458825:QAT458827 PQX458825:PQX458827 PHB458825:PHB458827 OXF458825:OXF458827 ONJ458825:ONJ458827 ODN458825:ODN458827 NTR458825:NTR458827 NJV458825:NJV458827 MZZ458825:MZZ458827 MQD458825:MQD458827 MGH458825:MGH458827 LWL458825:LWL458827 LMP458825:LMP458827 LCT458825:LCT458827 KSX458825:KSX458827 KJB458825:KJB458827 JZF458825:JZF458827 JPJ458825:JPJ458827 JFN458825:JFN458827 IVR458825:IVR458827 ILV458825:ILV458827 IBZ458825:IBZ458827 HSD458825:HSD458827 HIH458825:HIH458827 GYL458825:GYL458827 GOP458825:GOP458827 GET458825:GET458827 FUX458825:FUX458827 FLB458825:FLB458827 FBF458825:FBF458827 ERJ458825:ERJ458827 EHN458825:EHN458827 DXR458825:DXR458827 DNV458825:DNV458827 DDZ458825:DDZ458827 CUD458825:CUD458827 CKH458825:CKH458827 CAL458825:CAL458827 BQP458825:BQP458827 BGT458825:BGT458827 AWX458825:AWX458827 ANB458825:ANB458827 ADF458825:ADF458827 TJ458825:TJ458827 JN458825:JN458827 R458825:R458827 WVZ393289:WVZ393291 WMD393289:WMD393291 WCH393289:WCH393291 VSL393289:VSL393291 VIP393289:VIP393291 UYT393289:UYT393291 UOX393289:UOX393291 UFB393289:UFB393291 TVF393289:TVF393291 TLJ393289:TLJ393291 TBN393289:TBN393291 SRR393289:SRR393291 SHV393289:SHV393291 RXZ393289:RXZ393291 ROD393289:ROD393291 REH393289:REH393291 QUL393289:QUL393291 QKP393289:QKP393291 QAT393289:QAT393291 PQX393289:PQX393291 PHB393289:PHB393291 OXF393289:OXF393291 ONJ393289:ONJ393291 ODN393289:ODN393291 NTR393289:NTR393291 NJV393289:NJV393291 MZZ393289:MZZ393291 MQD393289:MQD393291 MGH393289:MGH393291 LWL393289:LWL393291 LMP393289:LMP393291 LCT393289:LCT393291 KSX393289:KSX393291 KJB393289:KJB393291 JZF393289:JZF393291 JPJ393289:JPJ393291 JFN393289:JFN393291 IVR393289:IVR393291 ILV393289:ILV393291 IBZ393289:IBZ393291 HSD393289:HSD393291 HIH393289:HIH393291 GYL393289:GYL393291 GOP393289:GOP393291 GET393289:GET393291 FUX393289:FUX393291 FLB393289:FLB393291 FBF393289:FBF393291 ERJ393289:ERJ393291 EHN393289:EHN393291 DXR393289:DXR393291 DNV393289:DNV393291 DDZ393289:DDZ393291 CUD393289:CUD393291 CKH393289:CKH393291 CAL393289:CAL393291 BQP393289:BQP393291 BGT393289:BGT393291 AWX393289:AWX393291 ANB393289:ANB393291 ADF393289:ADF393291 TJ393289:TJ393291 JN393289:JN393291 R393289:R393291 WVZ327753:WVZ327755 WMD327753:WMD327755 WCH327753:WCH327755 VSL327753:VSL327755 VIP327753:VIP327755 UYT327753:UYT327755 UOX327753:UOX327755 UFB327753:UFB327755 TVF327753:TVF327755 TLJ327753:TLJ327755 TBN327753:TBN327755 SRR327753:SRR327755 SHV327753:SHV327755 RXZ327753:RXZ327755 ROD327753:ROD327755 REH327753:REH327755 QUL327753:QUL327755 QKP327753:QKP327755 QAT327753:QAT327755 PQX327753:PQX327755 PHB327753:PHB327755 OXF327753:OXF327755 ONJ327753:ONJ327755 ODN327753:ODN327755 NTR327753:NTR327755 NJV327753:NJV327755 MZZ327753:MZZ327755 MQD327753:MQD327755 MGH327753:MGH327755 LWL327753:LWL327755 LMP327753:LMP327755 LCT327753:LCT327755 KSX327753:KSX327755 KJB327753:KJB327755 JZF327753:JZF327755 JPJ327753:JPJ327755 JFN327753:JFN327755 IVR327753:IVR327755 ILV327753:ILV327755 IBZ327753:IBZ327755 HSD327753:HSD327755 HIH327753:HIH327755 GYL327753:GYL327755 GOP327753:GOP327755 GET327753:GET327755 FUX327753:FUX327755 FLB327753:FLB327755 FBF327753:FBF327755 ERJ327753:ERJ327755 EHN327753:EHN327755 DXR327753:DXR327755 DNV327753:DNV327755 DDZ327753:DDZ327755 CUD327753:CUD327755 CKH327753:CKH327755 CAL327753:CAL327755 BQP327753:BQP327755 BGT327753:BGT327755 AWX327753:AWX327755 ANB327753:ANB327755 ADF327753:ADF327755 TJ327753:TJ327755 JN327753:JN327755 R327753:R327755 WVZ262217:WVZ262219 WMD262217:WMD262219 WCH262217:WCH262219 VSL262217:VSL262219 VIP262217:VIP262219 UYT262217:UYT262219 UOX262217:UOX262219 UFB262217:UFB262219 TVF262217:TVF262219 TLJ262217:TLJ262219 TBN262217:TBN262219 SRR262217:SRR262219 SHV262217:SHV262219 RXZ262217:RXZ262219 ROD262217:ROD262219 REH262217:REH262219 QUL262217:QUL262219 QKP262217:QKP262219 QAT262217:QAT262219 PQX262217:PQX262219 PHB262217:PHB262219 OXF262217:OXF262219 ONJ262217:ONJ262219 ODN262217:ODN262219 NTR262217:NTR262219 NJV262217:NJV262219 MZZ262217:MZZ262219 MQD262217:MQD262219 MGH262217:MGH262219 LWL262217:LWL262219 LMP262217:LMP262219 LCT262217:LCT262219 KSX262217:KSX262219 KJB262217:KJB262219 JZF262217:JZF262219 JPJ262217:JPJ262219 JFN262217:JFN262219 IVR262217:IVR262219 ILV262217:ILV262219 IBZ262217:IBZ262219 HSD262217:HSD262219 HIH262217:HIH262219 GYL262217:GYL262219 GOP262217:GOP262219 GET262217:GET262219 FUX262217:FUX262219 FLB262217:FLB262219 FBF262217:FBF262219 ERJ262217:ERJ262219 EHN262217:EHN262219 DXR262217:DXR262219 DNV262217:DNV262219 DDZ262217:DDZ262219 CUD262217:CUD262219 CKH262217:CKH262219 CAL262217:CAL262219 BQP262217:BQP262219 BGT262217:BGT262219 AWX262217:AWX262219 ANB262217:ANB262219 ADF262217:ADF262219 TJ262217:TJ262219 JN262217:JN262219 R262217:R262219 WVZ196681:WVZ196683 WMD196681:WMD196683 WCH196681:WCH196683 VSL196681:VSL196683 VIP196681:VIP196683 UYT196681:UYT196683 UOX196681:UOX196683 UFB196681:UFB196683 TVF196681:TVF196683 TLJ196681:TLJ196683 TBN196681:TBN196683 SRR196681:SRR196683 SHV196681:SHV196683 RXZ196681:RXZ196683 ROD196681:ROD196683 REH196681:REH196683 QUL196681:QUL196683 QKP196681:QKP196683 QAT196681:QAT196683 PQX196681:PQX196683 PHB196681:PHB196683 OXF196681:OXF196683 ONJ196681:ONJ196683 ODN196681:ODN196683 NTR196681:NTR196683 NJV196681:NJV196683 MZZ196681:MZZ196683 MQD196681:MQD196683 MGH196681:MGH196683 LWL196681:LWL196683 LMP196681:LMP196683 LCT196681:LCT196683 KSX196681:KSX196683 KJB196681:KJB196683 JZF196681:JZF196683 JPJ196681:JPJ196683 JFN196681:JFN196683 IVR196681:IVR196683 ILV196681:ILV196683 IBZ196681:IBZ196683 HSD196681:HSD196683 HIH196681:HIH196683 GYL196681:GYL196683 GOP196681:GOP196683 GET196681:GET196683 FUX196681:FUX196683 FLB196681:FLB196683 FBF196681:FBF196683 ERJ196681:ERJ196683 EHN196681:EHN196683 DXR196681:DXR196683 DNV196681:DNV196683 DDZ196681:DDZ196683 CUD196681:CUD196683 CKH196681:CKH196683 CAL196681:CAL196683 BQP196681:BQP196683 BGT196681:BGT196683 AWX196681:AWX196683 ANB196681:ANB196683 ADF196681:ADF196683 TJ196681:TJ196683 JN196681:JN196683 R196681:R196683 WVZ131145:WVZ131147 WMD131145:WMD131147 WCH131145:WCH131147 VSL131145:VSL131147 VIP131145:VIP131147 UYT131145:UYT131147 UOX131145:UOX131147 UFB131145:UFB131147 TVF131145:TVF131147 TLJ131145:TLJ131147 TBN131145:TBN131147 SRR131145:SRR131147 SHV131145:SHV131147 RXZ131145:RXZ131147 ROD131145:ROD131147 REH131145:REH131147 QUL131145:QUL131147 QKP131145:QKP131147 QAT131145:QAT131147 PQX131145:PQX131147 PHB131145:PHB131147 OXF131145:OXF131147 ONJ131145:ONJ131147 ODN131145:ODN131147 NTR131145:NTR131147 NJV131145:NJV131147 MZZ131145:MZZ131147 MQD131145:MQD131147 MGH131145:MGH131147 LWL131145:LWL131147 LMP131145:LMP131147 LCT131145:LCT131147 KSX131145:KSX131147 KJB131145:KJB131147 JZF131145:JZF131147 JPJ131145:JPJ131147 JFN131145:JFN131147 IVR131145:IVR131147 ILV131145:ILV131147 IBZ131145:IBZ131147 HSD131145:HSD131147 HIH131145:HIH131147 GYL131145:GYL131147 GOP131145:GOP131147 GET131145:GET131147 FUX131145:FUX131147 FLB131145:FLB131147 FBF131145:FBF131147 ERJ131145:ERJ131147 EHN131145:EHN131147 DXR131145:DXR131147 DNV131145:DNV131147 DDZ131145:DDZ131147 CUD131145:CUD131147 CKH131145:CKH131147 CAL131145:CAL131147 BQP131145:BQP131147 BGT131145:BGT131147 AWX131145:AWX131147 ANB131145:ANB131147 ADF131145:ADF131147 TJ131145:TJ131147 JN131145:JN131147 R131145:R131147 WVZ65609:WVZ65611 WMD65609:WMD65611 WCH65609:WCH65611 VSL65609:VSL65611 VIP65609:VIP65611 UYT65609:UYT65611 UOX65609:UOX65611 UFB65609:UFB65611 TVF65609:TVF65611 TLJ65609:TLJ65611 TBN65609:TBN65611 SRR65609:SRR65611 SHV65609:SHV65611 RXZ65609:RXZ65611 ROD65609:ROD65611 REH65609:REH65611 QUL65609:QUL65611 QKP65609:QKP65611 QAT65609:QAT65611 PQX65609:PQX65611 PHB65609:PHB65611 OXF65609:OXF65611 ONJ65609:ONJ65611 ODN65609:ODN65611 NTR65609:NTR65611 NJV65609:NJV65611 MZZ65609:MZZ65611 MQD65609:MQD65611 MGH65609:MGH65611 LWL65609:LWL65611 LMP65609:LMP65611 LCT65609:LCT65611 KSX65609:KSX65611 KJB65609:KJB65611 JZF65609:JZF65611 JPJ65609:JPJ65611 JFN65609:JFN65611 IVR65609:IVR65611 ILV65609:ILV65611 IBZ65609:IBZ65611 HSD65609:HSD65611 HIH65609:HIH65611 GYL65609:GYL65611 GOP65609:GOP65611 GET65609:GET65611 FUX65609:FUX65611 FLB65609:FLB65611 FBF65609:FBF65611 ERJ65609:ERJ65611 EHN65609:EHN65611 DXR65609:DXR65611 DNV65609:DNV65611 DDZ65609:DDZ65611 CUD65609:CUD65611 CKH65609:CKH65611 CAL65609:CAL65611 BQP65609:BQP65611 BGT65609:BGT65611 AWX65609:AWX65611 ANB65609:ANB65611 ADF65609:ADF65611 TJ65609:TJ65611 JN65609:JN65611 R65609:R65611 WVZ69:WVZ71 WMD69:WMD71 WCH69:WCH71 VSL69:VSL71 VIP69:VIP71 UYT69:UYT71 UOX69:UOX71 UFB69:UFB71 TVF69:TVF71 TLJ69:TLJ71 TBN69:TBN71 SRR69:SRR71 SHV69:SHV71 RXZ69:RXZ71 ROD69:ROD71 REH69:REH71 QUL69:QUL71 QKP69:QKP71 QAT69:QAT71 PQX69:PQX71 PHB69:PHB71 OXF69:OXF71 ONJ69:ONJ71 ODN69:ODN71 NTR69:NTR71 NJV69:NJV71 MZZ69:MZZ71 MQD69:MQD71 MGH69:MGH71 LWL69:LWL71 LMP69:LMP71 LCT69:LCT71 KSX69:KSX71 KJB69:KJB71 JZF69:JZF71 JPJ69:JPJ71 JFN69:JFN71 IVR69:IVR71 ILV69:ILV71 IBZ69:IBZ71 HSD69:HSD71 HIH69:HIH71 GYL69:GYL71 GOP69:GOP71 GET69:GET71 FUX69:FUX71 FLB69:FLB71 FBF69:FBF71 ERJ69:ERJ71 EHN69:EHN71 DXR69:DXR71 DNV69:DNV71 DDZ69:DDZ71 CUD69:CUD71 CKH69:CKH71 CAL69:CAL71 BQP69:BQP71 BGT69:BGT71 AWX69:AWX71 ANB69:ANB71 ADF69:ADF71 TJ69:TJ71 JN69:JN71">
      <formula1>$J$249:$J$265</formula1>
    </dataValidation>
    <dataValidation type="list" allowBlank="1" showInputMessage="1" showErrorMessage="1" sqref="X64:AH64 WWF983108:WWP983108 WMJ983108:WMT983108 WCN983108:WCX983108 VSR983108:VTB983108 VIV983108:VJF983108 UYZ983108:UZJ983108 UPD983108:UPN983108 UFH983108:UFR983108 TVL983108:TVV983108 TLP983108:TLZ983108 TBT983108:TCD983108 SRX983108:SSH983108 SIB983108:SIL983108 RYF983108:RYP983108 ROJ983108:ROT983108 REN983108:REX983108 QUR983108:QVB983108 QKV983108:QLF983108 QAZ983108:QBJ983108 PRD983108:PRN983108 PHH983108:PHR983108 OXL983108:OXV983108 ONP983108:ONZ983108 ODT983108:OED983108 NTX983108:NUH983108 NKB983108:NKL983108 NAF983108:NAP983108 MQJ983108:MQT983108 MGN983108:MGX983108 LWR983108:LXB983108 LMV983108:LNF983108 LCZ983108:LDJ983108 KTD983108:KTN983108 KJH983108:KJR983108 JZL983108:JZV983108 JPP983108:JPZ983108 JFT983108:JGD983108 IVX983108:IWH983108 IMB983108:IML983108 ICF983108:ICP983108 HSJ983108:HST983108 HIN983108:HIX983108 GYR983108:GZB983108 GOV983108:GPF983108 GEZ983108:GFJ983108 FVD983108:FVN983108 FLH983108:FLR983108 FBL983108:FBV983108 ERP983108:ERZ983108 EHT983108:EID983108 DXX983108:DYH983108 DOB983108:DOL983108 DEF983108:DEP983108 CUJ983108:CUT983108 CKN983108:CKX983108 CAR983108:CBB983108 BQV983108:BRF983108 BGZ983108:BHJ983108 AXD983108:AXN983108 ANH983108:ANR983108 ADL983108:ADV983108 TP983108:TZ983108 JT983108:KD983108 X983108:AH983108 WWF917572:WWP917572 WMJ917572:WMT917572 WCN917572:WCX917572 VSR917572:VTB917572 VIV917572:VJF917572 UYZ917572:UZJ917572 UPD917572:UPN917572 UFH917572:UFR917572 TVL917572:TVV917572 TLP917572:TLZ917572 TBT917572:TCD917572 SRX917572:SSH917572 SIB917572:SIL917572 RYF917572:RYP917572 ROJ917572:ROT917572 REN917572:REX917572 QUR917572:QVB917572 QKV917572:QLF917572 QAZ917572:QBJ917572 PRD917572:PRN917572 PHH917572:PHR917572 OXL917572:OXV917572 ONP917572:ONZ917572 ODT917572:OED917572 NTX917572:NUH917572 NKB917572:NKL917572 NAF917572:NAP917572 MQJ917572:MQT917572 MGN917572:MGX917572 LWR917572:LXB917572 LMV917572:LNF917572 LCZ917572:LDJ917572 KTD917572:KTN917572 KJH917572:KJR917572 JZL917572:JZV917572 JPP917572:JPZ917572 JFT917572:JGD917572 IVX917572:IWH917572 IMB917572:IML917572 ICF917572:ICP917572 HSJ917572:HST917572 HIN917572:HIX917572 GYR917572:GZB917572 GOV917572:GPF917572 GEZ917572:GFJ917572 FVD917572:FVN917572 FLH917572:FLR917572 FBL917572:FBV917572 ERP917572:ERZ917572 EHT917572:EID917572 DXX917572:DYH917572 DOB917572:DOL917572 DEF917572:DEP917572 CUJ917572:CUT917572 CKN917572:CKX917572 CAR917572:CBB917572 BQV917572:BRF917572 BGZ917572:BHJ917572 AXD917572:AXN917572 ANH917572:ANR917572 ADL917572:ADV917572 TP917572:TZ917572 JT917572:KD917572 X917572:AH917572 WWF852036:WWP852036 WMJ852036:WMT852036 WCN852036:WCX852036 VSR852036:VTB852036 VIV852036:VJF852036 UYZ852036:UZJ852036 UPD852036:UPN852036 UFH852036:UFR852036 TVL852036:TVV852036 TLP852036:TLZ852036 TBT852036:TCD852036 SRX852036:SSH852036 SIB852036:SIL852036 RYF852036:RYP852036 ROJ852036:ROT852036 REN852036:REX852036 QUR852036:QVB852036 QKV852036:QLF852036 QAZ852036:QBJ852036 PRD852036:PRN852036 PHH852036:PHR852036 OXL852036:OXV852036 ONP852036:ONZ852036 ODT852036:OED852036 NTX852036:NUH852036 NKB852036:NKL852036 NAF852036:NAP852036 MQJ852036:MQT852036 MGN852036:MGX852036 LWR852036:LXB852036 LMV852036:LNF852036 LCZ852036:LDJ852036 KTD852036:KTN852036 KJH852036:KJR852036 JZL852036:JZV852036 JPP852036:JPZ852036 JFT852036:JGD852036 IVX852036:IWH852036 IMB852036:IML852036 ICF852036:ICP852036 HSJ852036:HST852036 HIN852036:HIX852036 GYR852036:GZB852036 GOV852036:GPF852036 GEZ852036:GFJ852036 FVD852036:FVN852036 FLH852036:FLR852036 FBL852036:FBV852036 ERP852036:ERZ852036 EHT852036:EID852036 DXX852036:DYH852036 DOB852036:DOL852036 DEF852036:DEP852036 CUJ852036:CUT852036 CKN852036:CKX852036 CAR852036:CBB852036 BQV852036:BRF852036 BGZ852036:BHJ852036 AXD852036:AXN852036 ANH852036:ANR852036 ADL852036:ADV852036 TP852036:TZ852036 JT852036:KD852036 X852036:AH852036 WWF786500:WWP786500 WMJ786500:WMT786500 WCN786500:WCX786500 VSR786500:VTB786500 VIV786500:VJF786500 UYZ786500:UZJ786500 UPD786500:UPN786500 UFH786500:UFR786500 TVL786500:TVV786500 TLP786500:TLZ786500 TBT786500:TCD786500 SRX786500:SSH786500 SIB786500:SIL786500 RYF786500:RYP786500 ROJ786500:ROT786500 REN786500:REX786500 QUR786500:QVB786500 QKV786500:QLF786500 QAZ786500:QBJ786500 PRD786500:PRN786500 PHH786500:PHR786500 OXL786500:OXV786500 ONP786500:ONZ786500 ODT786500:OED786500 NTX786500:NUH786500 NKB786500:NKL786500 NAF786500:NAP786500 MQJ786500:MQT786500 MGN786500:MGX786500 LWR786500:LXB786500 LMV786500:LNF786500 LCZ786500:LDJ786500 KTD786500:KTN786500 KJH786500:KJR786500 JZL786500:JZV786500 JPP786500:JPZ786500 JFT786500:JGD786500 IVX786500:IWH786500 IMB786500:IML786500 ICF786500:ICP786500 HSJ786500:HST786500 HIN786500:HIX786500 GYR786500:GZB786500 GOV786500:GPF786500 GEZ786500:GFJ786500 FVD786500:FVN786500 FLH786500:FLR786500 FBL786500:FBV786500 ERP786500:ERZ786500 EHT786500:EID786500 DXX786500:DYH786500 DOB786500:DOL786500 DEF786500:DEP786500 CUJ786500:CUT786500 CKN786500:CKX786500 CAR786500:CBB786500 BQV786500:BRF786500 BGZ786500:BHJ786500 AXD786500:AXN786500 ANH786500:ANR786500 ADL786500:ADV786500 TP786500:TZ786500 JT786500:KD786500 X786500:AH786500 WWF720964:WWP720964 WMJ720964:WMT720964 WCN720964:WCX720964 VSR720964:VTB720964 VIV720964:VJF720964 UYZ720964:UZJ720964 UPD720964:UPN720964 UFH720964:UFR720964 TVL720964:TVV720964 TLP720964:TLZ720964 TBT720964:TCD720964 SRX720964:SSH720964 SIB720964:SIL720964 RYF720964:RYP720964 ROJ720964:ROT720964 REN720964:REX720964 QUR720964:QVB720964 QKV720964:QLF720964 QAZ720964:QBJ720964 PRD720964:PRN720964 PHH720964:PHR720964 OXL720964:OXV720964 ONP720964:ONZ720964 ODT720964:OED720964 NTX720964:NUH720964 NKB720964:NKL720964 NAF720964:NAP720964 MQJ720964:MQT720964 MGN720964:MGX720964 LWR720964:LXB720964 LMV720964:LNF720964 LCZ720964:LDJ720964 KTD720964:KTN720964 KJH720964:KJR720964 JZL720964:JZV720964 JPP720964:JPZ720964 JFT720964:JGD720964 IVX720964:IWH720964 IMB720964:IML720964 ICF720964:ICP720964 HSJ720964:HST720964 HIN720964:HIX720964 GYR720964:GZB720964 GOV720964:GPF720964 GEZ720964:GFJ720964 FVD720964:FVN720964 FLH720964:FLR720964 FBL720964:FBV720964 ERP720964:ERZ720964 EHT720964:EID720964 DXX720964:DYH720964 DOB720964:DOL720964 DEF720964:DEP720964 CUJ720964:CUT720964 CKN720964:CKX720964 CAR720964:CBB720964 BQV720964:BRF720964 BGZ720964:BHJ720964 AXD720964:AXN720964 ANH720964:ANR720964 ADL720964:ADV720964 TP720964:TZ720964 JT720964:KD720964 X720964:AH720964 WWF655428:WWP655428 WMJ655428:WMT655428 WCN655428:WCX655428 VSR655428:VTB655428 VIV655428:VJF655428 UYZ655428:UZJ655428 UPD655428:UPN655428 UFH655428:UFR655428 TVL655428:TVV655428 TLP655428:TLZ655428 TBT655428:TCD655428 SRX655428:SSH655428 SIB655428:SIL655428 RYF655428:RYP655428 ROJ655428:ROT655428 REN655428:REX655428 QUR655428:QVB655428 QKV655428:QLF655428 QAZ655428:QBJ655428 PRD655428:PRN655428 PHH655428:PHR655428 OXL655428:OXV655428 ONP655428:ONZ655428 ODT655428:OED655428 NTX655428:NUH655428 NKB655428:NKL655428 NAF655428:NAP655428 MQJ655428:MQT655428 MGN655428:MGX655428 LWR655428:LXB655428 LMV655428:LNF655428 LCZ655428:LDJ655428 KTD655428:KTN655428 KJH655428:KJR655428 JZL655428:JZV655428 JPP655428:JPZ655428 JFT655428:JGD655428 IVX655428:IWH655428 IMB655428:IML655428 ICF655428:ICP655428 HSJ655428:HST655428 HIN655428:HIX655428 GYR655428:GZB655428 GOV655428:GPF655428 GEZ655428:GFJ655428 FVD655428:FVN655428 FLH655428:FLR655428 FBL655428:FBV655428 ERP655428:ERZ655428 EHT655428:EID655428 DXX655428:DYH655428 DOB655428:DOL655428 DEF655428:DEP655428 CUJ655428:CUT655428 CKN655428:CKX655428 CAR655428:CBB655428 BQV655428:BRF655428 BGZ655428:BHJ655428 AXD655428:AXN655428 ANH655428:ANR655428 ADL655428:ADV655428 TP655428:TZ655428 JT655428:KD655428 X655428:AH655428 WWF589892:WWP589892 WMJ589892:WMT589892 WCN589892:WCX589892 VSR589892:VTB589892 VIV589892:VJF589892 UYZ589892:UZJ589892 UPD589892:UPN589892 UFH589892:UFR589892 TVL589892:TVV589892 TLP589892:TLZ589892 TBT589892:TCD589892 SRX589892:SSH589892 SIB589892:SIL589892 RYF589892:RYP589892 ROJ589892:ROT589892 REN589892:REX589892 QUR589892:QVB589892 QKV589892:QLF589892 QAZ589892:QBJ589892 PRD589892:PRN589892 PHH589892:PHR589892 OXL589892:OXV589892 ONP589892:ONZ589892 ODT589892:OED589892 NTX589892:NUH589892 NKB589892:NKL589892 NAF589892:NAP589892 MQJ589892:MQT589892 MGN589892:MGX589892 LWR589892:LXB589892 LMV589892:LNF589892 LCZ589892:LDJ589892 KTD589892:KTN589892 KJH589892:KJR589892 JZL589892:JZV589892 JPP589892:JPZ589892 JFT589892:JGD589892 IVX589892:IWH589892 IMB589892:IML589892 ICF589892:ICP589892 HSJ589892:HST589892 HIN589892:HIX589892 GYR589892:GZB589892 GOV589892:GPF589892 GEZ589892:GFJ589892 FVD589892:FVN589892 FLH589892:FLR589892 FBL589892:FBV589892 ERP589892:ERZ589892 EHT589892:EID589892 DXX589892:DYH589892 DOB589892:DOL589892 DEF589892:DEP589892 CUJ589892:CUT589892 CKN589892:CKX589892 CAR589892:CBB589892 BQV589892:BRF589892 BGZ589892:BHJ589892 AXD589892:AXN589892 ANH589892:ANR589892 ADL589892:ADV589892 TP589892:TZ589892 JT589892:KD589892 X589892:AH589892 WWF524356:WWP524356 WMJ524356:WMT524356 WCN524356:WCX524356 VSR524356:VTB524356 VIV524356:VJF524356 UYZ524356:UZJ524356 UPD524356:UPN524356 UFH524356:UFR524356 TVL524356:TVV524356 TLP524356:TLZ524356 TBT524356:TCD524356 SRX524356:SSH524356 SIB524356:SIL524356 RYF524356:RYP524356 ROJ524356:ROT524356 REN524356:REX524356 QUR524356:QVB524356 QKV524356:QLF524356 QAZ524356:QBJ524356 PRD524356:PRN524356 PHH524356:PHR524356 OXL524356:OXV524356 ONP524356:ONZ524356 ODT524356:OED524356 NTX524356:NUH524356 NKB524356:NKL524356 NAF524356:NAP524356 MQJ524356:MQT524356 MGN524356:MGX524356 LWR524356:LXB524356 LMV524356:LNF524356 LCZ524356:LDJ524356 KTD524356:KTN524356 KJH524356:KJR524356 JZL524356:JZV524356 JPP524356:JPZ524356 JFT524356:JGD524356 IVX524356:IWH524356 IMB524356:IML524356 ICF524356:ICP524356 HSJ524356:HST524356 HIN524356:HIX524356 GYR524356:GZB524356 GOV524356:GPF524356 GEZ524356:GFJ524356 FVD524356:FVN524356 FLH524356:FLR524356 FBL524356:FBV524356 ERP524356:ERZ524356 EHT524356:EID524356 DXX524356:DYH524356 DOB524356:DOL524356 DEF524356:DEP524356 CUJ524356:CUT524356 CKN524356:CKX524356 CAR524356:CBB524356 BQV524356:BRF524356 BGZ524356:BHJ524356 AXD524356:AXN524356 ANH524356:ANR524356 ADL524356:ADV524356 TP524356:TZ524356 JT524356:KD524356 X524356:AH524356 WWF458820:WWP458820 WMJ458820:WMT458820 WCN458820:WCX458820 VSR458820:VTB458820 VIV458820:VJF458820 UYZ458820:UZJ458820 UPD458820:UPN458820 UFH458820:UFR458820 TVL458820:TVV458820 TLP458820:TLZ458820 TBT458820:TCD458820 SRX458820:SSH458820 SIB458820:SIL458820 RYF458820:RYP458820 ROJ458820:ROT458820 REN458820:REX458820 QUR458820:QVB458820 QKV458820:QLF458820 QAZ458820:QBJ458820 PRD458820:PRN458820 PHH458820:PHR458820 OXL458820:OXV458820 ONP458820:ONZ458820 ODT458820:OED458820 NTX458820:NUH458820 NKB458820:NKL458820 NAF458820:NAP458820 MQJ458820:MQT458820 MGN458820:MGX458820 LWR458820:LXB458820 LMV458820:LNF458820 LCZ458820:LDJ458820 KTD458820:KTN458820 KJH458820:KJR458820 JZL458820:JZV458820 JPP458820:JPZ458820 JFT458820:JGD458820 IVX458820:IWH458820 IMB458820:IML458820 ICF458820:ICP458820 HSJ458820:HST458820 HIN458820:HIX458820 GYR458820:GZB458820 GOV458820:GPF458820 GEZ458820:GFJ458820 FVD458820:FVN458820 FLH458820:FLR458820 FBL458820:FBV458820 ERP458820:ERZ458820 EHT458820:EID458820 DXX458820:DYH458820 DOB458820:DOL458820 DEF458820:DEP458820 CUJ458820:CUT458820 CKN458820:CKX458820 CAR458820:CBB458820 BQV458820:BRF458820 BGZ458820:BHJ458820 AXD458820:AXN458820 ANH458820:ANR458820 ADL458820:ADV458820 TP458820:TZ458820 JT458820:KD458820 X458820:AH458820 WWF393284:WWP393284 WMJ393284:WMT393284 WCN393284:WCX393284 VSR393284:VTB393284 VIV393284:VJF393284 UYZ393284:UZJ393284 UPD393284:UPN393284 UFH393284:UFR393284 TVL393284:TVV393284 TLP393284:TLZ393284 TBT393284:TCD393284 SRX393284:SSH393284 SIB393284:SIL393284 RYF393284:RYP393284 ROJ393284:ROT393284 REN393284:REX393284 QUR393284:QVB393284 QKV393284:QLF393284 QAZ393284:QBJ393284 PRD393284:PRN393284 PHH393284:PHR393284 OXL393284:OXV393284 ONP393284:ONZ393284 ODT393284:OED393284 NTX393284:NUH393284 NKB393284:NKL393284 NAF393284:NAP393284 MQJ393284:MQT393284 MGN393284:MGX393284 LWR393284:LXB393284 LMV393284:LNF393284 LCZ393284:LDJ393284 KTD393284:KTN393284 KJH393284:KJR393284 JZL393284:JZV393284 JPP393284:JPZ393284 JFT393284:JGD393284 IVX393284:IWH393284 IMB393284:IML393284 ICF393284:ICP393284 HSJ393284:HST393284 HIN393284:HIX393284 GYR393284:GZB393284 GOV393284:GPF393284 GEZ393284:GFJ393284 FVD393284:FVN393284 FLH393284:FLR393284 FBL393284:FBV393284 ERP393284:ERZ393284 EHT393284:EID393284 DXX393284:DYH393284 DOB393284:DOL393284 DEF393284:DEP393284 CUJ393284:CUT393284 CKN393284:CKX393284 CAR393284:CBB393284 BQV393284:BRF393284 BGZ393284:BHJ393284 AXD393284:AXN393284 ANH393284:ANR393284 ADL393284:ADV393284 TP393284:TZ393284 JT393284:KD393284 X393284:AH393284 WWF327748:WWP327748 WMJ327748:WMT327748 WCN327748:WCX327748 VSR327748:VTB327748 VIV327748:VJF327748 UYZ327748:UZJ327748 UPD327748:UPN327748 UFH327748:UFR327748 TVL327748:TVV327748 TLP327748:TLZ327748 TBT327748:TCD327748 SRX327748:SSH327748 SIB327748:SIL327748 RYF327748:RYP327748 ROJ327748:ROT327748 REN327748:REX327748 QUR327748:QVB327748 QKV327748:QLF327748 QAZ327748:QBJ327748 PRD327748:PRN327748 PHH327748:PHR327748 OXL327748:OXV327748 ONP327748:ONZ327748 ODT327748:OED327748 NTX327748:NUH327748 NKB327748:NKL327748 NAF327748:NAP327748 MQJ327748:MQT327748 MGN327748:MGX327748 LWR327748:LXB327748 LMV327748:LNF327748 LCZ327748:LDJ327748 KTD327748:KTN327748 KJH327748:KJR327748 JZL327748:JZV327748 JPP327748:JPZ327748 JFT327748:JGD327748 IVX327748:IWH327748 IMB327748:IML327748 ICF327748:ICP327748 HSJ327748:HST327748 HIN327748:HIX327748 GYR327748:GZB327748 GOV327748:GPF327748 GEZ327748:GFJ327748 FVD327748:FVN327748 FLH327748:FLR327748 FBL327748:FBV327748 ERP327748:ERZ327748 EHT327748:EID327748 DXX327748:DYH327748 DOB327748:DOL327748 DEF327748:DEP327748 CUJ327748:CUT327748 CKN327748:CKX327748 CAR327748:CBB327748 BQV327748:BRF327748 BGZ327748:BHJ327748 AXD327748:AXN327748 ANH327748:ANR327748 ADL327748:ADV327748 TP327748:TZ327748 JT327748:KD327748 X327748:AH327748 WWF262212:WWP262212 WMJ262212:WMT262212 WCN262212:WCX262212 VSR262212:VTB262212 VIV262212:VJF262212 UYZ262212:UZJ262212 UPD262212:UPN262212 UFH262212:UFR262212 TVL262212:TVV262212 TLP262212:TLZ262212 TBT262212:TCD262212 SRX262212:SSH262212 SIB262212:SIL262212 RYF262212:RYP262212 ROJ262212:ROT262212 REN262212:REX262212 QUR262212:QVB262212 QKV262212:QLF262212 QAZ262212:QBJ262212 PRD262212:PRN262212 PHH262212:PHR262212 OXL262212:OXV262212 ONP262212:ONZ262212 ODT262212:OED262212 NTX262212:NUH262212 NKB262212:NKL262212 NAF262212:NAP262212 MQJ262212:MQT262212 MGN262212:MGX262212 LWR262212:LXB262212 LMV262212:LNF262212 LCZ262212:LDJ262212 KTD262212:KTN262212 KJH262212:KJR262212 JZL262212:JZV262212 JPP262212:JPZ262212 JFT262212:JGD262212 IVX262212:IWH262212 IMB262212:IML262212 ICF262212:ICP262212 HSJ262212:HST262212 HIN262212:HIX262212 GYR262212:GZB262212 GOV262212:GPF262212 GEZ262212:GFJ262212 FVD262212:FVN262212 FLH262212:FLR262212 FBL262212:FBV262212 ERP262212:ERZ262212 EHT262212:EID262212 DXX262212:DYH262212 DOB262212:DOL262212 DEF262212:DEP262212 CUJ262212:CUT262212 CKN262212:CKX262212 CAR262212:CBB262212 BQV262212:BRF262212 BGZ262212:BHJ262212 AXD262212:AXN262212 ANH262212:ANR262212 ADL262212:ADV262212 TP262212:TZ262212 JT262212:KD262212 X262212:AH262212 WWF196676:WWP196676 WMJ196676:WMT196676 WCN196676:WCX196676 VSR196676:VTB196676 VIV196676:VJF196676 UYZ196676:UZJ196676 UPD196676:UPN196676 UFH196676:UFR196676 TVL196676:TVV196676 TLP196676:TLZ196676 TBT196676:TCD196676 SRX196676:SSH196676 SIB196676:SIL196676 RYF196676:RYP196676 ROJ196676:ROT196676 REN196676:REX196676 QUR196676:QVB196676 QKV196676:QLF196676 QAZ196676:QBJ196676 PRD196676:PRN196676 PHH196676:PHR196676 OXL196676:OXV196676 ONP196676:ONZ196676 ODT196676:OED196676 NTX196676:NUH196676 NKB196676:NKL196676 NAF196676:NAP196676 MQJ196676:MQT196676 MGN196676:MGX196676 LWR196676:LXB196676 LMV196676:LNF196676 LCZ196676:LDJ196676 KTD196676:KTN196676 KJH196676:KJR196676 JZL196676:JZV196676 JPP196676:JPZ196676 JFT196676:JGD196676 IVX196676:IWH196676 IMB196676:IML196676 ICF196676:ICP196676 HSJ196676:HST196676 HIN196676:HIX196676 GYR196676:GZB196676 GOV196676:GPF196676 GEZ196676:GFJ196676 FVD196676:FVN196676 FLH196676:FLR196676 FBL196676:FBV196676 ERP196676:ERZ196676 EHT196676:EID196676 DXX196676:DYH196676 DOB196676:DOL196676 DEF196676:DEP196676 CUJ196676:CUT196676 CKN196676:CKX196676 CAR196676:CBB196676 BQV196676:BRF196676 BGZ196676:BHJ196676 AXD196676:AXN196676 ANH196676:ANR196676 ADL196676:ADV196676 TP196676:TZ196676 JT196676:KD196676 X196676:AH196676 WWF131140:WWP131140 WMJ131140:WMT131140 WCN131140:WCX131140 VSR131140:VTB131140 VIV131140:VJF131140 UYZ131140:UZJ131140 UPD131140:UPN131140 UFH131140:UFR131140 TVL131140:TVV131140 TLP131140:TLZ131140 TBT131140:TCD131140 SRX131140:SSH131140 SIB131140:SIL131140 RYF131140:RYP131140 ROJ131140:ROT131140 REN131140:REX131140 QUR131140:QVB131140 QKV131140:QLF131140 QAZ131140:QBJ131140 PRD131140:PRN131140 PHH131140:PHR131140 OXL131140:OXV131140 ONP131140:ONZ131140 ODT131140:OED131140 NTX131140:NUH131140 NKB131140:NKL131140 NAF131140:NAP131140 MQJ131140:MQT131140 MGN131140:MGX131140 LWR131140:LXB131140 LMV131140:LNF131140 LCZ131140:LDJ131140 KTD131140:KTN131140 KJH131140:KJR131140 JZL131140:JZV131140 JPP131140:JPZ131140 JFT131140:JGD131140 IVX131140:IWH131140 IMB131140:IML131140 ICF131140:ICP131140 HSJ131140:HST131140 HIN131140:HIX131140 GYR131140:GZB131140 GOV131140:GPF131140 GEZ131140:GFJ131140 FVD131140:FVN131140 FLH131140:FLR131140 FBL131140:FBV131140 ERP131140:ERZ131140 EHT131140:EID131140 DXX131140:DYH131140 DOB131140:DOL131140 DEF131140:DEP131140 CUJ131140:CUT131140 CKN131140:CKX131140 CAR131140:CBB131140 BQV131140:BRF131140 BGZ131140:BHJ131140 AXD131140:AXN131140 ANH131140:ANR131140 ADL131140:ADV131140 TP131140:TZ131140 JT131140:KD131140 X131140:AH131140 WWF65604:WWP65604 WMJ65604:WMT65604 WCN65604:WCX65604 VSR65604:VTB65604 VIV65604:VJF65604 UYZ65604:UZJ65604 UPD65604:UPN65604 UFH65604:UFR65604 TVL65604:TVV65604 TLP65604:TLZ65604 TBT65604:TCD65604 SRX65604:SSH65604 SIB65604:SIL65604 RYF65604:RYP65604 ROJ65604:ROT65604 REN65604:REX65604 QUR65604:QVB65604 QKV65604:QLF65604 QAZ65604:QBJ65604 PRD65604:PRN65604 PHH65604:PHR65604 OXL65604:OXV65604 ONP65604:ONZ65604 ODT65604:OED65604 NTX65604:NUH65604 NKB65604:NKL65604 NAF65604:NAP65604 MQJ65604:MQT65604 MGN65604:MGX65604 LWR65604:LXB65604 LMV65604:LNF65604 LCZ65604:LDJ65604 KTD65604:KTN65604 KJH65604:KJR65604 JZL65604:JZV65604 JPP65604:JPZ65604 JFT65604:JGD65604 IVX65604:IWH65604 IMB65604:IML65604 ICF65604:ICP65604 HSJ65604:HST65604 HIN65604:HIX65604 GYR65604:GZB65604 GOV65604:GPF65604 GEZ65604:GFJ65604 FVD65604:FVN65604 FLH65604:FLR65604 FBL65604:FBV65604 ERP65604:ERZ65604 EHT65604:EID65604 DXX65604:DYH65604 DOB65604:DOL65604 DEF65604:DEP65604 CUJ65604:CUT65604 CKN65604:CKX65604 CAR65604:CBB65604 BQV65604:BRF65604 BGZ65604:BHJ65604 AXD65604:AXN65604 ANH65604:ANR65604 ADL65604:ADV65604 TP65604:TZ65604 JT65604:KD65604 X65604:AH65604 WWF64:WWP64 WMJ64:WMT64 WCN64:WCX64 VSR64:VTB64 VIV64:VJF64 UYZ64:UZJ64 UPD64:UPN64 UFH64:UFR64 TVL64:TVV64 TLP64:TLZ64 TBT64:TCD64 SRX64:SSH64 SIB64:SIL64 RYF64:RYP64 ROJ64:ROT64 REN64:REX64 QUR64:QVB64 QKV64:QLF64 QAZ64:QBJ64 PRD64:PRN64 PHH64:PHR64 OXL64:OXV64 ONP64:ONZ64 ODT64:OED64 NTX64:NUH64 NKB64:NKL64 NAF64:NAP64 MQJ64:MQT64 MGN64:MGX64 LWR64:LXB64 LMV64:LNF64 LCZ64:LDJ64 KTD64:KTN64 KJH64:KJR64 JZL64:JZV64 JPP64:JPZ64 JFT64:JGD64 IVX64:IWH64 IMB64:IML64 ICF64:ICP64 HSJ64:HST64 HIN64:HIX64 GYR64:GZB64 GOV64:GPF64 GEZ64:GFJ64 FVD64:FVN64 FLH64:FLR64 FBL64:FBV64 ERP64:ERZ64 EHT64:EID64 DXX64:DYH64 DOB64:DOL64 DEF64:DEP64 CUJ64:CUT64 CKN64:CKX64 CAR64:CBB64 BQV64:BRF64 BGZ64:BHJ64 AXD64:AXN64 ANH64:ANR64 ADL64:ADV64 TP64:TZ64 JT64:KD64">
      <formula1>$J$217:$J$226</formula1>
    </dataValidation>
    <dataValidation type="list" allowBlank="1" showInputMessage="1" showErrorMessage="1" sqref="C76:AD76 IY76:JZ76 SU76:TV76 ACQ76:ADR76 AMM76:ANN76 AWI76:AXJ76 BGE76:BHF76 BQA76:BRB76 BZW76:CAX76 CJS76:CKT76 CTO76:CUP76 DDK76:DEL76 DNG76:DOH76 DXC76:DYD76 EGY76:EHZ76 EQU76:ERV76 FAQ76:FBR76 FKM76:FLN76 FUI76:FVJ76 GEE76:GFF76 GOA76:GPB76 GXW76:GYX76 HHS76:HIT76 HRO76:HSP76 IBK76:ICL76 ILG76:IMH76 IVC76:IWD76 JEY76:JFZ76 JOU76:JPV76 JYQ76:JZR76 KIM76:KJN76 KSI76:KTJ76 LCE76:LDF76 LMA76:LNB76 LVW76:LWX76 MFS76:MGT76 MPO76:MQP76 MZK76:NAL76 NJG76:NKH76 NTC76:NUD76 OCY76:ODZ76 OMU76:ONV76 OWQ76:OXR76 PGM76:PHN76 PQI76:PRJ76 QAE76:QBF76 QKA76:QLB76 QTW76:QUX76 RDS76:RET76 RNO76:ROP76 RXK76:RYL76 SHG76:SIH76 SRC76:SSD76 TAY76:TBZ76 TKU76:TLV76 TUQ76:TVR76 UEM76:UFN76 UOI76:UPJ76 UYE76:UZF76 VIA76:VJB76 VRW76:VSX76 WBS76:WCT76 WLO76:WMP76 WVK76:WWL76 C65616:AD65616 IY65616:JZ65616 SU65616:TV65616 ACQ65616:ADR65616 AMM65616:ANN65616 AWI65616:AXJ65616 BGE65616:BHF65616 BQA65616:BRB65616 BZW65616:CAX65616 CJS65616:CKT65616 CTO65616:CUP65616 DDK65616:DEL65616 DNG65616:DOH65616 DXC65616:DYD65616 EGY65616:EHZ65616 EQU65616:ERV65616 FAQ65616:FBR65616 FKM65616:FLN65616 FUI65616:FVJ65616 GEE65616:GFF65616 GOA65616:GPB65616 GXW65616:GYX65616 HHS65616:HIT65616 HRO65616:HSP65616 IBK65616:ICL65616 ILG65616:IMH65616 IVC65616:IWD65616 JEY65616:JFZ65616 JOU65616:JPV65616 JYQ65616:JZR65616 KIM65616:KJN65616 KSI65616:KTJ65616 LCE65616:LDF65616 LMA65616:LNB65616 LVW65616:LWX65616 MFS65616:MGT65616 MPO65616:MQP65616 MZK65616:NAL65616 NJG65616:NKH65616 NTC65616:NUD65616 OCY65616:ODZ65616 OMU65616:ONV65616 OWQ65616:OXR65616 PGM65616:PHN65616 PQI65616:PRJ65616 QAE65616:QBF65616 QKA65616:QLB65616 QTW65616:QUX65616 RDS65616:RET65616 RNO65616:ROP65616 RXK65616:RYL65616 SHG65616:SIH65616 SRC65616:SSD65616 TAY65616:TBZ65616 TKU65616:TLV65616 TUQ65616:TVR65616 UEM65616:UFN65616 UOI65616:UPJ65616 UYE65616:UZF65616 VIA65616:VJB65616 VRW65616:VSX65616 WBS65616:WCT65616 WLO65616:WMP65616 WVK65616:WWL65616 C131152:AD131152 IY131152:JZ131152 SU131152:TV131152 ACQ131152:ADR131152 AMM131152:ANN131152 AWI131152:AXJ131152 BGE131152:BHF131152 BQA131152:BRB131152 BZW131152:CAX131152 CJS131152:CKT131152 CTO131152:CUP131152 DDK131152:DEL131152 DNG131152:DOH131152 DXC131152:DYD131152 EGY131152:EHZ131152 EQU131152:ERV131152 FAQ131152:FBR131152 FKM131152:FLN131152 FUI131152:FVJ131152 GEE131152:GFF131152 GOA131152:GPB131152 GXW131152:GYX131152 HHS131152:HIT131152 HRO131152:HSP131152 IBK131152:ICL131152 ILG131152:IMH131152 IVC131152:IWD131152 JEY131152:JFZ131152 JOU131152:JPV131152 JYQ131152:JZR131152 KIM131152:KJN131152 KSI131152:KTJ131152 LCE131152:LDF131152 LMA131152:LNB131152 LVW131152:LWX131152 MFS131152:MGT131152 MPO131152:MQP131152 MZK131152:NAL131152 NJG131152:NKH131152 NTC131152:NUD131152 OCY131152:ODZ131152 OMU131152:ONV131152 OWQ131152:OXR131152 PGM131152:PHN131152 PQI131152:PRJ131152 QAE131152:QBF131152 QKA131152:QLB131152 QTW131152:QUX131152 RDS131152:RET131152 RNO131152:ROP131152 RXK131152:RYL131152 SHG131152:SIH131152 SRC131152:SSD131152 TAY131152:TBZ131152 TKU131152:TLV131152 TUQ131152:TVR131152 UEM131152:UFN131152 UOI131152:UPJ131152 UYE131152:UZF131152 VIA131152:VJB131152 VRW131152:VSX131152 WBS131152:WCT131152 WLO131152:WMP131152 WVK131152:WWL131152 C196688:AD196688 IY196688:JZ196688 SU196688:TV196688 ACQ196688:ADR196688 AMM196688:ANN196688 AWI196688:AXJ196688 BGE196688:BHF196688 BQA196688:BRB196688 BZW196688:CAX196688 CJS196688:CKT196688 CTO196688:CUP196688 DDK196688:DEL196688 DNG196688:DOH196688 DXC196688:DYD196688 EGY196688:EHZ196688 EQU196688:ERV196688 FAQ196688:FBR196688 FKM196688:FLN196688 FUI196688:FVJ196688 GEE196688:GFF196688 GOA196688:GPB196688 GXW196688:GYX196688 HHS196688:HIT196688 HRO196688:HSP196688 IBK196688:ICL196688 ILG196688:IMH196688 IVC196688:IWD196688 JEY196688:JFZ196688 JOU196688:JPV196688 JYQ196688:JZR196688 KIM196688:KJN196688 KSI196688:KTJ196688 LCE196688:LDF196688 LMA196688:LNB196688 LVW196688:LWX196688 MFS196688:MGT196688 MPO196688:MQP196688 MZK196688:NAL196688 NJG196688:NKH196688 NTC196688:NUD196688 OCY196688:ODZ196688 OMU196688:ONV196688 OWQ196688:OXR196688 PGM196688:PHN196688 PQI196688:PRJ196688 QAE196688:QBF196688 QKA196688:QLB196688 QTW196688:QUX196688 RDS196688:RET196688 RNO196688:ROP196688 RXK196688:RYL196688 SHG196688:SIH196688 SRC196688:SSD196688 TAY196688:TBZ196688 TKU196688:TLV196688 TUQ196688:TVR196688 UEM196688:UFN196688 UOI196688:UPJ196688 UYE196688:UZF196688 VIA196688:VJB196688 VRW196688:VSX196688 WBS196688:WCT196688 WLO196688:WMP196688 WVK196688:WWL196688 C262224:AD262224 IY262224:JZ262224 SU262224:TV262224 ACQ262224:ADR262224 AMM262224:ANN262224 AWI262224:AXJ262224 BGE262224:BHF262224 BQA262224:BRB262224 BZW262224:CAX262224 CJS262224:CKT262224 CTO262224:CUP262224 DDK262224:DEL262224 DNG262224:DOH262224 DXC262224:DYD262224 EGY262224:EHZ262224 EQU262224:ERV262224 FAQ262224:FBR262224 FKM262224:FLN262224 FUI262224:FVJ262224 GEE262224:GFF262224 GOA262224:GPB262224 GXW262224:GYX262224 HHS262224:HIT262224 HRO262224:HSP262224 IBK262224:ICL262224 ILG262224:IMH262224 IVC262224:IWD262224 JEY262224:JFZ262224 JOU262224:JPV262224 JYQ262224:JZR262224 KIM262224:KJN262224 KSI262224:KTJ262224 LCE262224:LDF262224 LMA262224:LNB262224 LVW262224:LWX262224 MFS262224:MGT262224 MPO262224:MQP262224 MZK262224:NAL262224 NJG262224:NKH262224 NTC262224:NUD262224 OCY262224:ODZ262224 OMU262224:ONV262224 OWQ262224:OXR262224 PGM262224:PHN262224 PQI262224:PRJ262224 QAE262224:QBF262224 QKA262224:QLB262224 QTW262224:QUX262224 RDS262224:RET262224 RNO262224:ROP262224 RXK262224:RYL262224 SHG262224:SIH262224 SRC262224:SSD262224 TAY262224:TBZ262224 TKU262224:TLV262224 TUQ262224:TVR262224 UEM262224:UFN262224 UOI262224:UPJ262224 UYE262224:UZF262224 VIA262224:VJB262224 VRW262224:VSX262224 WBS262224:WCT262224 WLO262224:WMP262224 WVK262224:WWL262224 C327760:AD327760 IY327760:JZ327760 SU327760:TV327760 ACQ327760:ADR327760 AMM327760:ANN327760 AWI327760:AXJ327760 BGE327760:BHF327760 BQA327760:BRB327760 BZW327760:CAX327760 CJS327760:CKT327760 CTO327760:CUP327760 DDK327760:DEL327760 DNG327760:DOH327760 DXC327760:DYD327760 EGY327760:EHZ327760 EQU327760:ERV327760 FAQ327760:FBR327760 FKM327760:FLN327760 FUI327760:FVJ327760 GEE327760:GFF327760 GOA327760:GPB327760 GXW327760:GYX327760 HHS327760:HIT327760 HRO327760:HSP327760 IBK327760:ICL327760 ILG327760:IMH327760 IVC327760:IWD327760 JEY327760:JFZ327760 JOU327760:JPV327760 JYQ327760:JZR327760 KIM327760:KJN327760 KSI327760:KTJ327760 LCE327760:LDF327760 LMA327760:LNB327760 LVW327760:LWX327760 MFS327760:MGT327760 MPO327760:MQP327760 MZK327760:NAL327760 NJG327760:NKH327760 NTC327760:NUD327760 OCY327760:ODZ327760 OMU327760:ONV327760 OWQ327760:OXR327760 PGM327760:PHN327760 PQI327760:PRJ327760 QAE327760:QBF327760 QKA327760:QLB327760 QTW327760:QUX327760 RDS327760:RET327760 RNO327760:ROP327760 RXK327760:RYL327760 SHG327760:SIH327760 SRC327760:SSD327760 TAY327760:TBZ327760 TKU327760:TLV327760 TUQ327760:TVR327760 UEM327760:UFN327760 UOI327760:UPJ327760 UYE327760:UZF327760 VIA327760:VJB327760 VRW327760:VSX327760 WBS327760:WCT327760 WLO327760:WMP327760 WVK327760:WWL327760 C393296:AD393296 IY393296:JZ393296 SU393296:TV393296 ACQ393296:ADR393296 AMM393296:ANN393296 AWI393296:AXJ393296 BGE393296:BHF393296 BQA393296:BRB393296 BZW393296:CAX393296 CJS393296:CKT393296 CTO393296:CUP393296 DDK393296:DEL393296 DNG393296:DOH393296 DXC393296:DYD393296 EGY393296:EHZ393296 EQU393296:ERV393296 FAQ393296:FBR393296 FKM393296:FLN393296 FUI393296:FVJ393296 GEE393296:GFF393296 GOA393296:GPB393296 GXW393296:GYX393296 HHS393296:HIT393296 HRO393296:HSP393296 IBK393296:ICL393296 ILG393296:IMH393296 IVC393296:IWD393296 JEY393296:JFZ393296 JOU393296:JPV393296 JYQ393296:JZR393296 KIM393296:KJN393296 KSI393296:KTJ393296 LCE393296:LDF393296 LMA393296:LNB393296 LVW393296:LWX393296 MFS393296:MGT393296 MPO393296:MQP393296 MZK393296:NAL393296 NJG393296:NKH393296 NTC393296:NUD393296 OCY393296:ODZ393296 OMU393296:ONV393296 OWQ393296:OXR393296 PGM393296:PHN393296 PQI393296:PRJ393296 QAE393296:QBF393296 QKA393296:QLB393296 QTW393296:QUX393296 RDS393296:RET393296 RNO393296:ROP393296 RXK393296:RYL393296 SHG393296:SIH393296 SRC393296:SSD393296 TAY393296:TBZ393296 TKU393296:TLV393296 TUQ393296:TVR393296 UEM393296:UFN393296 UOI393296:UPJ393296 UYE393296:UZF393296 VIA393296:VJB393296 VRW393296:VSX393296 WBS393296:WCT393296 WLO393296:WMP393296 WVK393296:WWL393296 C458832:AD458832 IY458832:JZ458832 SU458832:TV458832 ACQ458832:ADR458832 AMM458832:ANN458832 AWI458832:AXJ458832 BGE458832:BHF458832 BQA458832:BRB458832 BZW458832:CAX458832 CJS458832:CKT458832 CTO458832:CUP458832 DDK458832:DEL458832 DNG458832:DOH458832 DXC458832:DYD458832 EGY458832:EHZ458832 EQU458832:ERV458832 FAQ458832:FBR458832 FKM458832:FLN458832 FUI458832:FVJ458832 GEE458832:GFF458832 GOA458832:GPB458832 GXW458832:GYX458832 HHS458832:HIT458832 HRO458832:HSP458832 IBK458832:ICL458832 ILG458832:IMH458832 IVC458832:IWD458832 JEY458832:JFZ458832 JOU458832:JPV458832 JYQ458832:JZR458832 KIM458832:KJN458832 KSI458832:KTJ458832 LCE458832:LDF458832 LMA458832:LNB458832 LVW458832:LWX458832 MFS458832:MGT458832 MPO458832:MQP458832 MZK458832:NAL458832 NJG458832:NKH458832 NTC458832:NUD458832 OCY458832:ODZ458832 OMU458832:ONV458832 OWQ458832:OXR458832 PGM458832:PHN458832 PQI458832:PRJ458832 QAE458832:QBF458832 QKA458832:QLB458832 QTW458832:QUX458832 RDS458832:RET458832 RNO458832:ROP458832 RXK458832:RYL458832 SHG458832:SIH458832 SRC458832:SSD458832 TAY458832:TBZ458832 TKU458832:TLV458832 TUQ458832:TVR458832 UEM458832:UFN458832 UOI458832:UPJ458832 UYE458832:UZF458832 VIA458832:VJB458832 VRW458832:VSX458832 WBS458832:WCT458832 WLO458832:WMP458832 WVK458832:WWL458832 C524368:AD524368 IY524368:JZ524368 SU524368:TV524368 ACQ524368:ADR524368 AMM524368:ANN524368 AWI524368:AXJ524368 BGE524368:BHF524368 BQA524368:BRB524368 BZW524368:CAX524368 CJS524368:CKT524368 CTO524368:CUP524368 DDK524368:DEL524368 DNG524368:DOH524368 DXC524368:DYD524368 EGY524368:EHZ524368 EQU524368:ERV524368 FAQ524368:FBR524368 FKM524368:FLN524368 FUI524368:FVJ524368 GEE524368:GFF524368 GOA524368:GPB524368 GXW524368:GYX524368 HHS524368:HIT524368 HRO524368:HSP524368 IBK524368:ICL524368 ILG524368:IMH524368 IVC524368:IWD524368 JEY524368:JFZ524368 JOU524368:JPV524368 JYQ524368:JZR524368 KIM524368:KJN524368 KSI524368:KTJ524368 LCE524368:LDF524368 LMA524368:LNB524368 LVW524368:LWX524368 MFS524368:MGT524368 MPO524368:MQP524368 MZK524368:NAL524368 NJG524368:NKH524368 NTC524368:NUD524368 OCY524368:ODZ524368 OMU524368:ONV524368 OWQ524368:OXR524368 PGM524368:PHN524368 PQI524368:PRJ524368 QAE524368:QBF524368 QKA524368:QLB524368 QTW524368:QUX524368 RDS524368:RET524368 RNO524368:ROP524368 RXK524368:RYL524368 SHG524368:SIH524368 SRC524368:SSD524368 TAY524368:TBZ524368 TKU524368:TLV524368 TUQ524368:TVR524368 UEM524368:UFN524368 UOI524368:UPJ524368 UYE524368:UZF524368 VIA524368:VJB524368 VRW524368:VSX524368 WBS524368:WCT524368 WLO524368:WMP524368 WVK524368:WWL524368 C589904:AD589904 IY589904:JZ589904 SU589904:TV589904 ACQ589904:ADR589904 AMM589904:ANN589904 AWI589904:AXJ589904 BGE589904:BHF589904 BQA589904:BRB589904 BZW589904:CAX589904 CJS589904:CKT589904 CTO589904:CUP589904 DDK589904:DEL589904 DNG589904:DOH589904 DXC589904:DYD589904 EGY589904:EHZ589904 EQU589904:ERV589904 FAQ589904:FBR589904 FKM589904:FLN589904 FUI589904:FVJ589904 GEE589904:GFF589904 GOA589904:GPB589904 GXW589904:GYX589904 HHS589904:HIT589904 HRO589904:HSP589904 IBK589904:ICL589904 ILG589904:IMH589904 IVC589904:IWD589904 JEY589904:JFZ589904 JOU589904:JPV589904 JYQ589904:JZR589904 KIM589904:KJN589904 KSI589904:KTJ589904 LCE589904:LDF589904 LMA589904:LNB589904 LVW589904:LWX589904 MFS589904:MGT589904 MPO589904:MQP589904 MZK589904:NAL589904 NJG589904:NKH589904 NTC589904:NUD589904 OCY589904:ODZ589904 OMU589904:ONV589904 OWQ589904:OXR589904 PGM589904:PHN589904 PQI589904:PRJ589904 QAE589904:QBF589904 QKA589904:QLB589904 QTW589904:QUX589904 RDS589904:RET589904 RNO589904:ROP589904 RXK589904:RYL589904 SHG589904:SIH589904 SRC589904:SSD589904 TAY589904:TBZ589904 TKU589904:TLV589904 TUQ589904:TVR589904 UEM589904:UFN589904 UOI589904:UPJ589904 UYE589904:UZF589904 VIA589904:VJB589904 VRW589904:VSX589904 WBS589904:WCT589904 WLO589904:WMP589904 WVK589904:WWL589904 C655440:AD655440 IY655440:JZ655440 SU655440:TV655440 ACQ655440:ADR655440 AMM655440:ANN655440 AWI655440:AXJ655440 BGE655440:BHF655440 BQA655440:BRB655440 BZW655440:CAX655440 CJS655440:CKT655440 CTO655440:CUP655440 DDK655440:DEL655440 DNG655440:DOH655440 DXC655440:DYD655440 EGY655440:EHZ655440 EQU655440:ERV655440 FAQ655440:FBR655440 FKM655440:FLN655440 FUI655440:FVJ655440 GEE655440:GFF655440 GOA655440:GPB655440 GXW655440:GYX655440 HHS655440:HIT655440 HRO655440:HSP655440 IBK655440:ICL655440 ILG655440:IMH655440 IVC655440:IWD655440 JEY655440:JFZ655440 JOU655440:JPV655440 JYQ655440:JZR655440 KIM655440:KJN655440 KSI655440:KTJ655440 LCE655440:LDF655440 LMA655440:LNB655440 LVW655440:LWX655440 MFS655440:MGT655440 MPO655440:MQP655440 MZK655440:NAL655440 NJG655440:NKH655440 NTC655440:NUD655440 OCY655440:ODZ655440 OMU655440:ONV655440 OWQ655440:OXR655440 PGM655440:PHN655440 PQI655440:PRJ655440 QAE655440:QBF655440 QKA655440:QLB655440 QTW655440:QUX655440 RDS655440:RET655440 RNO655440:ROP655440 RXK655440:RYL655440 SHG655440:SIH655440 SRC655440:SSD655440 TAY655440:TBZ655440 TKU655440:TLV655440 TUQ655440:TVR655440 UEM655440:UFN655440 UOI655440:UPJ655440 UYE655440:UZF655440 VIA655440:VJB655440 VRW655440:VSX655440 WBS655440:WCT655440 WLO655440:WMP655440 WVK655440:WWL655440 C720976:AD720976 IY720976:JZ720976 SU720976:TV720976 ACQ720976:ADR720976 AMM720976:ANN720976 AWI720976:AXJ720976 BGE720976:BHF720976 BQA720976:BRB720976 BZW720976:CAX720976 CJS720976:CKT720976 CTO720976:CUP720976 DDK720976:DEL720976 DNG720976:DOH720976 DXC720976:DYD720976 EGY720976:EHZ720976 EQU720976:ERV720976 FAQ720976:FBR720976 FKM720976:FLN720976 FUI720976:FVJ720976 GEE720976:GFF720976 GOA720976:GPB720976 GXW720976:GYX720976 HHS720976:HIT720976 HRO720976:HSP720976 IBK720976:ICL720976 ILG720976:IMH720976 IVC720976:IWD720976 JEY720976:JFZ720976 JOU720976:JPV720976 JYQ720976:JZR720976 KIM720976:KJN720976 KSI720976:KTJ720976 LCE720976:LDF720976 LMA720976:LNB720976 LVW720976:LWX720976 MFS720976:MGT720976 MPO720976:MQP720976 MZK720976:NAL720976 NJG720976:NKH720976 NTC720976:NUD720976 OCY720976:ODZ720976 OMU720976:ONV720976 OWQ720976:OXR720976 PGM720976:PHN720976 PQI720976:PRJ720976 QAE720976:QBF720976 QKA720976:QLB720976 QTW720976:QUX720976 RDS720976:RET720976 RNO720976:ROP720976 RXK720976:RYL720976 SHG720976:SIH720976 SRC720976:SSD720976 TAY720976:TBZ720976 TKU720976:TLV720976 TUQ720976:TVR720976 UEM720976:UFN720976 UOI720976:UPJ720976 UYE720976:UZF720976 VIA720976:VJB720976 VRW720976:VSX720976 WBS720976:WCT720976 WLO720976:WMP720976 WVK720976:WWL720976 C786512:AD786512 IY786512:JZ786512 SU786512:TV786512 ACQ786512:ADR786512 AMM786512:ANN786512 AWI786512:AXJ786512 BGE786512:BHF786512 BQA786512:BRB786512 BZW786512:CAX786512 CJS786512:CKT786512 CTO786512:CUP786512 DDK786512:DEL786512 DNG786512:DOH786512 DXC786512:DYD786512 EGY786512:EHZ786512 EQU786512:ERV786512 FAQ786512:FBR786512 FKM786512:FLN786512 FUI786512:FVJ786512 GEE786512:GFF786512 GOA786512:GPB786512 GXW786512:GYX786512 HHS786512:HIT786512 HRO786512:HSP786512 IBK786512:ICL786512 ILG786512:IMH786512 IVC786512:IWD786512 JEY786512:JFZ786512 JOU786512:JPV786512 JYQ786512:JZR786512 KIM786512:KJN786512 KSI786512:KTJ786512 LCE786512:LDF786512 LMA786512:LNB786512 LVW786512:LWX786512 MFS786512:MGT786512 MPO786512:MQP786512 MZK786512:NAL786512 NJG786512:NKH786512 NTC786512:NUD786512 OCY786512:ODZ786512 OMU786512:ONV786512 OWQ786512:OXR786512 PGM786512:PHN786512 PQI786512:PRJ786512 QAE786512:QBF786512 QKA786512:QLB786512 QTW786512:QUX786512 RDS786512:RET786512 RNO786512:ROP786512 RXK786512:RYL786512 SHG786512:SIH786512 SRC786512:SSD786512 TAY786512:TBZ786512 TKU786512:TLV786512 TUQ786512:TVR786512 UEM786512:UFN786512 UOI786512:UPJ786512 UYE786512:UZF786512 VIA786512:VJB786512 VRW786512:VSX786512 WBS786512:WCT786512 WLO786512:WMP786512 WVK786512:WWL786512 C852048:AD852048 IY852048:JZ852048 SU852048:TV852048 ACQ852048:ADR852048 AMM852048:ANN852048 AWI852048:AXJ852048 BGE852048:BHF852048 BQA852048:BRB852048 BZW852048:CAX852048 CJS852048:CKT852048 CTO852048:CUP852048 DDK852048:DEL852048 DNG852048:DOH852048 DXC852048:DYD852048 EGY852048:EHZ852048 EQU852048:ERV852048 FAQ852048:FBR852048 FKM852048:FLN852048 FUI852048:FVJ852048 GEE852048:GFF852048 GOA852048:GPB852048 GXW852048:GYX852048 HHS852048:HIT852048 HRO852048:HSP852048 IBK852048:ICL852048 ILG852048:IMH852048 IVC852048:IWD852048 JEY852048:JFZ852048 JOU852048:JPV852048 JYQ852048:JZR852048 KIM852048:KJN852048 KSI852048:KTJ852048 LCE852048:LDF852048 LMA852048:LNB852048 LVW852048:LWX852048 MFS852048:MGT852048 MPO852048:MQP852048 MZK852048:NAL852048 NJG852048:NKH852048 NTC852048:NUD852048 OCY852048:ODZ852048 OMU852048:ONV852048 OWQ852048:OXR852048 PGM852048:PHN852048 PQI852048:PRJ852048 QAE852048:QBF852048 QKA852048:QLB852048 QTW852048:QUX852048 RDS852048:RET852048 RNO852048:ROP852048 RXK852048:RYL852048 SHG852048:SIH852048 SRC852048:SSD852048 TAY852048:TBZ852048 TKU852048:TLV852048 TUQ852048:TVR852048 UEM852048:UFN852048 UOI852048:UPJ852048 UYE852048:UZF852048 VIA852048:VJB852048 VRW852048:VSX852048 WBS852048:WCT852048 WLO852048:WMP852048 WVK852048:WWL852048 C917584:AD917584 IY917584:JZ917584 SU917584:TV917584 ACQ917584:ADR917584 AMM917584:ANN917584 AWI917584:AXJ917584 BGE917584:BHF917584 BQA917584:BRB917584 BZW917584:CAX917584 CJS917584:CKT917584 CTO917584:CUP917584 DDK917584:DEL917584 DNG917584:DOH917584 DXC917584:DYD917584 EGY917584:EHZ917584 EQU917584:ERV917584 FAQ917584:FBR917584 FKM917584:FLN917584 FUI917584:FVJ917584 GEE917584:GFF917584 GOA917584:GPB917584 GXW917584:GYX917584 HHS917584:HIT917584 HRO917584:HSP917584 IBK917584:ICL917584 ILG917584:IMH917584 IVC917584:IWD917584 JEY917584:JFZ917584 JOU917584:JPV917584 JYQ917584:JZR917584 KIM917584:KJN917584 KSI917584:KTJ917584 LCE917584:LDF917584 LMA917584:LNB917584 LVW917584:LWX917584 MFS917584:MGT917584 MPO917584:MQP917584 MZK917584:NAL917584 NJG917584:NKH917584 NTC917584:NUD917584 OCY917584:ODZ917584 OMU917584:ONV917584 OWQ917584:OXR917584 PGM917584:PHN917584 PQI917584:PRJ917584 QAE917584:QBF917584 QKA917584:QLB917584 QTW917584:QUX917584 RDS917584:RET917584 RNO917584:ROP917584 RXK917584:RYL917584 SHG917584:SIH917584 SRC917584:SSD917584 TAY917584:TBZ917584 TKU917584:TLV917584 TUQ917584:TVR917584 UEM917584:UFN917584 UOI917584:UPJ917584 UYE917584:UZF917584 VIA917584:VJB917584 VRW917584:VSX917584 WBS917584:WCT917584 WLO917584:WMP917584 WVK917584:WWL917584 C983120:AD983120 IY983120:JZ983120 SU983120:TV983120 ACQ983120:ADR983120 AMM983120:ANN983120 AWI983120:AXJ983120 BGE983120:BHF983120 BQA983120:BRB983120 BZW983120:CAX983120 CJS983120:CKT983120 CTO983120:CUP983120 DDK983120:DEL983120 DNG983120:DOH983120 DXC983120:DYD983120 EGY983120:EHZ983120 EQU983120:ERV983120 FAQ983120:FBR983120 FKM983120:FLN983120 FUI983120:FVJ983120 GEE983120:GFF983120 GOA983120:GPB983120 GXW983120:GYX983120 HHS983120:HIT983120 HRO983120:HSP983120 IBK983120:ICL983120 ILG983120:IMH983120 IVC983120:IWD983120 JEY983120:JFZ983120 JOU983120:JPV983120 JYQ983120:JZR983120 KIM983120:KJN983120 KSI983120:KTJ983120 LCE983120:LDF983120 LMA983120:LNB983120 LVW983120:LWX983120 MFS983120:MGT983120 MPO983120:MQP983120 MZK983120:NAL983120 NJG983120:NKH983120 NTC983120:NUD983120 OCY983120:ODZ983120 OMU983120:ONV983120 OWQ983120:OXR983120 PGM983120:PHN983120 PQI983120:PRJ983120 QAE983120:QBF983120 QKA983120:QLB983120 QTW983120:QUX983120 RDS983120:RET983120 RNO983120:ROP983120 RXK983120:RYL983120 SHG983120:SIH983120 SRC983120:SSD983120 TAY983120:TBZ983120 TKU983120:TLV983120 TUQ983120:TVR983120 UEM983120:UFN983120 UOI983120:UPJ983120 UYE983120:UZF983120 VIA983120:VJB983120 VRW983120:VSX983120 WBS983120:WCT983120 WLO983120:WMP983120 WVK983120:WWL983120">
      <formula1>$J$267:$J$374</formula1>
    </dataValidation>
    <dataValidation type="list" allowBlank="1" showInputMessage="1" showErrorMessage="1" sqref="AG17 KC16 TY16 ADU16 ANQ16 AXM16 BHI16 BRE16 CBA16 CKW16 CUS16 DEO16 DOK16 DYG16 EIC16 ERY16 FBU16 FLQ16 FVM16 GFI16 GPE16 GZA16 HIW16 HSS16 ICO16 IMK16 IWG16 JGC16 JPY16 JZU16 KJQ16 KTM16 LDI16 LNE16 LXA16 MGW16 MQS16 NAO16 NKK16 NUG16 OEC16 ONY16 OXU16 PHQ16 PRM16 QBI16 QLE16 QVA16 REW16 ROS16 RYO16 SIK16 SSG16 TCC16 TLY16 TVU16 UFQ16 UPM16 UZI16 VJE16 VTA16 WCW16 WMS16 WWO16 AG65556 KC65556 TY65556 ADU65556 ANQ65556 AXM65556 BHI65556 BRE65556 CBA65556 CKW65556 CUS65556 DEO65556 DOK65556 DYG65556 EIC65556 ERY65556 FBU65556 FLQ65556 FVM65556 GFI65556 GPE65556 GZA65556 HIW65556 HSS65556 ICO65556 IMK65556 IWG65556 JGC65556 JPY65556 JZU65556 KJQ65556 KTM65556 LDI65556 LNE65556 LXA65556 MGW65556 MQS65556 NAO65556 NKK65556 NUG65556 OEC65556 ONY65556 OXU65556 PHQ65556 PRM65556 QBI65556 QLE65556 QVA65556 REW65556 ROS65556 RYO65556 SIK65556 SSG65556 TCC65556 TLY65556 TVU65556 UFQ65556 UPM65556 UZI65556 VJE65556 VTA65556 WCW65556 WMS65556 WWO65556 AG131092 KC131092 TY131092 ADU131092 ANQ131092 AXM131092 BHI131092 BRE131092 CBA131092 CKW131092 CUS131092 DEO131092 DOK131092 DYG131092 EIC131092 ERY131092 FBU131092 FLQ131092 FVM131092 GFI131092 GPE131092 GZA131092 HIW131092 HSS131092 ICO131092 IMK131092 IWG131092 JGC131092 JPY131092 JZU131092 KJQ131092 KTM131092 LDI131092 LNE131092 LXA131092 MGW131092 MQS131092 NAO131092 NKK131092 NUG131092 OEC131092 ONY131092 OXU131092 PHQ131092 PRM131092 QBI131092 QLE131092 QVA131092 REW131092 ROS131092 RYO131092 SIK131092 SSG131092 TCC131092 TLY131092 TVU131092 UFQ131092 UPM131092 UZI131092 VJE131092 VTA131092 WCW131092 WMS131092 WWO131092 AG196628 KC196628 TY196628 ADU196628 ANQ196628 AXM196628 BHI196628 BRE196628 CBA196628 CKW196628 CUS196628 DEO196628 DOK196628 DYG196628 EIC196628 ERY196628 FBU196628 FLQ196628 FVM196628 GFI196628 GPE196628 GZA196628 HIW196628 HSS196628 ICO196628 IMK196628 IWG196628 JGC196628 JPY196628 JZU196628 KJQ196628 KTM196628 LDI196628 LNE196628 LXA196628 MGW196628 MQS196628 NAO196628 NKK196628 NUG196628 OEC196628 ONY196628 OXU196628 PHQ196628 PRM196628 QBI196628 QLE196628 QVA196628 REW196628 ROS196628 RYO196628 SIK196628 SSG196628 TCC196628 TLY196628 TVU196628 UFQ196628 UPM196628 UZI196628 VJE196628 VTA196628 WCW196628 WMS196628 WWO196628 AG262164 KC262164 TY262164 ADU262164 ANQ262164 AXM262164 BHI262164 BRE262164 CBA262164 CKW262164 CUS262164 DEO262164 DOK262164 DYG262164 EIC262164 ERY262164 FBU262164 FLQ262164 FVM262164 GFI262164 GPE262164 GZA262164 HIW262164 HSS262164 ICO262164 IMK262164 IWG262164 JGC262164 JPY262164 JZU262164 KJQ262164 KTM262164 LDI262164 LNE262164 LXA262164 MGW262164 MQS262164 NAO262164 NKK262164 NUG262164 OEC262164 ONY262164 OXU262164 PHQ262164 PRM262164 QBI262164 QLE262164 QVA262164 REW262164 ROS262164 RYO262164 SIK262164 SSG262164 TCC262164 TLY262164 TVU262164 UFQ262164 UPM262164 UZI262164 VJE262164 VTA262164 WCW262164 WMS262164 WWO262164 AG327700 KC327700 TY327700 ADU327700 ANQ327700 AXM327700 BHI327700 BRE327700 CBA327700 CKW327700 CUS327700 DEO327700 DOK327700 DYG327700 EIC327700 ERY327700 FBU327700 FLQ327700 FVM327700 GFI327700 GPE327700 GZA327700 HIW327700 HSS327700 ICO327700 IMK327700 IWG327700 JGC327700 JPY327700 JZU327700 KJQ327700 KTM327700 LDI327700 LNE327700 LXA327700 MGW327700 MQS327700 NAO327700 NKK327700 NUG327700 OEC327700 ONY327700 OXU327700 PHQ327700 PRM327700 QBI327700 QLE327700 QVA327700 REW327700 ROS327700 RYO327700 SIK327700 SSG327700 TCC327700 TLY327700 TVU327700 UFQ327700 UPM327700 UZI327700 VJE327700 VTA327700 WCW327700 WMS327700 WWO327700 AG393236 KC393236 TY393236 ADU393236 ANQ393236 AXM393236 BHI393236 BRE393236 CBA393236 CKW393236 CUS393236 DEO393236 DOK393236 DYG393236 EIC393236 ERY393236 FBU393236 FLQ393236 FVM393236 GFI393236 GPE393236 GZA393236 HIW393236 HSS393236 ICO393236 IMK393236 IWG393236 JGC393236 JPY393236 JZU393236 KJQ393236 KTM393236 LDI393236 LNE393236 LXA393236 MGW393236 MQS393236 NAO393236 NKK393236 NUG393236 OEC393236 ONY393236 OXU393236 PHQ393236 PRM393236 QBI393236 QLE393236 QVA393236 REW393236 ROS393236 RYO393236 SIK393236 SSG393236 TCC393236 TLY393236 TVU393236 UFQ393236 UPM393236 UZI393236 VJE393236 VTA393236 WCW393236 WMS393236 WWO393236 AG458772 KC458772 TY458772 ADU458772 ANQ458772 AXM458772 BHI458772 BRE458772 CBA458772 CKW458772 CUS458772 DEO458772 DOK458772 DYG458772 EIC458772 ERY458772 FBU458772 FLQ458772 FVM458772 GFI458772 GPE458772 GZA458772 HIW458772 HSS458772 ICO458772 IMK458772 IWG458772 JGC458772 JPY458772 JZU458772 KJQ458772 KTM458772 LDI458772 LNE458772 LXA458772 MGW458772 MQS458772 NAO458772 NKK458772 NUG458772 OEC458772 ONY458772 OXU458772 PHQ458772 PRM458772 QBI458772 QLE458772 QVA458772 REW458772 ROS458772 RYO458772 SIK458772 SSG458772 TCC458772 TLY458772 TVU458772 UFQ458772 UPM458772 UZI458772 VJE458772 VTA458772 WCW458772 WMS458772 WWO458772 AG524308 KC524308 TY524308 ADU524308 ANQ524308 AXM524308 BHI524308 BRE524308 CBA524308 CKW524308 CUS524308 DEO524308 DOK524308 DYG524308 EIC524308 ERY524308 FBU524308 FLQ524308 FVM524308 GFI524308 GPE524308 GZA524308 HIW524308 HSS524308 ICO524308 IMK524308 IWG524308 JGC524308 JPY524308 JZU524308 KJQ524308 KTM524308 LDI524308 LNE524308 LXA524308 MGW524308 MQS524308 NAO524308 NKK524308 NUG524308 OEC524308 ONY524308 OXU524308 PHQ524308 PRM524308 QBI524308 QLE524308 QVA524308 REW524308 ROS524308 RYO524308 SIK524308 SSG524308 TCC524308 TLY524308 TVU524308 UFQ524308 UPM524308 UZI524308 VJE524308 VTA524308 WCW524308 WMS524308 WWO524308 AG589844 KC589844 TY589844 ADU589844 ANQ589844 AXM589844 BHI589844 BRE589844 CBA589844 CKW589844 CUS589844 DEO589844 DOK589844 DYG589844 EIC589844 ERY589844 FBU589844 FLQ589844 FVM589844 GFI589844 GPE589844 GZA589844 HIW589844 HSS589844 ICO589844 IMK589844 IWG589844 JGC589844 JPY589844 JZU589844 KJQ589844 KTM589844 LDI589844 LNE589844 LXA589844 MGW589844 MQS589844 NAO589844 NKK589844 NUG589844 OEC589844 ONY589844 OXU589844 PHQ589844 PRM589844 QBI589844 QLE589844 QVA589844 REW589844 ROS589844 RYO589844 SIK589844 SSG589844 TCC589844 TLY589844 TVU589844 UFQ589844 UPM589844 UZI589844 VJE589844 VTA589844 WCW589844 WMS589844 WWO589844 AG655380 KC655380 TY655380 ADU655380 ANQ655380 AXM655380 BHI655380 BRE655380 CBA655380 CKW655380 CUS655380 DEO655380 DOK655380 DYG655380 EIC655380 ERY655380 FBU655380 FLQ655380 FVM655380 GFI655380 GPE655380 GZA655380 HIW655380 HSS655380 ICO655380 IMK655380 IWG655380 JGC655380 JPY655380 JZU655380 KJQ655380 KTM655380 LDI655380 LNE655380 LXA655380 MGW655380 MQS655380 NAO655380 NKK655380 NUG655380 OEC655380 ONY655380 OXU655380 PHQ655380 PRM655380 QBI655380 QLE655380 QVA655380 REW655380 ROS655380 RYO655380 SIK655380 SSG655380 TCC655380 TLY655380 TVU655380 UFQ655380 UPM655380 UZI655380 VJE655380 VTA655380 WCW655380 WMS655380 WWO655380 AG720916 KC720916 TY720916 ADU720916 ANQ720916 AXM720916 BHI720916 BRE720916 CBA720916 CKW720916 CUS720916 DEO720916 DOK720916 DYG720916 EIC720916 ERY720916 FBU720916 FLQ720916 FVM720916 GFI720916 GPE720916 GZA720916 HIW720916 HSS720916 ICO720916 IMK720916 IWG720916 JGC720916 JPY720916 JZU720916 KJQ720916 KTM720916 LDI720916 LNE720916 LXA720916 MGW720916 MQS720916 NAO720916 NKK720916 NUG720916 OEC720916 ONY720916 OXU720916 PHQ720916 PRM720916 QBI720916 QLE720916 QVA720916 REW720916 ROS720916 RYO720916 SIK720916 SSG720916 TCC720916 TLY720916 TVU720916 UFQ720916 UPM720916 UZI720916 VJE720916 VTA720916 WCW720916 WMS720916 WWO720916 AG786452 KC786452 TY786452 ADU786452 ANQ786452 AXM786452 BHI786452 BRE786452 CBA786452 CKW786452 CUS786452 DEO786452 DOK786452 DYG786452 EIC786452 ERY786452 FBU786452 FLQ786452 FVM786452 GFI786452 GPE786452 GZA786452 HIW786452 HSS786452 ICO786452 IMK786452 IWG786452 JGC786452 JPY786452 JZU786452 KJQ786452 KTM786452 LDI786452 LNE786452 LXA786452 MGW786452 MQS786452 NAO786452 NKK786452 NUG786452 OEC786452 ONY786452 OXU786452 PHQ786452 PRM786452 QBI786452 QLE786452 QVA786452 REW786452 ROS786452 RYO786452 SIK786452 SSG786452 TCC786452 TLY786452 TVU786452 UFQ786452 UPM786452 UZI786452 VJE786452 VTA786452 WCW786452 WMS786452 WWO786452 AG851988 KC851988 TY851988 ADU851988 ANQ851988 AXM851988 BHI851988 BRE851988 CBA851988 CKW851988 CUS851988 DEO851988 DOK851988 DYG851988 EIC851988 ERY851988 FBU851988 FLQ851988 FVM851988 GFI851988 GPE851988 GZA851988 HIW851988 HSS851988 ICO851988 IMK851988 IWG851988 JGC851988 JPY851988 JZU851988 KJQ851988 KTM851988 LDI851988 LNE851988 LXA851988 MGW851988 MQS851988 NAO851988 NKK851988 NUG851988 OEC851988 ONY851988 OXU851988 PHQ851988 PRM851988 QBI851988 QLE851988 QVA851988 REW851988 ROS851988 RYO851988 SIK851988 SSG851988 TCC851988 TLY851988 TVU851988 UFQ851988 UPM851988 UZI851988 VJE851988 VTA851988 WCW851988 WMS851988 WWO851988 AG917524 KC917524 TY917524 ADU917524 ANQ917524 AXM917524 BHI917524 BRE917524 CBA917524 CKW917524 CUS917524 DEO917524 DOK917524 DYG917524 EIC917524 ERY917524 FBU917524 FLQ917524 FVM917524 GFI917524 GPE917524 GZA917524 HIW917524 HSS917524 ICO917524 IMK917524 IWG917524 JGC917524 JPY917524 JZU917524 KJQ917524 KTM917524 LDI917524 LNE917524 LXA917524 MGW917524 MQS917524 NAO917524 NKK917524 NUG917524 OEC917524 ONY917524 OXU917524 PHQ917524 PRM917524 QBI917524 QLE917524 QVA917524 REW917524 ROS917524 RYO917524 SIK917524 SSG917524 TCC917524 TLY917524 TVU917524 UFQ917524 UPM917524 UZI917524 VJE917524 VTA917524 WCW917524 WMS917524 WWO917524 AG983060 KC983060 TY983060 ADU983060 ANQ983060 AXM983060 BHI983060 BRE983060 CBA983060 CKW983060 CUS983060 DEO983060 DOK983060 DYG983060 EIC983060 ERY983060 FBU983060 FLQ983060 FVM983060 GFI983060 GPE983060 GZA983060 HIW983060 HSS983060 ICO983060 IMK983060 IWG983060 JGC983060 JPY983060 JZU983060 KJQ983060 KTM983060 LDI983060 LNE983060 LXA983060 MGW983060 MQS983060 NAO983060 NKK983060 NUG983060 OEC983060 ONY983060 OXU983060 PHQ983060 PRM983060 QBI983060 QLE983060 QVA983060 REW983060 ROS983060 RYO983060 SIK983060 SSG983060 TCC983060 TLY983060 TVU983060 UFQ983060 UPM983060 UZI983060 VJE983060 VTA983060 WCW983060 WMS983060 WWO983060">
      <formula1>$F$116:$F$119</formula1>
    </dataValidation>
    <dataValidation type="list" allowBlank="1" showInputMessage="1" showErrorMessage="1" sqref="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R24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R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R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R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R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R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R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R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R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R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R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R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R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R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R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R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TLJ983068 TVF983068 UFB983068 UOX983068 UYT983068 VIP983068 VSL983068 WCH983068 WMD983068 WVZ983068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65564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X131100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X196636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X262172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X327708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X393244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X458780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X524316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X589852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X655388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X720924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X786460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X851996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X917532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X983068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formula1>$I$116:$I$124</formula1>
    </dataValidation>
    <dataValidation type="list" allowBlank="1" showInputMessage="1" showErrorMessage="1" sqref="T21 JP21 TL21 ADH21 AND21 AWZ21 BGV21 BQR21 CAN21 CKJ21 CUF21 DEB21 DNX21 DXT21 EHP21 ERL21 FBH21 FLD21 FUZ21 GEV21 GOR21 GYN21 HIJ21 HSF21 ICB21 ILX21 IVT21 JFP21 JPL21 JZH21 KJD21 KSZ21 LCV21 LMR21 LWN21 MGJ21 MQF21 NAB21 NJX21 NTT21 ODP21 ONL21 OXH21 PHD21 PQZ21 QAV21 QKR21 QUN21 REJ21 ROF21 RYB21 SHX21 SRT21 TBP21 TLL21 TVH21 UFD21 UOZ21 UYV21 VIR21 VSN21 WCJ21 WMF21 WWB21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formula1>$C$137:$C$140</formula1>
    </dataValidation>
    <dataValidation type="list" allowBlank="1" showInputMessage="1" showErrorMessage="1" sqref="AE20:AF21 KA20:KB21 TW20:TX21 ADS20:ADT21 ANO20:ANP21 AXK20:AXL21 BHG20:BHH21 BRC20:BRD21 CAY20:CAZ21 CKU20:CKV21 CUQ20:CUR21 DEM20:DEN21 DOI20:DOJ21 DYE20:DYF21 EIA20:EIB21 ERW20:ERX21 FBS20:FBT21 FLO20:FLP21 FVK20:FVL21 GFG20:GFH21 GPC20:GPD21 GYY20:GYZ21 HIU20:HIV21 HSQ20:HSR21 ICM20:ICN21 IMI20:IMJ21 IWE20:IWF21 JGA20:JGB21 JPW20:JPX21 JZS20:JZT21 KJO20:KJP21 KTK20:KTL21 LDG20:LDH21 LNC20:LND21 LWY20:LWZ21 MGU20:MGV21 MQQ20:MQR21 NAM20:NAN21 NKI20:NKJ21 NUE20:NUF21 OEA20:OEB21 ONW20:ONX21 OXS20:OXT21 PHO20:PHP21 PRK20:PRL21 QBG20:QBH21 QLC20:QLD21 QUY20:QUZ21 REU20:REV21 ROQ20:ROR21 RYM20:RYN21 SII20:SIJ21 SSE20:SSF21 TCA20:TCB21 TLW20:TLX21 TVS20:TVT21 UFO20:UFP21 UPK20:UPL21 UZG20:UZH21 VJC20:VJD21 VSY20:VSZ21 WCU20:WCV21 WMQ20:WMR21 WWM20:WWN21 AE65560:AF65561 KA65560:KB65561 TW65560:TX65561 ADS65560:ADT65561 ANO65560:ANP65561 AXK65560:AXL65561 BHG65560:BHH65561 BRC65560:BRD65561 CAY65560:CAZ65561 CKU65560:CKV65561 CUQ65560:CUR65561 DEM65560:DEN65561 DOI65560:DOJ65561 DYE65560:DYF65561 EIA65560:EIB65561 ERW65560:ERX65561 FBS65560:FBT65561 FLO65560:FLP65561 FVK65560:FVL65561 GFG65560:GFH65561 GPC65560:GPD65561 GYY65560:GYZ65561 HIU65560:HIV65561 HSQ65560:HSR65561 ICM65560:ICN65561 IMI65560:IMJ65561 IWE65560:IWF65561 JGA65560:JGB65561 JPW65560:JPX65561 JZS65560:JZT65561 KJO65560:KJP65561 KTK65560:KTL65561 LDG65560:LDH65561 LNC65560:LND65561 LWY65560:LWZ65561 MGU65560:MGV65561 MQQ65560:MQR65561 NAM65560:NAN65561 NKI65560:NKJ65561 NUE65560:NUF65561 OEA65560:OEB65561 ONW65560:ONX65561 OXS65560:OXT65561 PHO65560:PHP65561 PRK65560:PRL65561 QBG65560:QBH65561 QLC65560:QLD65561 QUY65560:QUZ65561 REU65560:REV65561 ROQ65560:ROR65561 RYM65560:RYN65561 SII65560:SIJ65561 SSE65560:SSF65561 TCA65560:TCB65561 TLW65560:TLX65561 TVS65560:TVT65561 UFO65560:UFP65561 UPK65560:UPL65561 UZG65560:UZH65561 VJC65560:VJD65561 VSY65560:VSZ65561 WCU65560:WCV65561 WMQ65560:WMR65561 WWM65560:WWN65561 AE131096:AF131097 KA131096:KB131097 TW131096:TX131097 ADS131096:ADT131097 ANO131096:ANP131097 AXK131096:AXL131097 BHG131096:BHH131097 BRC131096:BRD131097 CAY131096:CAZ131097 CKU131096:CKV131097 CUQ131096:CUR131097 DEM131096:DEN131097 DOI131096:DOJ131097 DYE131096:DYF131097 EIA131096:EIB131097 ERW131096:ERX131097 FBS131096:FBT131097 FLO131096:FLP131097 FVK131096:FVL131097 GFG131096:GFH131097 GPC131096:GPD131097 GYY131096:GYZ131097 HIU131096:HIV131097 HSQ131096:HSR131097 ICM131096:ICN131097 IMI131096:IMJ131097 IWE131096:IWF131097 JGA131096:JGB131097 JPW131096:JPX131097 JZS131096:JZT131097 KJO131096:KJP131097 KTK131096:KTL131097 LDG131096:LDH131097 LNC131096:LND131097 LWY131096:LWZ131097 MGU131096:MGV131097 MQQ131096:MQR131097 NAM131096:NAN131097 NKI131096:NKJ131097 NUE131096:NUF131097 OEA131096:OEB131097 ONW131096:ONX131097 OXS131096:OXT131097 PHO131096:PHP131097 PRK131096:PRL131097 QBG131096:QBH131097 QLC131096:QLD131097 QUY131096:QUZ131097 REU131096:REV131097 ROQ131096:ROR131097 RYM131096:RYN131097 SII131096:SIJ131097 SSE131096:SSF131097 TCA131096:TCB131097 TLW131096:TLX131097 TVS131096:TVT131097 UFO131096:UFP131097 UPK131096:UPL131097 UZG131096:UZH131097 VJC131096:VJD131097 VSY131096:VSZ131097 WCU131096:WCV131097 WMQ131096:WMR131097 WWM131096:WWN131097 AE196632:AF196633 KA196632:KB196633 TW196632:TX196633 ADS196632:ADT196633 ANO196632:ANP196633 AXK196632:AXL196633 BHG196632:BHH196633 BRC196632:BRD196633 CAY196632:CAZ196633 CKU196632:CKV196633 CUQ196632:CUR196633 DEM196632:DEN196633 DOI196632:DOJ196633 DYE196632:DYF196633 EIA196632:EIB196633 ERW196632:ERX196633 FBS196632:FBT196633 FLO196632:FLP196633 FVK196632:FVL196633 GFG196632:GFH196633 GPC196632:GPD196633 GYY196632:GYZ196633 HIU196632:HIV196633 HSQ196632:HSR196633 ICM196632:ICN196633 IMI196632:IMJ196633 IWE196632:IWF196633 JGA196632:JGB196633 JPW196632:JPX196633 JZS196632:JZT196633 KJO196632:KJP196633 KTK196632:KTL196633 LDG196632:LDH196633 LNC196632:LND196633 LWY196632:LWZ196633 MGU196632:MGV196633 MQQ196632:MQR196633 NAM196632:NAN196633 NKI196632:NKJ196633 NUE196632:NUF196633 OEA196632:OEB196633 ONW196632:ONX196633 OXS196632:OXT196633 PHO196632:PHP196633 PRK196632:PRL196633 QBG196632:QBH196633 QLC196632:QLD196633 QUY196632:QUZ196633 REU196632:REV196633 ROQ196632:ROR196633 RYM196632:RYN196633 SII196632:SIJ196633 SSE196632:SSF196633 TCA196632:TCB196633 TLW196632:TLX196633 TVS196632:TVT196633 UFO196632:UFP196633 UPK196632:UPL196633 UZG196632:UZH196633 VJC196632:VJD196633 VSY196632:VSZ196633 WCU196632:WCV196633 WMQ196632:WMR196633 WWM196632:WWN196633 AE262168:AF262169 KA262168:KB262169 TW262168:TX262169 ADS262168:ADT262169 ANO262168:ANP262169 AXK262168:AXL262169 BHG262168:BHH262169 BRC262168:BRD262169 CAY262168:CAZ262169 CKU262168:CKV262169 CUQ262168:CUR262169 DEM262168:DEN262169 DOI262168:DOJ262169 DYE262168:DYF262169 EIA262168:EIB262169 ERW262168:ERX262169 FBS262168:FBT262169 FLO262168:FLP262169 FVK262168:FVL262169 GFG262168:GFH262169 GPC262168:GPD262169 GYY262168:GYZ262169 HIU262168:HIV262169 HSQ262168:HSR262169 ICM262168:ICN262169 IMI262168:IMJ262169 IWE262168:IWF262169 JGA262168:JGB262169 JPW262168:JPX262169 JZS262168:JZT262169 KJO262168:KJP262169 KTK262168:KTL262169 LDG262168:LDH262169 LNC262168:LND262169 LWY262168:LWZ262169 MGU262168:MGV262169 MQQ262168:MQR262169 NAM262168:NAN262169 NKI262168:NKJ262169 NUE262168:NUF262169 OEA262168:OEB262169 ONW262168:ONX262169 OXS262168:OXT262169 PHO262168:PHP262169 PRK262168:PRL262169 QBG262168:QBH262169 QLC262168:QLD262169 QUY262168:QUZ262169 REU262168:REV262169 ROQ262168:ROR262169 RYM262168:RYN262169 SII262168:SIJ262169 SSE262168:SSF262169 TCA262168:TCB262169 TLW262168:TLX262169 TVS262168:TVT262169 UFO262168:UFP262169 UPK262168:UPL262169 UZG262168:UZH262169 VJC262168:VJD262169 VSY262168:VSZ262169 WCU262168:WCV262169 WMQ262168:WMR262169 WWM262168:WWN262169 AE327704:AF327705 KA327704:KB327705 TW327704:TX327705 ADS327704:ADT327705 ANO327704:ANP327705 AXK327704:AXL327705 BHG327704:BHH327705 BRC327704:BRD327705 CAY327704:CAZ327705 CKU327704:CKV327705 CUQ327704:CUR327705 DEM327704:DEN327705 DOI327704:DOJ327705 DYE327704:DYF327705 EIA327704:EIB327705 ERW327704:ERX327705 FBS327704:FBT327705 FLO327704:FLP327705 FVK327704:FVL327705 GFG327704:GFH327705 GPC327704:GPD327705 GYY327704:GYZ327705 HIU327704:HIV327705 HSQ327704:HSR327705 ICM327704:ICN327705 IMI327704:IMJ327705 IWE327704:IWF327705 JGA327704:JGB327705 JPW327704:JPX327705 JZS327704:JZT327705 KJO327704:KJP327705 KTK327704:KTL327705 LDG327704:LDH327705 LNC327704:LND327705 LWY327704:LWZ327705 MGU327704:MGV327705 MQQ327704:MQR327705 NAM327704:NAN327705 NKI327704:NKJ327705 NUE327704:NUF327705 OEA327704:OEB327705 ONW327704:ONX327705 OXS327704:OXT327705 PHO327704:PHP327705 PRK327704:PRL327705 QBG327704:QBH327705 QLC327704:QLD327705 QUY327704:QUZ327705 REU327704:REV327705 ROQ327704:ROR327705 RYM327704:RYN327705 SII327704:SIJ327705 SSE327704:SSF327705 TCA327704:TCB327705 TLW327704:TLX327705 TVS327704:TVT327705 UFO327704:UFP327705 UPK327704:UPL327705 UZG327704:UZH327705 VJC327704:VJD327705 VSY327704:VSZ327705 WCU327704:WCV327705 WMQ327704:WMR327705 WWM327704:WWN327705 AE393240:AF393241 KA393240:KB393241 TW393240:TX393241 ADS393240:ADT393241 ANO393240:ANP393241 AXK393240:AXL393241 BHG393240:BHH393241 BRC393240:BRD393241 CAY393240:CAZ393241 CKU393240:CKV393241 CUQ393240:CUR393241 DEM393240:DEN393241 DOI393240:DOJ393241 DYE393240:DYF393241 EIA393240:EIB393241 ERW393240:ERX393241 FBS393240:FBT393241 FLO393240:FLP393241 FVK393240:FVL393241 GFG393240:GFH393241 GPC393240:GPD393241 GYY393240:GYZ393241 HIU393240:HIV393241 HSQ393240:HSR393241 ICM393240:ICN393241 IMI393240:IMJ393241 IWE393240:IWF393241 JGA393240:JGB393241 JPW393240:JPX393241 JZS393240:JZT393241 KJO393240:KJP393241 KTK393240:KTL393241 LDG393240:LDH393241 LNC393240:LND393241 LWY393240:LWZ393241 MGU393240:MGV393241 MQQ393240:MQR393241 NAM393240:NAN393241 NKI393240:NKJ393241 NUE393240:NUF393241 OEA393240:OEB393241 ONW393240:ONX393241 OXS393240:OXT393241 PHO393240:PHP393241 PRK393240:PRL393241 QBG393240:QBH393241 QLC393240:QLD393241 QUY393240:QUZ393241 REU393240:REV393241 ROQ393240:ROR393241 RYM393240:RYN393241 SII393240:SIJ393241 SSE393240:SSF393241 TCA393240:TCB393241 TLW393240:TLX393241 TVS393240:TVT393241 UFO393240:UFP393241 UPK393240:UPL393241 UZG393240:UZH393241 VJC393240:VJD393241 VSY393240:VSZ393241 WCU393240:WCV393241 WMQ393240:WMR393241 WWM393240:WWN393241 AE458776:AF458777 KA458776:KB458777 TW458776:TX458777 ADS458776:ADT458777 ANO458776:ANP458777 AXK458776:AXL458777 BHG458776:BHH458777 BRC458776:BRD458777 CAY458776:CAZ458777 CKU458776:CKV458777 CUQ458776:CUR458777 DEM458776:DEN458777 DOI458776:DOJ458777 DYE458776:DYF458777 EIA458776:EIB458777 ERW458776:ERX458777 FBS458776:FBT458777 FLO458776:FLP458777 FVK458776:FVL458777 GFG458776:GFH458777 GPC458776:GPD458777 GYY458776:GYZ458777 HIU458776:HIV458777 HSQ458776:HSR458777 ICM458776:ICN458777 IMI458776:IMJ458777 IWE458776:IWF458777 JGA458776:JGB458777 JPW458776:JPX458777 JZS458776:JZT458777 KJO458776:KJP458777 KTK458776:KTL458777 LDG458776:LDH458777 LNC458776:LND458777 LWY458776:LWZ458777 MGU458776:MGV458777 MQQ458776:MQR458777 NAM458776:NAN458777 NKI458776:NKJ458777 NUE458776:NUF458777 OEA458776:OEB458777 ONW458776:ONX458777 OXS458776:OXT458777 PHO458776:PHP458777 PRK458776:PRL458777 QBG458776:QBH458777 QLC458776:QLD458777 QUY458776:QUZ458777 REU458776:REV458777 ROQ458776:ROR458777 RYM458776:RYN458777 SII458776:SIJ458777 SSE458776:SSF458777 TCA458776:TCB458777 TLW458776:TLX458777 TVS458776:TVT458777 UFO458776:UFP458777 UPK458776:UPL458777 UZG458776:UZH458777 VJC458776:VJD458777 VSY458776:VSZ458777 WCU458776:WCV458777 WMQ458776:WMR458777 WWM458776:WWN458777 AE524312:AF524313 KA524312:KB524313 TW524312:TX524313 ADS524312:ADT524313 ANO524312:ANP524313 AXK524312:AXL524313 BHG524312:BHH524313 BRC524312:BRD524313 CAY524312:CAZ524313 CKU524312:CKV524313 CUQ524312:CUR524313 DEM524312:DEN524313 DOI524312:DOJ524313 DYE524312:DYF524313 EIA524312:EIB524313 ERW524312:ERX524313 FBS524312:FBT524313 FLO524312:FLP524313 FVK524312:FVL524313 GFG524312:GFH524313 GPC524312:GPD524313 GYY524312:GYZ524313 HIU524312:HIV524313 HSQ524312:HSR524313 ICM524312:ICN524313 IMI524312:IMJ524313 IWE524312:IWF524313 JGA524312:JGB524313 JPW524312:JPX524313 JZS524312:JZT524313 KJO524312:KJP524313 KTK524312:KTL524313 LDG524312:LDH524313 LNC524312:LND524313 LWY524312:LWZ524313 MGU524312:MGV524313 MQQ524312:MQR524313 NAM524312:NAN524313 NKI524312:NKJ524313 NUE524312:NUF524313 OEA524312:OEB524313 ONW524312:ONX524313 OXS524312:OXT524313 PHO524312:PHP524313 PRK524312:PRL524313 QBG524312:QBH524313 QLC524312:QLD524313 QUY524312:QUZ524313 REU524312:REV524313 ROQ524312:ROR524313 RYM524312:RYN524313 SII524312:SIJ524313 SSE524312:SSF524313 TCA524312:TCB524313 TLW524312:TLX524313 TVS524312:TVT524313 UFO524312:UFP524313 UPK524312:UPL524313 UZG524312:UZH524313 VJC524312:VJD524313 VSY524312:VSZ524313 WCU524312:WCV524313 WMQ524312:WMR524313 WWM524312:WWN524313 AE589848:AF589849 KA589848:KB589849 TW589848:TX589849 ADS589848:ADT589849 ANO589848:ANP589849 AXK589848:AXL589849 BHG589848:BHH589849 BRC589848:BRD589849 CAY589848:CAZ589849 CKU589848:CKV589849 CUQ589848:CUR589849 DEM589848:DEN589849 DOI589848:DOJ589849 DYE589848:DYF589849 EIA589848:EIB589849 ERW589848:ERX589849 FBS589848:FBT589849 FLO589848:FLP589849 FVK589848:FVL589849 GFG589848:GFH589849 GPC589848:GPD589849 GYY589848:GYZ589849 HIU589848:HIV589849 HSQ589848:HSR589849 ICM589848:ICN589849 IMI589848:IMJ589849 IWE589848:IWF589849 JGA589848:JGB589849 JPW589848:JPX589849 JZS589848:JZT589849 KJO589848:KJP589849 KTK589848:KTL589849 LDG589848:LDH589849 LNC589848:LND589849 LWY589848:LWZ589849 MGU589848:MGV589849 MQQ589848:MQR589849 NAM589848:NAN589849 NKI589848:NKJ589849 NUE589848:NUF589849 OEA589848:OEB589849 ONW589848:ONX589849 OXS589848:OXT589849 PHO589848:PHP589849 PRK589848:PRL589849 QBG589848:QBH589849 QLC589848:QLD589849 QUY589848:QUZ589849 REU589848:REV589849 ROQ589848:ROR589849 RYM589848:RYN589849 SII589848:SIJ589849 SSE589848:SSF589849 TCA589848:TCB589849 TLW589848:TLX589849 TVS589848:TVT589849 UFO589848:UFP589849 UPK589848:UPL589849 UZG589848:UZH589849 VJC589848:VJD589849 VSY589848:VSZ589849 WCU589848:WCV589849 WMQ589848:WMR589849 WWM589848:WWN589849 AE655384:AF655385 KA655384:KB655385 TW655384:TX655385 ADS655384:ADT655385 ANO655384:ANP655385 AXK655384:AXL655385 BHG655384:BHH655385 BRC655384:BRD655385 CAY655384:CAZ655385 CKU655384:CKV655385 CUQ655384:CUR655385 DEM655384:DEN655385 DOI655384:DOJ655385 DYE655384:DYF655385 EIA655384:EIB655385 ERW655384:ERX655385 FBS655384:FBT655385 FLO655384:FLP655385 FVK655384:FVL655385 GFG655384:GFH655385 GPC655384:GPD655385 GYY655384:GYZ655385 HIU655384:HIV655385 HSQ655384:HSR655385 ICM655384:ICN655385 IMI655384:IMJ655385 IWE655384:IWF655385 JGA655384:JGB655385 JPW655384:JPX655385 JZS655384:JZT655385 KJO655384:KJP655385 KTK655384:KTL655385 LDG655384:LDH655385 LNC655384:LND655385 LWY655384:LWZ655385 MGU655384:MGV655385 MQQ655384:MQR655385 NAM655384:NAN655385 NKI655384:NKJ655385 NUE655384:NUF655385 OEA655384:OEB655385 ONW655384:ONX655385 OXS655384:OXT655385 PHO655384:PHP655385 PRK655384:PRL655385 QBG655384:QBH655385 QLC655384:QLD655385 QUY655384:QUZ655385 REU655384:REV655385 ROQ655384:ROR655385 RYM655384:RYN655385 SII655384:SIJ655385 SSE655384:SSF655385 TCA655384:TCB655385 TLW655384:TLX655385 TVS655384:TVT655385 UFO655384:UFP655385 UPK655384:UPL655385 UZG655384:UZH655385 VJC655384:VJD655385 VSY655384:VSZ655385 WCU655384:WCV655385 WMQ655384:WMR655385 WWM655384:WWN655385 AE720920:AF720921 KA720920:KB720921 TW720920:TX720921 ADS720920:ADT720921 ANO720920:ANP720921 AXK720920:AXL720921 BHG720920:BHH720921 BRC720920:BRD720921 CAY720920:CAZ720921 CKU720920:CKV720921 CUQ720920:CUR720921 DEM720920:DEN720921 DOI720920:DOJ720921 DYE720920:DYF720921 EIA720920:EIB720921 ERW720920:ERX720921 FBS720920:FBT720921 FLO720920:FLP720921 FVK720920:FVL720921 GFG720920:GFH720921 GPC720920:GPD720921 GYY720920:GYZ720921 HIU720920:HIV720921 HSQ720920:HSR720921 ICM720920:ICN720921 IMI720920:IMJ720921 IWE720920:IWF720921 JGA720920:JGB720921 JPW720920:JPX720921 JZS720920:JZT720921 KJO720920:KJP720921 KTK720920:KTL720921 LDG720920:LDH720921 LNC720920:LND720921 LWY720920:LWZ720921 MGU720920:MGV720921 MQQ720920:MQR720921 NAM720920:NAN720921 NKI720920:NKJ720921 NUE720920:NUF720921 OEA720920:OEB720921 ONW720920:ONX720921 OXS720920:OXT720921 PHO720920:PHP720921 PRK720920:PRL720921 QBG720920:QBH720921 QLC720920:QLD720921 QUY720920:QUZ720921 REU720920:REV720921 ROQ720920:ROR720921 RYM720920:RYN720921 SII720920:SIJ720921 SSE720920:SSF720921 TCA720920:TCB720921 TLW720920:TLX720921 TVS720920:TVT720921 UFO720920:UFP720921 UPK720920:UPL720921 UZG720920:UZH720921 VJC720920:VJD720921 VSY720920:VSZ720921 WCU720920:WCV720921 WMQ720920:WMR720921 WWM720920:WWN720921 AE786456:AF786457 KA786456:KB786457 TW786456:TX786457 ADS786456:ADT786457 ANO786456:ANP786457 AXK786456:AXL786457 BHG786456:BHH786457 BRC786456:BRD786457 CAY786456:CAZ786457 CKU786456:CKV786457 CUQ786456:CUR786457 DEM786456:DEN786457 DOI786456:DOJ786457 DYE786456:DYF786457 EIA786456:EIB786457 ERW786456:ERX786457 FBS786456:FBT786457 FLO786456:FLP786457 FVK786456:FVL786457 GFG786456:GFH786457 GPC786456:GPD786457 GYY786456:GYZ786457 HIU786456:HIV786457 HSQ786456:HSR786457 ICM786456:ICN786457 IMI786456:IMJ786457 IWE786456:IWF786457 JGA786456:JGB786457 JPW786456:JPX786457 JZS786456:JZT786457 KJO786456:KJP786457 KTK786456:KTL786457 LDG786456:LDH786457 LNC786456:LND786457 LWY786456:LWZ786457 MGU786456:MGV786457 MQQ786456:MQR786457 NAM786456:NAN786457 NKI786456:NKJ786457 NUE786456:NUF786457 OEA786456:OEB786457 ONW786456:ONX786457 OXS786456:OXT786457 PHO786456:PHP786457 PRK786456:PRL786457 QBG786456:QBH786457 QLC786456:QLD786457 QUY786456:QUZ786457 REU786456:REV786457 ROQ786456:ROR786457 RYM786456:RYN786457 SII786456:SIJ786457 SSE786456:SSF786457 TCA786456:TCB786457 TLW786456:TLX786457 TVS786456:TVT786457 UFO786456:UFP786457 UPK786456:UPL786457 UZG786456:UZH786457 VJC786456:VJD786457 VSY786456:VSZ786457 WCU786456:WCV786457 WMQ786456:WMR786457 WWM786456:WWN786457 AE851992:AF851993 KA851992:KB851993 TW851992:TX851993 ADS851992:ADT851993 ANO851992:ANP851993 AXK851992:AXL851993 BHG851992:BHH851993 BRC851992:BRD851993 CAY851992:CAZ851993 CKU851992:CKV851993 CUQ851992:CUR851993 DEM851992:DEN851993 DOI851992:DOJ851993 DYE851992:DYF851993 EIA851992:EIB851993 ERW851992:ERX851993 FBS851992:FBT851993 FLO851992:FLP851993 FVK851992:FVL851993 GFG851992:GFH851993 GPC851992:GPD851993 GYY851992:GYZ851993 HIU851992:HIV851993 HSQ851992:HSR851993 ICM851992:ICN851993 IMI851992:IMJ851993 IWE851992:IWF851993 JGA851992:JGB851993 JPW851992:JPX851993 JZS851992:JZT851993 KJO851992:KJP851993 KTK851992:KTL851993 LDG851992:LDH851993 LNC851992:LND851993 LWY851992:LWZ851993 MGU851992:MGV851993 MQQ851992:MQR851993 NAM851992:NAN851993 NKI851992:NKJ851993 NUE851992:NUF851993 OEA851992:OEB851993 ONW851992:ONX851993 OXS851992:OXT851993 PHO851992:PHP851993 PRK851992:PRL851993 QBG851992:QBH851993 QLC851992:QLD851993 QUY851992:QUZ851993 REU851992:REV851993 ROQ851992:ROR851993 RYM851992:RYN851993 SII851992:SIJ851993 SSE851992:SSF851993 TCA851992:TCB851993 TLW851992:TLX851993 TVS851992:TVT851993 UFO851992:UFP851993 UPK851992:UPL851993 UZG851992:UZH851993 VJC851992:VJD851993 VSY851992:VSZ851993 WCU851992:WCV851993 WMQ851992:WMR851993 WWM851992:WWN851993 AE917528:AF917529 KA917528:KB917529 TW917528:TX917529 ADS917528:ADT917529 ANO917528:ANP917529 AXK917528:AXL917529 BHG917528:BHH917529 BRC917528:BRD917529 CAY917528:CAZ917529 CKU917528:CKV917529 CUQ917528:CUR917529 DEM917528:DEN917529 DOI917528:DOJ917529 DYE917528:DYF917529 EIA917528:EIB917529 ERW917528:ERX917529 FBS917528:FBT917529 FLO917528:FLP917529 FVK917528:FVL917529 GFG917528:GFH917529 GPC917528:GPD917529 GYY917528:GYZ917529 HIU917528:HIV917529 HSQ917528:HSR917529 ICM917528:ICN917529 IMI917528:IMJ917529 IWE917528:IWF917529 JGA917528:JGB917529 JPW917528:JPX917529 JZS917528:JZT917529 KJO917528:KJP917529 KTK917528:KTL917529 LDG917528:LDH917529 LNC917528:LND917529 LWY917528:LWZ917529 MGU917528:MGV917529 MQQ917528:MQR917529 NAM917528:NAN917529 NKI917528:NKJ917529 NUE917528:NUF917529 OEA917528:OEB917529 ONW917528:ONX917529 OXS917528:OXT917529 PHO917528:PHP917529 PRK917528:PRL917529 QBG917528:QBH917529 QLC917528:QLD917529 QUY917528:QUZ917529 REU917528:REV917529 ROQ917528:ROR917529 RYM917528:RYN917529 SII917528:SIJ917529 SSE917528:SSF917529 TCA917528:TCB917529 TLW917528:TLX917529 TVS917528:TVT917529 UFO917528:UFP917529 UPK917528:UPL917529 UZG917528:UZH917529 VJC917528:VJD917529 VSY917528:VSZ917529 WCU917528:WCV917529 WMQ917528:WMR917529 WWM917528:WWN917529 AE983064:AF983065 KA983064:KB983065 TW983064:TX983065 ADS983064:ADT983065 ANO983064:ANP983065 AXK983064:AXL983065 BHG983064:BHH983065 BRC983064:BRD983065 CAY983064:CAZ983065 CKU983064:CKV983065 CUQ983064:CUR983065 DEM983064:DEN983065 DOI983064:DOJ983065 DYE983064:DYF983065 EIA983064:EIB983065 ERW983064:ERX983065 FBS983064:FBT983065 FLO983064:FLP983065 FVK983064:FVL983065 GFG983064:GFH983065 GPC983064:GPD983065 GYY983064:GYZ983065 HIU983064:HIV983065 HSQ983064:HSR983065 ICM983064:ICN983065 IMI983064:IMJ983065 IWE983064:IWF983065 JGA983064:JGB983065 JPW983064:JPX983065 JZS983064:JZT983065 KJO983064:KJP983065 KTK983064:KTL983065 LDG983064:LDH983065 LNC983064:LND983065 LWY983064:LWZ983065 MGU983064:MGV983065 MQQ983064:MQR983065 NAM983064:NAN983065 NKI983064:NKJ983065 NUE983064:NUF983065 OEA983064:OEB983065 ONW983064:ONX983065 OXS983064:OXT983065 PHO983064:PHP983065 PRK983064:PRL983065 QBG983064:QBH983065 QLC983064:QLD983065 QUY983064:QUZ983065 REU983064:REV983065 ROQ983064:ROR983065 RYM983064:RYN983065 SII983064:SIJ983065 SSE983064:SSF983065 TCA983064:TCB983065 TLW983064:TLX983065 TVS983064:TVT983065 UFO983064:UFP983065 UPK983064:UPL983065 UZG983064:UZH983065 VJC983064:VJD983065 VSY983064:VSZ983065 WCU983064:WCV983065 WMQ983064:WMR983065 WWM983064:WWN983065">
      <formula1>$J$128:$J$133</formula1>
    </dataValidation>
    <dataValidation type="list" allowBlank="1" showInputMessage="1" showErrorMessage="1" sqref="L25:AA25 JH25:JW25 TD25:TS25 ACZ25:ADO25 AMV25:ANK25 AWR25:AXG25 BGN25:BHC25 BQJ25:BQY25 CAF25:CAU25 CKB25:CKQ25 CTX25:CUM25 DDT25:DEI25 DNP25:DOE25 DXL25:DYA25 EHH25:EHW25 ERD25:ERS25 FAZ25:FBO25 FKV25:FLK25 FUR25:FVG25 GEN25:GFC25 GOJ25:GOY25 GYF25:GYU25 HIB25:HIQ25 HRX25:HSM25 IBT25:ICI25 ILP25:IME25 IVL25:IWA25 JFH25:JFW25 JPD25:JPS25 JYZ25:JZO25 KIV25:KJK25 KSR25:KTG25 LCN25:LDC25 LMJ25:LMY25 LWF25:LWU25 MGB25:MGQ25 MPX25:MQM25 MZT25:NAI25 NJP25:NKE25 NTL25:NUA25 ODH25:ODW25 OND25:ONS25 OWZ25:OXO25 PGV25:PHK25 PQR25:PRG25 QAN25:QBC25 QKJ25:QKY25 QUF25:QUU25 REB25:REQ25 RNX25:ROM25 RXT25:RYI25 SHP25:SIE25 SRL25:SSA25 TBH25:TBW25 TLD25:TLS25 TUZ25:TVO25 UEV25:UFK25 UOR25:UPG25 UYN25:UZC25 VIJ25:VIY25 VSF25:VSU25 WCB25:WCQ25 WLX25:WMM25 WVT25:WWI25 L65565:AA65565 JH65565:JW65565 TD65565:TS65565 ACZ65565:ADO65565 AMV65565:ANK65565 AWR65565:AXG65565 BGN65565:BHC65565 BQJ65565:BQY65565 CAF65565:CAU65565 CKB65565:CKQ65565 CTX65565:CUM65565 DDT65565:DEI65565 DNP65565:DOE65565 DXL65565:DYA65565 EHH65565:EHW65565 ERD65565:ERS65565 FAZ65565:FBO65565 FKV65565:FLK65565 FUR65565:FVG65565 GEN65565:GFC65565 GOJ65565:GOY65565 GYF65565:GYU65565 HIB65565:HIQ65565 HRX65565:HSM65565 IBT65565:ICI65565 ILP65565:IME65565 IVL65565:IWA65565 JFH65565:JFW65565 JPD65565:JPS65565 JYZ65565:JZO65565 KIV65565:KJK65565 KSR65565:KTG65565 LCN65565:LDC65565 LMJ65565:LMY65565 LWF65565:LWU65565 MGB65565:MGQ65565 MPX65565:MQM65565 MZT65565:NAI65565 NJP65565:NKE65565 NTL65565:NUA65565 ODH65565:ODW65565 OND65565:ONS65565 OWZ65565:OXO65565 PGV65565:PHK65565 PQR65565:PRG65565 QAN65565:QBC65565 QKJ65565:QKY65565 QUF65565:QUU65565 REB65565:REQ65565 RNX65565:ROM65565 RXT65565:RYI65565 SHP65565:SIE65565 SRL65565:SSA65565 TBH65565:TBW65565 TLD65565:TLS65565 TUZ65565:TVO65565 UEV65565:UFK65565 UOR65565:UPG65565 UYN65565:UZC65565 VIJ65565:VIY65565 VSF65565:VSU65565 WCB65565:WCQ65565 WLX65565:WMM65565 WVT65565:WWI65565 L131101:AA131101 JH131101:JW131101 TD131101:TS131101 ACZ131101:ADO131101 AMV131101:ANK131101 AWR131101:AXG131101 BGN131101:BHC131101 BQJ131101:BQY131101 CAF131101:CAU131101 CKB131101:CKQ131101 CTX131101:CUM131101 DDT131101:DEI131101 DNP131101:DOE131101 DXL131101:DYA131101 EHH131101:EHW131101 ERD131101:ERS131101 FAZ131101:FBO131101 FKV131101:FLK131101 FUR131101:FVG131101 GEN131101:GFC131101 GOJ131101:GOY131101 GYF131101:GYU131101 HIB131101:HIQ131101 HRX131101:HSM131101 IBT131101:ICI131101 ILP131101:IME131101 IVL131101:IWA131101 JFH131101:JFW131101 JPD131101:JPS131101 JYZ131101:JZO131101 KIV131101:KJK131101 KSR131101:KTG131101 LCN131101:LDC131101 LMJ131101:LMY131101 LWF131101:LWU131101 MGB131101:MGQ131101 MPX131101:MQM131101 MZT131101:NAI131101 NJP131101:NKE131101 NTL131101:NUA131101 ODH131101:ODW131101 OND131101:ONS131101 OWZ131101:OXO131101 PGV131101:PHK131101 PQR131101:PRG131101 QAN131101:QBC131101 QKJ131101:QKY131101 QUF131101:QUU131101 REB131101:REQ131101 RNX131101:ROM131101 RXT131101:RYI131101 SHP131101:SIE131101 SRL131101:SSA131101 TBH131101:TBW131101 TLD131101:TLS131101 TUZ131101:TVO131101 UEV131101:UFK131101 UOR131101:UPG131101 UYN131101:UZC131101 VIJ131101:VIY131101 VSF131101:VSU131101 WCB131101:WCQ131101 WLX131101:WMM131101 WVT131101:WWI131101 L196637:AA196637 JH196637:JW196637 TD196637:TS196637 ACZ196637:ADO196637 AMV196637:ANK196637 AWR196637:AXG196637 BGN196637:BHC196637 BQJ196637:BQY196637 CAF196637:CAU196637 CKB196637:CKQ196637 CTX196637:CUM196637 DDT196637:DEI196637 DNP196637:DOE196637 DXL196637:DYA196637 EHH196637:EHW196637 ERD196637:ERS196637 FAZ196637:FBO196637 FKV196637:FLK196637 FUR196637:FVG196637 GEN196637:GFC196637 GOJ196637:GOY196637 GYF196637:GYU196637 HIB196637:HIQ196637 HRX196637:HSM196637 IBT196637:ICI196637 ILP196637:IME196637 IVL196637:IWA196637 JFH196637:JFW196637 JPD196637:JPS196637 JYZ196637:JZO196637 KIV196637:KJK196637 KSR196637:KTG196637 LCN196637:LDC196637 LMJ196637:LMY196637 LWF196637:LWU196637 MGB196637:MGQ196637 MPX196637:MQM196637 MZT196637:NAI196637 NJP196637:NKE196637 NTL196637:NUA196637 ODH196637:ODW196637 OND196637:ONS196637 OWZ196637:OXO196637 PGV196637:PHK196637 PQR196637:PRG196637 QAN196637:QBC196637 QKJ196637:QKY196637 QUF196637:QUU196637 REB196637:REQ196637 RNX196637:ROM196637 RXT196637:RYI196637 SHP196637:SIE196637 SRL196637:SSA196637 TBH196637:TBW196637 TLD196637:TLS196637 TUZ196637:TVO196637 UEV196637:UFK196637 UOR196637:UPG196637 UYN196637:UZC196637 VIJ196637:VIY196637 VSF196637:VSU196637 WCB196637:WCQ196637 WLX196637:WMM196637 WVT196637:WWI196637 L262173:AA262173 JH262173:JW262173 TD262173:TS262173 ACZ262173:ADO262173 AMV262173:ANK262173 AWR262173:AXG262173 BGN262173:BHC262173 BQJ262173:BQY262173 CAF262173:CAU262173 CKB262173:CKQ262173 CTX262173:CUM262173 DDT262173:DEI262173 DNP262173:DOE262173 DXL262173:DYA262173 EHH262173:EHW262173 ERD262173:ERS262173 FAZ262173:FBO262173 FKV262173:FLK262173 FUR262173:FVG262173 GEN262173:GFC262173 GOJ262173:GOY262173 GYF262173:GYU262173 HIB262173:HIQ262173 HRX262173:HSM262173 IBT262173:ICI262173 ILP262173:IME262173 IVL262173:IWA262173 JFH262173:JFW262173 JPD262173:JPS262173 JYZ262173:JZO262173 KIV262173:KJK262173 KSR262173:KTG262173 LCN262173:LDC262173 LMJ262173:LMY262173 LWF262173:LWU262173 MGB262173:MGQ262173 MPX262173:MQM262173 MZT262173:NAI262173 NJP262173:NKE262173 NTL262173:NUA262173 ODH262173:ODW262173 OND262173:ONS262173 OWZ262173:OXO262173 PGV262173:PHK262173 PQR262173:PRG262173 QAN262173:QBC262173 QKJ262173:QKY262173 QUF262173:QUU262173 REB262173:REQ262173 RNX262173:ROM262173 RXT262173:RYI262173 SHP262173:SIE262173 SRL262173:SSA262173 TBH262173:TBW262173 TLD262173:TLS262173 TUZ262173:TVO262173 UEV262173:UFK262173 UOR262173:UPG262173 UYN262173:UZC262173 VIJ262173:VIY262173 VSF262173:VSU262173 WCB262173:WCQ262173 WLX262173:WMM262173 WVT262173:WWI262173 L327709:AA327709 JH327709:JW327709 TD327709:TS327709 ACZ327709:ADO327709 AMV327709:ANK327709 AWR327709:AXG327709 BGN327709:BHC327709 BQJ327709:BQY327709 CAF327709:CAU327709 CKB327709:CKQ327709 CTX327709:CUM327709 DDT327709:DEI327709 DNP327709:DOE327709 DXL327709:DYA327709 EHH327709:EHW327709 ERD327709:ERS327709 FAZ327709:FBO327709 FKV327709:FLK327709 FUR327709:FVG327709 GEN327709:GFC327709 GOJ327709:GOY327709 GYF327709:GYU327709 HIB327709:HIQ327709 HRX327709:HSM327709 IBT327709:ICI327709 ILP327709:IME327709 IVL327709:IWA327709 JFH327709:JFW327709 JPD327709:JPS327709 JYZ327709:JZO327709 KIV327709:KJK327709 KSR327709:KTG327709 LCN327709:LDC327709 LMJ327709:LMY327709 LWF327709:LWU327709 MGB327709:MGQ327709 MPX327709:MQM327709 MZT327709:NAI327709 NJP327709:NKE327709 NTL327709:NUA327709 ODH327709:ODW327709 OND327709:ONS327709 OWZ327709:OXO327709 PGV327709:PHK327709 PQR327709:PRG327709 QAN327709:QBC327709 QKJ327709:QKY327709 QUF327709:QUU327709 REB327709:REQ327709 RNX327709:ROM327709 RXT327709:RYI327709 SHP327709:SIE327709 SRL327709:SSA327709 TBH327709:TBW327709 TLD327709:TLS327709 TUZ327709:TVO327709 UEV327709:UFK327709 UOR327709:UPG327709 UYN327709:UZC327709 VIJ327709:VIY327709 VSF327709:VSU327709 WCB327709:WCQ327709 WLX327709:WMM327709 WVT327709:WWI327709 L393245:AA393245 JH393245:JW393245 TD393245:TS393245 ACZ393245:ADO393245 AMV393245:ANK393245 AWR393245:AXG393245 BGN393245:BHC393245 BQJ393245:BQY393245 CAF393245:CAU393245 CKB393245:CKQ393245 CTX393245:CUM393245 DDT393245:DEI393245 DNP393245:DOE393245 DXL393245:DYA393245 EHH393245:EHW393245 ERD393245:ERS393245 FAZ393245:FBO393245 FKV393245:FLK393245 FUR393245:FVG393245 GEN393245:GFC393245 GOJ393245:GOY393245 GYF393245:GYU393245 HIB393245:HIQ393245 HRX393245:HSM393245 IBT393245:ICI393245 ILP393245:IME393245 IVL393245:IWA393245 JFH393245:JFW393245 JPD393245:JPS393245 JYZ393245:JZO393245 KIV393245:KJK393245 KSR393245:KTG393245 LCN393245:LDC393245 LMJ393245:LMY393245 LWF393245:LWU393245 MGB393245:MGQ393245 MPX393245:MQM393245 MZT393245:NAI393245 NJP393245:NKE393245 NTL393245:NUA393245 ODH393245:ODW393245 OND393245:ONS393245 OWZ393245:OXO393245 PGV393245:PHK393245 PQR393245:PRG393245 QAN393245:QBC393245 QKJ393245:QKY393245 QUF393245:QUU393245 REB393245:REQ393245 RNX393245:ROM393245 RXT393245:RYI393245 SHP393245:SIE393245 SRL393245:SSA393245 TBH393245:TBW393245 TLD393245:TLS393245 TUZ393245:TVO393245 UEV393245:UFK393245 UOR393245:UPG393245 UYN393245:UZC393245 VIJ393245:VIY393245 VSF393245:VSU393245 WCB393245:WCQ393245 WLX393245:WMM393245 WVT393245:WWI393245 L458781:AA458781 JH458781:JW458781 TD458781:TS458781 ACZ458781:ADO458781 AMV458781:ANK458781 AWR458781:AXG458781 BGN458781:BHC458781 BQJ458781:BQY458781 CAF458781:CAU458781 CKB458781:CKQ458781 CTX458781:CUM458781 DDT458781:DEI458781 DNP458781:DOE458781 DXL458781:DYA458781 EHH458781:EHW458781 ERD458781:ERS458781 FAZ458781:FBO458781 FKV458781:FLK458781 FUR458781:FVG458781 GEN458781:GFC458781 GOJ458781:GOY458781 GYF458781:GYU458781 HIB458781:HIQ458781 HRX458781:HSM458781 IBT458781:ICI458781 ILP458781:IME458781 IVL458781:IWA458781 JFH458781:JFW458781 JPD458781:JPS458781 JYZ458781:JZO458781 KIV458781:KJK458781 KSR458781:KTG458781 LCN458781:LDC458781 LMJ458781:LMY458781 LWF458781:LWU458781 MGB458781:MGQ458781 MPX458781:MQM458781 MZT458781:NAI458781 NJP458781:NKE458781 NTL458781:NUA458781 ODH458781:ODW458781 OND458781:ONS458781 OWZ458781:OXO458781 PGV458781:PHK458781 PQR458781:PRG458781 QAN458781:QBC458781 QKJ458781:QKY458781 QUF458781:QUU458781 REB458781:REQ458781 RNX458781:ROM458781 RXT458781:RYI458781 SHP458781:SIE458781 SRL458781:SSA458781 TBH458781:TBW458781 TLD458781:TLS458781 TUZ458781:TVO458781 UEV458781:UFK458781 UOR458781:UPG458781 UYN458781:UZC458781 VIJ458781:VIY458781 VSF458781:VSU458781 WCB458781:WCQ458781 WLX458781:WMM458781 WVT458781:WWI458781 L524317:AA524317 JH524317:JW524317 TD524317:TS524317 ACZ524317:ADO524317 AMV524317:ANK524317 AWR524317:AXG524317 BGN524317:BHC524317 BQJ524317:BQY524317 CAF524317:CAU524317 CKB524317:CKQ524317 CTX524317:CUM524317 DDT524317:DEI524317 DNP524317:DOE524317 DXL524317:DYA524317 EHH524317:EHW524317 ERD524317:ERS524317 FAZ524317:FBO524317 FKV524317:FLK524317 FUR524317:FVG524317 GEN524317:GFC524317 GOJ524317:GOY524317 GYF524317:GYU524317 HIB524317:HIQ524317 HRX524317:HSM524317 IBT524317:ICI524317 ILP524317:IME524317 IVL524317:IWA524317 JFH524317:JFW524317 JPD524317:JPS524317 JYZ524317:JZO524317 KIV524317:KJK524317 KSR524317:KTG524317 LCN524317:LDC524317 LMJ524317:LMY524317 LWF524317:LWU524317 MGB524317:MGQ524317 MPX524317:MQM524317 MZT524317:NAI524317 NJP524317:NKE524317 NTL524317:NUA524317 ODH524317:ODW524317 OND524317:ONS524317 OWZ524317:OXO524317 PGV524317:PHK524317 PQR524317:PRG524317 QAN524317:QBC524317 QKJ524317:QKY524317 QUF524317:QUU524317 REB524317:REQ524317 RNX524317:ROM524317 RXT524317:RYI524317 SHP524317:SIE524317 SRL524317:SSA524317 TBH524317:TBW524317 TLD524317:TLS524317 TUZ524317:TVO524317 UEV524317:UFK524317 UOR524317:UPG524317 UYN524317:UZC524317 VIJ524317:VIY524317 VSF524317:VSU524317 WCB524317:WCQ524317 WLX524317:WMM524317 WVT524317:WWI524317 L589853:AA589853 JH589853:JW589853 TD589853:TS589853 ACZ589853:ADO589853 AMV589853:ANK589853 AWR589853:AXG589853 BGN589853:BHC589853 BQJ589853:BQY589853 CAF589853:CAU589853 CKB589853:CKQ589853 CTX589853:CUM589853 DDT589853:DEI589853 DNP589853:DOE589853 DXL589853:DYA589853 EHH589853:EHW589853 ERD589853:ERS589853 FAZ589853:FBO589853 FKV589853:FLK589853 FUR589853:FVG589853 GEN589853:GFC589853 GOJ589853:GOY589853 GYF589853:GYU589853 HIB589853:HIQ589853 HRX589853:HSM589853 IBT589853:ICI589853 ILP589853:IME589853 IVL589853:IWA589853 JFH589853:JFW589853 JPD589853:JPS589853 JYZ589853:JZO589853 KIV589853:KJK589853 KSR589853:KTG589853 LCN589853:LDC589853 LMJ589853:LMY589853 LWF589853:LWU589853 MGB589853:MGQ589853 MPX589853:MQM589853 MZT589853:NAI589853 NJP589853:NKE589853 NTL589853:NUA589853 ODH589853:ODW589853 OND589853:ONS589853 OWZ589853:OXO589853 PGV589853:PHK589853 PQR589853:PRG589853 QAN589853:QBC589853 QKJ589853:QKY589853 QUF589853:QUU589853 REB589853:REQ589853 RNX589853:ROM589853 RXT589853:RYI589853 SHP589853:SIE589853 SRL589853:SSA589853 TBH589853:TBW589853 TLD589853:TLS589853 TUZ589853:TVO589853 UEV589853:UFK589853 UOR589853:UPG589853 UYN589853:UZC589853 VIJ589853:VIY589853 VSF589853:VSU589853 WCB589853:WCQ589853 WLX589853:WMM589853 WVT589853:WWI589853 L655389:AA655389 JH655389:JW655389 TD655389:TS655389 ACZ655389:ADO655389 AMV655389:ANK655389 AWR655389:AXG655389 BGN655389:BHC655389 BQJ655389:BQY655389 CAF655389:CAU655389 CKB655389:CKQ655389 CTX655389:CUM655389 DDT655389:DEI655389 DNP655389:DOE655389 DXL655389:DYA655389 EHH655389:EHW655389 ERD655389:ERS655389 FAZ655389:FBO655389 FKV655389:FLK655389 FUR655389:FVG655389 GEN655389:GFC655389 GOJ655389:GOY655389 GYF655389:GYU655389 HIB655389:HIQ655389 HRX655389:HSM655389 IBT655389:ICI655389 ILP655389:IME655389 IVL655389:IWA655389 JFH655389:JFW655389 JPD655389:JPS655389 JYZ655389:JZO655389 KIV655389:KJK655389 KSR655389:KTG655389 LCN655389:LDC655389 LMJ655389:LMY655389 LWF655389:LWU655389 MGB655389:MGQ655389 MPX655389:MQM655389 MZT655389:NAI655389 NJP655389:NKE655389 NTL655389:NUA655389 ODH655389:ODW655389 OND655389:ONS655389 OWZ655389:OXO655389 PGV655389:PHK655389 PQR655389:PRG655389 QAN655389:QBC655389 QKJ655389:QKY655389 QUF655389:QUU655389 REB655389:REQ655389 RNX655389:ROM655389 RXT655389:RYI655389 SHP655389:SIE655389 SRL655389:SSA655389 TBH655389:TBW655389 TLD655389:TLS655389 TUZ655389:TVO655389 UEV655389:UFK655389 UOR655389:UPG655389 UYN655389:UZC655389 VIJ655389:VIY655389 VSF655389:VSU655389 WCB655389:WCQ655389 WLX655389:WMM655389 WVT655389:WWI655389 L720925:AA720925 JH720925:JW720925 TD720925:TS720925 ACZ720925:ADO720925 AMV720925:ANK720925 AWR720925:AXG720925 BGN720925:BHC720925 BQJ720925:BQY720925 CAF720925:CAU720925 CKB720925:CKQ720925 CTX720925:CUM720925 DDT720925:DEI720925 DNP720925:DOE720925 DXL720925:DYA720925 EHH720925:EHW720925 ERD720925:ERS720925 FAZ720925:FBO720925 FKV720925:FLK720925 FUR720925:FVG720925 GEN720925:GFC720925 GOJ720925:GOY720925 GYF720925:GYU720925 HIB720925:HIQ720925 HRX720925:HSM720925 IBT720925:ICI720925 ILP720925:IME720925 IVL720925:IWA720925 JFH720925:JFW720925 JPD720925:JPS720925 JYZ720925:JZO720925 KIV720925:KJK720925 KSR720925:KTG720925 LCN720925:LDC720925 LMJ720925:LMY720925 LWF720925:LWU720925 MGB720925:MGQ720925 MPX720925:MQM720925 MZT720925:NAI720925 NJP720925:NKE720925 NTL720925:NUA720925 ODH720925:ODW720925 OND720925:ONS720925 OWZ720925:OXO720925 PGV720925:PHK720925 PQR720925:PRG720925 QAN720925:QBC720925 QKJ720925:QKY720925 QUF720925:QUU720925 REB720925:REQ720925 RNX720925:ROM720925 RXT720925:RYI720925 SHP720925:SIE720925 SRL720925:SSA720925 TBH720925:TBW720925 TLD720925:TLS720925 TUZ720925:TVO720925 UEV720925:UFK720925 UOR720925:UPG720925 UYN720925:UZC720925 VIJ720925:VIY720925 VSF720925:VSU720925 WCB720925:WCQ720925 WLX720925:WMM720925 WVT720925:WWI720925 L786461:AA786461 JH786461:JW786461 TD786461:TS786461 ACZ786461:ADO786461 AMV786461:ANK786461 AWR786461:AXG786461 BGN786461:BHC786461 BQJ786461:BQY786461 CAF786461:CAU786461 CKB786461:CKQ786461 CTX786461:CUM786461 DDT786461:DEI786461 DNP786461:DOE786461 DXL786461:DYA786461 EHH786461:EHW786461 ERD786461:ERS786461 FAZ786461:FBO786461 FKV786461:FLK786461 FUR786461:FVG786461 GEN786461:GFC786461 GOJ786461:GOY786461 GYF786461:GYU786461 HIB786461:HIQ786461 HRX786461:HSM786461 IBT786461:ICI786461 ILP786461:IME786461 IVL786461:IWA786461 JFH786461:JFW786461 JPD786461:JPS786461 JYZ786461:JZO786461 KIV786461:KJK786461 KSR786461:KTG786461 LCN786461:LDC786461 LMJ786461:LMY786461 LWF786461:LWU786461 MGB786461:MGQ786461 MPX786461:MQM786461 MZT786461:NAI786461 NJP786461:NKE786461 NTL786461:NUA786461 ODH786461:ODW786461 OND786461:ONS786461 OWZ786461:OXO786461 PGV786461:PHK786461 PQR786461:PRG786461 QAN786461:QBC786461 QKJ786461:QKY786461 QUF786461:QUU786461 REB786461:REQ786461 RNX786461:ROM786461 RXT786461:RYI786461 SHP786461:SIE786461 SRL786461:SSA786461 TBH786461:TBW786461 TLD786461:TLS786461 TUZ786461:TVO786461 UEV786461:UFK786461 UOR786461:UPG786461 UYN786461:UZC786461 VIJ786461:VIY786461 VSF786461:VSU786461 WCB786461:WCQ786461 WLX786461:WMM786461 WVT786461:WWI786461 L851997:AA851997 JH851997:JW851997 TD851997:TS851997 ACZ851997:ADO851997 AMV851997:ANK851997 AWR851997:AXG851997 BGN851997:BHC851997 BQJ851997:BQY851997 CAF851997:CAU851997 CKB851997:CKQ851997 CTX851997:CUM851997 DDT851997:DEI851997 DNP851997:DOE851997 DXL851997:DYA851997 EHH851997:EHW851997 ERD851997:ERS851997 FAZ851997:FBO851997 FKV851997:FLK851997 FUR851997:FVG851997 GEN851997:GFC851997 GOJ851997:GOY851997 GYF851997:GYU851997 HIB851997:HIQ851997 HRX851997:HSM851997 IBT851997:ICI851997 ILP851997:IME851997 IVL851997:IWA851997 JFH851997:JFW851997 JPD851997:JPS851997 JYZ851997:JZO851997 KIV851997:KJK851997 KSR851997:KTG851997 LCN851997:LDC851997 LMJ851997:LMY851997 LWF851997:LWU851997 MGB851997:MGQ851997 MPX851997:MQM851997 MZT851997:NAI851997 NJP851997:NKE851997 NTL851997:NUA851997 ODH851997:ODW851997 OND851997:ONS851997 OWZ851997:OXO851997 PGV851997:PHK851997 PQR851997:PRG851997 QAN851997:QBC851997 QKJ851997:QKY851997 QUF851997:QUU851997 REB851997:REQ851997 RNX851997:ROM851997 RXT851997:RYI851997 SHP851997:SIE851997 SRL851997:SSA851997 TBH851997:TBW851997 TLD851997:TLS851997 TUZ851997:TVO851997 UEV851997:UFK851997 UOR851997:UPG851997 UYN851997:UZC851997 VIJ851997:VIY851997 VSF851997:VSU851997 WCB851997:WCQ851997 WLX851997:WMM851997 WVT851997:WWI851997 L917533:AA917533 JH917533:JW917533 TD917533:TS917533 ACZ917533:ADO917533 AMV917533:ANK917533 AWR917533:AXG917533 BGN917533:BHC917533 BQJ917533:BQY917533 CAF917533:CAU917533 CKB917533:CKQ917533 CTX917533:CUM917533 DDT917533:DEI917533 DNP917533:DOE917533 DXL917533:DYA917533 EHH917533:EHW917533 ERD917533:ERS917533 FAZ917533:FBO917533 FKV917533:FLK917533 FUR917533:FVG917533 GEN917533:GFC917533 GOJ917533:GOY917533 GYF917533:GYU917533 HIB917533:HIQ917533 HRX917533:HSM917533 IBT917533:ICI917533 ILP917533:IME917533 IVL917533:IWA917533 JFH917533:JFW917533 JPD917533:JPS917533 JYZ917533:JZO917533 KIV917533:KJK917533 KSR917533:KTG917533 LCN917533:LDC917533 LMJ917533:LMY917533 LWF917533:LWU917533 MGB917533:MGQ917533 MPX917533:MQM917533 MZT917533:NAI917533 NJP917533:NKE917533 NTL917533:NUA917533 ODH917533:ODW917533 OND917533:ONS917533 OWZ917533:OXO917533 PGV917533:PHK917533 PQR917533:PRG917533 QAN917533:QBC917533 QKJ917533:QKY917533 QUF917533:QUU917533 REB917533:REQ917533 RNX917533:ROM917533 RXT917533:RYI917533 SHP917533:SIE917533 SRL917533:SSA917533 TBH917533:TBW917533 TLD917533:TLS917533 TUZ917533:TVO917533 UEV917533:UFK917533 UOR917533:UPG917533 UYN917533:UZC917533 VIJ917533:VIY917533 VSF917533:VSU917533 WCB917533:WCQ917533 WLX917533:WMM917533 WVT917533:WWI917533 L983069:AA983069 JH983069:JW983069 TD983069:TS983069 ACZ983069:ADO983069 AMV983069:ANK983069 AWR983069:AXG983069 BGN983069:BHC983069 BQJ983069:BQY983069 CAF983069:CAU983069 CKB983069:CKQ983069 CTX983069:CUM983069 DDT983069:DEI983069 DNP983069:DOE983069 DXL983069:DYA983069 EHH983069:EHW983069 ERD983069:ERS983069 FAZ983069:FBO983069 FKV983069:FLK983069 FUR983069:FVG983069 GEN983069:GFC983069 GOJ983069:GOY983069 GYF983069:GYU983069 HIB983069:HIQ983069 HRX983069:HSM983069 IBT983069:ICI983069 ILP983069:IME983069 IVL983069:IWA983069 JFH983069:JFW983069 JPD983069:JPS983069 JYZ983069:JZO983069 KIV983069:KJK983069 KSR983069:KTG983069 LCN983069:LDC983069 LMJ983069:LMY983069 LWF983069:LWU983069 MGB983069:MGQ983069 MPX983069:MQM983069 MZT983069:NAI983069 NJP983069:NKE983069 NTL983069:NUA983069 ODH983069:ODW983069 OND983069:ONS983069 OWZ983069:OXO983069 PGV983069:PHK983069 PQR983069:PRG983069 QAN983069:QBC983069 QKJ983069:QKY983069 QUF983069:QUU983069 REB983069:REQ983069 RNX983069:ROM983069 RXT983069:RYI983069 SHP983069:SIE983069 SRL983069:SSA983069 TBH983069:TBW983069 TLD983069:TLS983069 TUZ983069:TVO983069 UEV983069:UFK983069 UOR983069:UPG983069 UYN983069:UZC983069 VIJ983069:VIY983069 VSF983069:VSU983069 WCB983069:WCQ983069 WLX983069:WMM983069 WVT983069:WWI983069">
      <formula1>$C$144:$C$148</formula1>
    </dataValidation>
    <dataValidation type="list" allowBlank="1" showInputMessage="1" showErrorMessage="1" sqref="W20:Y20 JS20:JU20 TO20:TQ20 ADK20:ADM20 ANG20:ANI20 AXC20:AXE20 BGY20:BHA20 BQU20:BQW20 CAQ20:CAS20 CKM20:CKO20 CUI20:CUK20 DEE20:DEG20 DOA20:DOC20 DXW20:DXY20 EHS20:EHU20 ERO20:ERQ20 FBK20:FBM20 FLG20:FLI20 FVC20:FVE20 GEY20:GFA20 GOU20:GOW20 GYQ20:GYS20 HIM20:HIO20 HSI20:HSK20 ICE20:ICG20 IMA20:IMC20 IVW20:IVY20 JFS20:JFU20 JPO20:JPQ20 JZK20:JZM20 KJG20:KJI20 KTC20:KTE20 LCY20:LDA20 LMU20:LMW20 LWQ20:LWS20 MGM20:MGO20 MQI20:MQK20 NAE20:NAG20 NKA20:NKC20 NTW20:NTY20 ODS20:ODU20 ONO20:ONQ20 OXK20:OXM20 PHG20:PHI20 PRC20:PRE20 QAY20:QBA20 QKU20:QKW20 QUQ20:QUS20 REM20:REO20 ROI20:ROK20 RYE20:RYG20 SIA20:SIC20 SRW20:SRY20 TBS20:TBU20 TLO20:TLQ20 TVK20:TVM20 UFG20:UFI20 UPC20:UPE20 UYY20:UZA20 VIU20:VIW20 VSQ20:VSS20 WCM20:WCO20 WMI20:WMK20 WWE20:WWG20 W65560:Y65560 JS65560:JU65560 TO65560:TQ65560 ADK65560:ADM65560 ANG65560:ANI65560 AXC65560:AXE65560 BGY65560:BHA65560 BQU65560:BQW65560 CAQ65560:CAS65560 CKM65560:CKO65560 CUI65560:CUK65560 DEE65560:DEG65560 DOA65560:DOC65560 DXW65560:DXY65560 EHS65560:EHU65560 ERO65560:ERQ65560 FBK65560:FBM65560 FLG65560:FLI65560 FVC65560:FVE65560 GEY65560:GFA65560 GOU65560:GOW65560 GYQ65560:GYS65560 HIM65560:HIO65560 HSI65560:HSK65560 ICE65560:ICG65560 IMA65560:IMC65560 IVW65560:IVY65560 JFS65560:JFU65560 JPO65560:JPQ65560 JZK65560:JZM65560 KJG65560:KJI65560 KTC65560:KTE65560 LCY65560:LDA65560 LMU65560:LMW65560 LWQ65560:LWS65560 MGM65560:MGO65560 MQI65560:MQK65560 NAE65560:NAG65560 NKA65560:NKC65560 NTW65560:NTY65560 ODS65560:ODU65560 ONO65560:ONQ65560 OXK65560:OXM65560 PHG65560:PHI65560 PRC65560:PRE65560 QAY65560:QBA65560 QKU65560:QKW65560 QUQ65560:QUS65560 REM65560:REO65560 ROI65560:ROK65560 RYE65560:RYG65560 SIA65560:SIC65560 SRW65560:SRY65560 TBS65560:TBU65560 TLO65560:TLQ65560 TVK65560:TVM65560 UFG65560:UFI65560 UPC65560:UPE65560 UYY65560:UZA65560 VIU65560:VIW65560 VSQ65560:VSS65560 WCM65560:WCO65560 WMI65560:WMK65560 WWE65560:WWG65560 W131096:Y131096 JS131096:JU131096 TO131096:TQ131096 ADK131096:ADM131096 ANG131096:ANI131096 AXC131096:AXE131096 BGY131096:BHA131096 BQU131096:BQW131096 CAQ131096:CAS131096 CKM131096:CKO131096 CUI131096:CUK131096 DEE131096:DEG131096 DOA131096:DOC131096 DXW131096:DXY131096 EHS131096:EHU131096 ERO131096:ERQ131096 FBK131096:FBM131096 FLG131096:FLI131096 FVC131096:FVE131096 GEY131096:GFA131096 GOU131096:GOW131096 GYQ131096:GYS131096 HIM131096:HIO131096 HSI131096:HSK131096 ICE131096:ICG131096 IMA131096:IMC131096 IVW131096:IVY131096 JFS131096:JFU131096 JPO131096:JPQ131096 JZK131096:JZM131096 KJG131096:KJI131096 KTC131096:KTE131096 LCY131096:LDA131096 LMU131096:LMW131096 LWQ131096:LWS131096 MGM131096:MGO131096 MQI131096:MQK131096 NAE131096:NAG131096 NKA131096:NKC131096 NTW131096:NTY131096 ODS131096:ODU131096 ONO131096:ONQ131096 OXK131096:OXM131096 PHG131096:PHI131096 PRC131096:PRE131096 QAY131096:QBA131096 QKU131096:QKW131096 QUQ131096:QUS131096 REM131096:REO131096 ROI131096:ROK131096 RYE131096:RYG131096 SIA131096:SIC131096 SRW131096:SRY131096 TBS131096:TBU131096 TLO131096:TLQ131096 TVK131096:TVM131096 UFG131096:UFI131096 UPC131096:UPE131096 UYY131096:UZA131096 VIU131096:VIW131096 VSQ131096:VSS131096 WCM131096:WCO131096 WMI131096:WMK131096 WWE131096:WWG131096 W196632:Y196632 JS196632:JU196632 TO196632:TQ196632 ADK196632:ADM196632 ANG196632:ANI196632 AXC196632:AXE196632 BGY196632:BHA196632 BQU196632:BQW196632 CAQ196632:CAS196632 CKM196632:CKO196632 CUI196632:CUK196632 DEE196632:DEG196632 DOA196632:DOC196632 DXW196632:DXY196632 EHS196632:EHU196632 ERO196632:ERQ196632 FBK196632:FBM196632 FLG196632:FLI196632 FVC196632:FVE196632 GEY196632:GFA196632 GOU196632:GOW196632 GYQ196632:GYS196632 HIM196632:HIO196632 HSI196632:HSK196632 ICE196632:ICG196632 IMA196632:IMC196632 IVW196632:IVY196632 JFS196632:JFU196632 JPO196632:JPQ196632 JZK196632:JZM196632 KJG196632:KJI196632 KTC196632:KTE196632 LCY196632:LDA196632 LMU196632:LMW196632 LWQ196632:LWS196632 MGM196632:MGO196632 MQI196632:MQK196632 NAE196632:NAG196632 NKA196632:NKC196632 NTW196632:NTY196632 ODS196632:ODU196632 ONO196632:ONQ196632 OXK196632:OXM196632 PHG196632:PHI196632 PRC196632:PRE196632 QAY196632:QBA196632 QKU196632:QKW196632 QUQ196632:QUS196632 REM196632:REO196632 ROI196632:ROK196632 RYE196632:RYG196632 SIA196632:SIC196632 SRW196632:SRY196632 TBS196632:TBU196632 TLO196632:TLQ196632 TVK196632:TVM196632 UFG196632:UFI196632 UPC196632:UPE196632 UYY196632:UZA196632 VIU196632:VIW196632 VSQ196632:VSS196632 WCM196632:WCO196632 WMI196632:WMK196632 WWE196632:WWG196632 W262168:Y262168 JS262168:JU262168 TO262168:TQ262168 ADK262168:ADM262168 ANG262168:ANI262168 AXC262168:AXE262168 BGY262168:BHA262168 BQU262168:BQW262168 CAQ262168:CAS262168 CKM262168:CKO262168 CUI262168:CUK262168 DEE262168:DEG262168 DOA262168:DOC262168 DXW262168:DXY262168 EHS262168:EHU262168 ERO262168:ERQ262168 FBK262168:FBM262168 FLG262168:FLI262168 FVC262168:FVE262168 GEY262168:GFA262168 GOU262168:GOW262168 GYQ262168:GYS262168 HIM262168:HIO262168 HSI262168:HSK262168 ICE262168:ICG262168 IMA262168:IMC262168 IVW262168:IVY262168 JFS262168:JFU262168 JPO262168:JPQ262168 JZK262168:JZM262168 KJG262168:KJI262168 KTC262168:KTE262168 LCY262168:LDA262168 LMU262168:LMW262168 LWQ262168:LWS262168 MGM262168:MGO262168 MQI262168:MQK262168 NAE262168:NAG262168 NKA262168:NKC262168 NTW262168:NTY262168 ODS262168:ODU262168 ONO262168:ONQ262168 OXK262168:OXM262168 PHG262168:PHI262168 PRC262168:PRE262168 QAY262168:QBA262168 QKU262168:QKW262168 QUQ262168:QUS262168 REM262168:REO262168 ROI262168:ROK262168 RYE262168:RYG262168 SIA262168:SIC262168 SRW262168:SRY262168 TBS262168:TBU262168 TLO262168:TLQ262168 TVK262168:TVM262168 UFG262168:UFI262168 UPC262168:UPE262168 UYY262168:UZA262168 VIU262168:VIW262168 VSQ262168:VSS262168 WCM262168:WCO262168 WMI262168:WMK262168 WWE262168:WWG262168 W327704:Y327704 JS327704:JU327704 TO327704:TQ327704 ADK327704:ADM327704 ANG327704:ANI327704 AXC327704:AXE327704 BGY327704:BHA327704 BQU327704:BQW327704 CAQ327704:CAS327704 CKM327704:CKO327704 CUI327704:CUK327704 DEE327704:DEG327704 DOA327704:DOC327704 DXW327704:DXY327704 EHS327704:EHU327704 ERO327704:ERQ327704 FBK327704:FBM327704 FLG327704:FLI327704 FVC327704:FVE327704 GEY327704:GFA327704 GOU327704:GOW327704 GYQ327704:GYS327704 HIM327704:HIO327704 HSI327704:HSK327704 ICE327704:ICG327704 IMA327704:IMC327704 IVW327704:IVY327704 JFS327704:JFU327704 JPO327704:JPQ327704 JZK327704:JZM327704 KJG327704:KJI327704 KTC327704:KTE327704 LCY327704:LDA327704 LMU327704:LMW327704 LWQ327704:LWS327704 MGM327704:MGO327704 MQI327704:MQK327704 NAE327704:NAG327704 NKA327704:NKC327704 NTW327704:NTY327704 ODS327704:ODU327704 ONO327704:ONQ327704 OXK327704:OXM327704 PHG327704:PHI327704 PRC327704:PRE327704 QAY327704:QBA327704 QKU327704:QKW327704 QUQ327704:QUS327704 REM327704:REO327704 ROI327704:ROK327704 RYE327704:RYG327704 SIA327704:SIC327704 SRW327704:SRY327704 TBS327704:TBU327704 TLO327704:TLQ327704 TVK327704:TVM327704 UFG327704:UFI327704 UPC327704:UPE327704 UYY327704:UZA327704 VIU327704:VIW327704 VSQ327704:VSS327704 WCM327704:WCO327704 WMI327704:WMK327704 WWE327704:WWG327704 W393240:Y393240 JS393240:JU393240 TO393240:TQ393240 ADK393240:ADM393240 ANG393240:ANI393240 AXC393240:AXE393240 BGY393240:BHA393240 BQU393240:BQW393240 CAQ393240:CAS393240 CKM393240:CKO393240 CUI393240:CUK393240 DEE393240:DEG393240 DOA393240:DOC393240 DXW393240:DXY393240 EHS393240:EHU393240 ERO393240:ERQ393240 FBK393240:FBM393240 FLG393240:FLI393240 FVC393240:FVE393240 GEY393240:GFA393240 GOU393240:GOW393240 GYQ393240:GYS393240 HIM393240:HIO393240 HSI393240:HSK393240 ICE393240:ICG393240 IMA393240:IMC393240 IVW393240:IVY393240 JFS393240:JFU393240 JPO393240:JPQ393240 JZK393240:JZM393240 KJG393240:KJI393240 KTC393240:KTE393240 LCY393240:LDA393240 LMU393240:LMW393240 LWQ393240:LWS393240 MGM393240:MGO393240 MQI393240:MQK393240 NAE393240:NAG393240 NKA393240:NKC393240 NTW393240:NTY393240 ODS393240:ODU393240 ONO393240:ONQ393240 OXK393240:OXM393240 PHG393240:PHI393240 PRC393240:PRE393240 QAY393240:QBA393240 QKU393240:QKW393240 QUQ393240:QUS393240 REM393240:REO393240 ROI393240:ROK393240 RYE393240:RYG393240 SIA393240:SIC393240 SRW393240:SRY393240 TBS393240:TBU393240 TLO393240:TLQ393240 TVK393240:TVM393240 UFG393240:UFI393240 UPC393240:UPE393240 UYY393240:UZA393240 VIU393240:VIW393240 VSQ393240:VSS393240 WCM393240:WCO393240 WMI393240:WMK393240 WWE393240:WWG393240 W458776:Y458776 JS458776:JU458776 TO458776:TQ458776 ADK458776:ADM458776 ANG458776:ANI458776 AXC458776:AXE458776 BGY458776:BHA458776 BQU458776:BQW458776 CAQ458776:CAS458776 CKM458776:CKO458776 CUI458776:CUK458776 DEE458776:DEG458776 DOA458776:DOC458776 DXW458776:DXY458776 EHS458776:EHU458776 ERO458776:ERQ458776 FBK458776:FBM458776 FLG458776:FLI458776 FVC458776:FVE458776 GEY458776:GFA458776 GOU458776:GOW458776 GYQ458776:GYS458776 HIM458776:HIO458776 HSI458776:HSK458776 ICE458776:ICG458776 IMA458776:IMC458776 IVW458776:IVY458776 JFS458776:JFU458776 JPO458776:JPQ458776 JZK458776:JZM458776 KJG458776:KJI458776 KTC458776:KTE458776 LCY458776:LDA458776 LMU458776:LMW458776 LWQ458776:LWS458776 MGM458776:MGO458776 MQI458776:MQK458776 NAE458776:NAG458776 NKA458776:NKC458776 NTW458776:NTY458776 ODS458776:ODU458776 ONO458776:ONQ458776 OXK458776:OXM458776 PHG458776:PHI458776 PRC458776:PRE458776 QAY458776:QBA458776 QKU458776:QKW458776 QUQ458776:QUS458776 REM458776:REO458776 ROI458776:ROK458776 RYE458776:RYG458776 SIA458776:SIC458776 SRW458776:SRY458776 TBS458776:TBU458776 TLO458776:TLQ458776 TVK458776:TVM458776 UFG458776:UFI458776 UPC458776:UPE458776 UYY458776:UZA458776 VIU458776:VIW458776 VSQ458776:VSS458776 WCM458776:WCO458776 WMI458776:WMK458776 WWE458776:WWG458776 W524312:Y524312 JS524312:JU524312 TO524312:TQ524312 ADK524312:ADM524312 ANG524312:ANI524312 AXC524312:AXE524312 BGY524312:BHA524312 BQU524312:BQW524312 CAQ524312:CAS524312 CKM524312:CKO524312 CUI524312:CUK524312 DEE524312:DEG524312 DOA524312:DOC524312 DXW524312:DXY524312 EHS524312:EHU524312 ERO524312:ERQ524312 FBK524312:FBM524312 FLG524312:FLI524312 FVC524312:FVE524312 GEY524312:GFA524312 GOU524312:GOW524312 GYQ524312:GYS524312 HIM524312:HIO524312 HSI524312:HSK524312 ICE524312:ICG524312 IMA524312:IMC524312 IVW524312:IVY524312 JFS524312:JFU524312 JPO524312:JPQ524312 JZK524312:JZM524312 KJG524312:KJI524312 KTC524312:KTE524312 LCY524312:LDA524312 LMU524312:LMW524312 LWQ524312:LWS524312 MGM524312:MGO524312 MQI524312:MQK524312 NAE524312:NAG524312 NKA524312:NKC524312 NTW524312:NTY524312 ODS524312:ODU524312 ONO524312:ONQ524312 OXK524312:OXM524312 PHG524312:PHI524312 PRC524312:PRE524312 QAY524312:QBA524312 QKU524312:QKW524312 QUQ524312:QUS524312 REM524312:REO524312 ROI524312:ROK524312 RYE524312:RYG524312 SIA524312:SIC524312 SRW524312:SRY524312 TBS524312:TBU524312 TLO524312:TLQ524312 TVK524312:TVM524312 UFG524312:UFI524312 UPC524312:UPE524312 UYY524312:UZA524312 VIU524312:VIW524312 VSQ524312:VSS524312 WCM524312:WCO524312 WMI524312:WMK524312 WWE524312:WWG524312 W589848:Y589848 JS589848:JU589848 TO589848:TQ589848 ADK589848:ADM589848 ANG589848:ANI589848 AXC589848:AXE589848 BGY589848:BHA589848 BQU589848:BQW589848 CAQ589848:CAS589848 CKM589848:CKO589848 CUI589848:CUK589848 DEE589848:DEG589848 DOA589848:DOC589848 DXW589848:DXY589848 EHS589848:EHU589848 ERO589848:ERQ589848 FBK589848:FBM589848 FLG589848:FLI589848 FVC589848:FVE589848 GEY589848:GFA589848 GOU589848:GOW589848 GYQ589848:GYS589848 HIM589848:HIO589848 HSI589848:HSK589848 ICE589848:ICG589848 IMA589848:IMC589848 IVW589848:IVY589848 JFS589848:JFU589848 JPO589848:JPQ589848 JZK589848:JZM589848 KJG589848:KJI589848 KTC589848:KTE589848 LCY589848:LDA589848 LMU589848:LMW589848 LWQ589848:LWS589848 MGM589848:MGO589848 MQI589848:MQK589848 NAE589848:NAG589848 NKA589848:NKC589848 NTW589848:NTY589848 ODS589848:ODU589848 ONO589848:ONQ589848 OXK589848:OXM589848 PHG589848:PHI589848 PRC589848:PRE589848 QAY589848:QBA589848 QKU589848:QKW589848 QUQ589848:QUS589848 REM589848:REO589848 ROI589848:ROK589848 RYE589848:RYG589848 SIA589848:SIC589848 SRW589848:SRY589848 TBS589848:TBU589848 TLO589848:TLQ589848 TVK589848:TVM589848 UFG589848:UFI589848 UPC589848:UPE589848 UYY589848:UZA589848 VIU589848:VIW589848 VSQ589848:VSS589848 WCM589848:WCO589848 WMI589848:WMK589848 WWE589848:WWG589848 W655384:Y655384 JS655384:JU655384 TO655384:TQ655384 ADK655384:ADM655384 ANG655384:ANI655384 AXC655384:AXE655384 BGY655384:BHA655384 BQU655384:BQW655384 CAQ655384:CAS655384 CKM655384:CKO655384 CUI655384:CUK655384 DEE655384:DEG655384 DOA655384:DOC655384 DXW655384:DXY655384 EHS655384:EHU655384 ERO655384:ERQ655384 FBK655384:FBM655384 FLG655384:FLI655384 FVC655384:FVE655384 GEY655384:GFA655384 GOU655384:GOW655384 GYQ655384:GYS655384 HIM655384:HIO655384 HSI655384:HSK655384 ICE655384:ICG655384 IMA655384:IMC655384 IVW655384:IVY655384 JFS655384:JFU655384 JPO655384:JPQ655384 JZK655384:JZM655384 KJG655384:KJI655384 KTC655384:KTE655384 LCY655384:LDA655384 LMU655384:LMW655384 LWQ655384:LWS655384 MGM655384:MGO655384 MQI655384:MQK655384 NAE655384:NAG655384 NKA655384:NKC655384 NTW655384:NTY655384 ODS655384:ODU655384 ONO655384:ONQ655384 OXK655384:OXM655384 PHG655384:PHI655384 PRC655384:PRE655384 QAY655384:QBA655384 QKU655384:QKW655384 QUQ655384:QUS655384 REM655384:REO655384 ROI655384:ROK655384 RYE655384:RYG655384 SIA655384:SIC655384 SRW655384:SRY655384 TBS655384:TBU655384 TLO655384:TLQ655384 TVK655384:TVM655384 UFG655384:UFI655384 UPC655384:UPE655384 UYY655384:UZA655384 VIU655384:VIW655384 VSQ655384:VSS655384 WCM655384:WCO655384 WMI655384:WMK655384 WWE655384:WWG655384 W720920:Y720920 JS720920:JU720920 TO720920:TQ720920 ADK720920:ADM720920 ANG720920:ANI720920 AXC720920:AXE720920 BGY720920:BHA720920 BQU720920:BQW720920 CAQ720920:CAS720920 CKM720920:CKO720920 CUI720920:CUK720920 DEE720920:DEG720920 DOA720920:DOC720920 DXW720920:DXY720920 EHS720920:EHU720920 ERO720920:ERQ720920 FBK720920:FBM720920 FLG720920:FLI720920 FVC720920:FVE720920 GEY720920:GFA720920 GOU720920:GOW720920 GYQ720920:GYS720920 HIM720920:HIO720920 HSI720920:HSK720920 ICE720920:ICG720920 IMA720920:IMC720920 IVW720920:IVY720920 JFS720920:JFU720920 JPO720920:JPQ720920 JZK720920:JZM720920 KJG720920:KJI720920 KTC720920:KTE720920 LCY720920:LDA720920 LMU720920:LMW720920 LWQ720920:LWS720920 MGM720920:MGO720920 MQI720920:MQK720920 NAE720920:NAG720920 NKA720920:NKC720920 NTW720920:NTY720920 ODS720920:ODU720920 ONO720920:ONQ720920 OXK720920:OXM720920 PHG720920:PHI720920 PRC720920:PRE720920 QAY720920:QBA720920 QKU720920:QKW720920 QUQ720920:QUS720920 REM720920:REO720920 ROI720920:ROK720920 RYE720920:RYG720920 SIA720920:SIC720920 SRW720920:SRY720920 TBS720920:TBU720920 TLO720920:TLQ720920 TVK720920:TVM720920 UFG720920:UFI720920 UPC720920:UPE720920 UYY720920:UZA720920 VIU720920:VIW720920 VSQ720920:VSS720920 WCM720920:WCO720920 WMI720920:WMK720920 WWE720920:WWG720920 W786456:Y786456 JS786456:JU786456 TO786456:TQ786456 ADK786456:ADM786456 ANG786456:ANI786456 AXC786456:AXE786456 BGY786456:BHA786456 BQU786456:BQW786456 CAQ786456:CAS786456 CKM786456:CKO786456 CUI786456:CUK786456 DEE786456:DEG786456 DOA786456:DOC786456 DXW786456:DXY786456 EHS786456:EHU786456 ERO786456:ERQ786456 FBK786456:FBM786456 FLG786456:FLI786456 FVC786456:FVE786456 GEY786456:GFA786456 GOU786456:GOW786456 GYQ786456:GYS786456 HIM786456:HIO786456 HSI786456:HSK786456 ICE786456:ICG786456 IMA786456:IMC786456 IVW786456:IVY786456 JFS786456:JFU786456 JPO786456:JPQ786456 JZK786456:JZM786456 KJG786456:KJI786456 KTC786456:KTE786456 LCY786456:LDA786456 LMU786456:LMW786456 LWQ786456:LWS786456 MGM786456:MGO786456 MQI786456:MQK786456 NAE786456:NAG786456 NKA786456:NKC786456 NTW786456:NTY786456 ODS786456:ODU786456 ONO786456:ONQ786456 OXK786456:OXM786456 PHG786456:PHI786456 PRC786456:PRE786456 QAY786456:QBA786456 QKU786456:QKW786456 QUQ786456:QUS786456 REM786456:REO786456 ROI786456:ROK786456 RYE786456:RYG786456 SIA786456:SIC786456 SRW786456:SRY786456 TBS786456:TBU786456 TLO786456:TLQ786456 TVK786456:TVM786456 UFG786456:UFI786456 UPC786456:UPE786456 UYY786456:UZA786456 VIU786456:VIW786456 VSQ786456:VSS786456 WCM786456:WCO786456 WMI786456:WMK786456 WWE786456:WWG786456 W851992:Y851992 JS851992:JU851992 TO851992:TQ851992 ADK851992:ADM851992 ANG851992:ANI851992 AXC851992:AXE851992 BGY851992:BHA851992 BQU851992:BQW851992 CAQ851992:CAS851992 CKM851992:CKO851992 CUI851992:CUK851992 DEE851992:DEG851992 DOA851992:DOC851992 DXW851992:DXY851992 EHS851992:EHU851992 ERO851992:ERQ851992 FBK851992:FBM851992 FLG851992:FLI851992 FVC851992:FVE851992 GEY851992:GFA851992 GOU851992:GOW851992 GYQ851992:GYS851992 HIM851992:HIO851992 HSI851992:HSK851992 ICE851992:ICG851992 IMA851992:IMC851992 IVW851992:IVY851992 JFS851992:JFU851992 JPO851992:JPQ851992 JZK851992:JZM851992 KJG851992:KJI851992 KTC851992:KTE851992 LCY851992:LDA851992 LMU851992:LMW851992 LWQ851992:LWS851992 MGM851992:MGO851992 MQI851992:MQK851992 NAE851992:NAG851992 NKA851992:NKC851992 NTW851992:NTY851992 ODS851992:ODU851992 ONO851992:ONQ851992 OXK851992:OXM851992 PHG851992:PHI851992 PRC851992:PRE851992 QAY851992:QBA851992 QKU851992:QKW851992 QUQ851992:QUS851992 REM851992:REO851992 ROI851992:ROK851992 RYE851992:RYG851992 SIA851992:SIC851992 SRW851992:SRY851992 TBS851992:TBU851992 TLO851992:TLQ851992 TVK851992:TVM851992 UFG851992:UFI851992 UPC851992:UPE851992 UYY851992:UZA851992 VIU851992:VIW851992 VSQ851992:VSS851992 WCM851992:WCO851992 WMI851992:WMK851992 WWE851992:WWG851992 W917528:Y917528 JS917528:JU917528 TO917528:TQ917528 ADK917528:ADM917528 ANG917528:ANI917528 AXC917528:AXE917528 BGY917528:BHA917528 BQU917528:BQW917528 CAQ917528:CAS917528 CKM917528:CKO917528 CUI917528:CUK917528 DEE917528:DEG917528 DOA917528:DOC917528 DXW917528:DXY917528 EHS917528:EHU917528 ERO917528:ERQ917528 FBK917528:FBM917528 FLG917528:FLI917528 FVC917528:FVE917528 GEY917528:GFA917528 GOU917528:GOW917528 GYQ917528:GYS917528 HIM917528:HIO917528 HSI917528:HSK917528 ICE917528:ICG917528 IMA917528:IMC917528 IVW917528:IVY917528 JFS917528:JFU917528 JPO917528:JPQ917528 JZK917528:JZM917528 KJG917528:KJI917528 KTC917528:KTE917528 LCY917528:LDA917528 LMU917528:LMW917528 LWQ917528:LWS917528 MGM917528:MGO917528 MQI917528:MQK917528 NAE917528:NAG917528 NKA917528:NKC917528 NTW917528:NTY917528 ODS917528:ODU917528 ONO917528:ONQ917528 OXK917528:OXM917528 PHG917528:PHI917528 PRC917528:PRE917528 QAY917528:QBA917528 QKU917528:QKW917528 QUQ917528:QUS917528 REM917528:REO917528 ROI917528:ROK917528 RYE917528:RYG917528 SIA917528:SIC917528 SRW917528:SRY917528 TBS917528:TBU917528 TLO917528:TLQ917528 TVK917528:TVM917528 UFG917528:UFI917528 UPC917528:UPE917528 UYY917528:UZA917528 VIU917528:VIW917528 VSQ917528:VSS917528 WCM917528:WCO917528 WMI917528:WMK917528 WWE917528:WWG917528 W983064:Y983064 JS983064:JU983064 TO983064:TQ983064 ADK983064:ADM983064 ANG983064:ANI983064 AXC983064:AXE983064 BGY983064:BHA983064 BQU983064:BQW983064 CAQ983064:CAS983064 CKM983064:CKO983064 CUI983064:CUK983064 DEE983064:DEG983064 DOA983064:DOC983064 DXW983064:DXY983064 EHS983064:EHU983064 ERO983064:ERQ983064 FBK983064:FBM983064 FLG983064:FLI983064 FVC983064:FVE983064 GEY983064:GFA983064 GOU983064:GOW983064 GYQ983064:GYS983064 HIM983064:HIO983064 HSI983064:HSK983064 ICE983064:ICG983064 IMA983064:IMC983064 IVW983064:IVY983064 JFS983064:JFU983064 JPO983064:JPQ983064 JZK983064:JZM983064 KJG983064:KJI983064 KTC983064:KTE983064 LCY983064:LDA983064 LMU983064:LMW983064 LWQ983064:LWS983064 MGM983064:MGO983064 MQI983064:MQK983064 NAE983064:NAG983064 NKA983064:NKC983064 NTW983064:NTY983064 ODS983064:ODU983064 ONO983064:ONQ983064 OXK983064:OXM983064 PHG983064:PHI983064 PRC983064:PRE983064 QAY983064:QBA983064 QKU983064:QKW983064 QUQ983064:QUS983064 REM983064:REO983064 ROI983064:ROK983064 RYE983064:RYG983064 SIA983064:SIC983064 SRW983064:SRY983064 TBS983064:TBU983064 TLO983064:TLQ983064 TVK983064:TVM983064 UFG983064:UFI983064 UPC983064:UPE983064 UYY983064:UZA983064 VIU983064:VIW983064 VSQ983064:VSS983064 WCM983064:WCO983064 WMI983064:WMK983064 WWE983064:WWG983064">
      <formula1>$C$127:$C$133</formula1>
    </dataValidation>
    <dataValidation type="list" allowBlank="1" showInputMessage="1" showErrorMessage="1" sqref="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formula1>$C$159:$C$162</formula1>
    </dataValidation>
    <dataValidation type="list" allowBlank="1" showInputMessage="1" showErrorMessage="1" sqref="H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formula1>$AA$127:$AA$211</formula1>
    </dataValidation>
    <dataValidation type="list" allowBlank="1" showInputMessage="1" showErrorMessage="1" sqref="H13:H15 JD13:JD15 SZ13:SZ15 ACV13:ACV15 AMR13:AMR15 AWN13:AWN15 BGJ13:BGJ15 BQF13:BQF15 CAB13:CAB15 CJX13:CJX15 CTT13:CTT15 DDP13:DDP15 DNL13:DNL15 DXH13:DXH15 EHD13:EHD15 EQZ13:EQZ15 FAV13:FAV15 FKR13:FKR15 FUN13:FUN15 GEJ13:GEJ15 GOF13:GOF15 GYB13:GYB15 HHX13:HHX15 HRT13:HRT15 IBP13:IBP15 ILL13:ILL15 IVH13:IVH15 JFD13:JFD15 JOZ13:JOZ15 JYV13:JYV15 KIR13:KIR15 KSN13:KSN15 LCJ13:LCJ15 LMF13:LMF15 LWB13:LWB15 MFX13:MFX15 MPT13:MPT15 MZP13:MZP15 NJL13:NJL15 NTH13:NTH15 ODD13:ODD15 OMZ13:OMZ15 OWV13:OWV15 PGR13:PGR15 PQN13:PQN15 QAJ13:QAJ15 QKF13:QKF15 QUB13:QUB15 RDX13:RDX15 RNT13:RNT15 RXP13:RXP15 SHL13:SHL15 SRH13:SRH15 TBD13:TBD15 TKZ13:TKZ15 TUV13:TUV15 UER13:UER15 UON13:UON15 UYJ13:UYJ15 VIF13:VIF15 VSB13:VSB15 WBX13:WBX15 WLT13:WLT15 WVP13:WVP15 H65553:H65555 JD65553:JD65555 SZ65553:SZ65555 ACV65553:ACV65555 AMR65553:AMR65555 AWN65553:AWN65555 BGJ65553:BGJ65555 BQF65553:BQF65555 CAB65553:CAB65555 CJX65553:CJX65555 CTT65553:CTT65555 DDP65553:DDP65555 DNL65553:DNL65555 DXH65553:DXH65555 EHD65553:EHD65555 EQZ65553:EQZ65555 FAV65553:FAV65555 FKR65553:FKR65555 FUN65553:FUN65555 GEJ65553:GEJ65555 GOF65553:GOF65555 GYB65553:GYB65555 HHX65553:HHX65555 HRT65553:HRT65555 IBP65553:IBP65555 ILL65553:ILL65555 IVH65553:IVH65555 JFD65553:JFD65555 JOZ65553:JOZ65555 JYV65553:JYV65555 KIR65553:KIR65555 KSN65553:KSN65555 LCJ65553:LCJ65555 LMF65553:LMF65555 LWB65553:LWB65555 MFX65553:MFX65555 MPT65553:MPT65555 MZP65553:MZP65555 NJL65553:NJL65555 NTH65553:NTH65555 ODD65553:ODD65555 OMZ65553:OMZ65555 OWV65553:OWV65555 PGR65553:PGR65555 PQN65553:PQN65555 QAJ65553:QAJ65555 QKF65553:QKF65555 QUB65553:QUB65555 RDX65553:RDX65555 RNT65553:RNT65555 RXP65553:RXP65555 SHL65553:SHL65555 SRH65553:SRH65555 TBD65553:TBD65555 TKZ65553:TKZ65555 TUV65553:TUV65555 UER65553:UER65555 UON65553:UON65555 UYJ65553:UYJ65555 VIF65553:VIF65555 VSB65553:VSB65555 WBX65553:WBX65555 WLT65553:WLT65555 WVP65553:WVP65555 H131089:H131091 JD131089:JD131091 SZ131089:SZ131091 ACV131089:ACV131091 AMR131089:AMR131091 AWN131089:AWN131091 BGJ131089:BGJ131091 BQF131089:BQF131091 CAB131089:CAB131091 CJX131089:CJX131091 CTT131089:CTT131091 DDP131089:DDP131091 DNL131089:DNL131091 DXH131089:DXH131091 EHD131089:EHD131091 EQZ131089:EQZ131091 FAV131089:FAV131091 FKR131089:FKR131091 FUN131089:FUN131091 GEJ131089:GEJ131091 GOF131089:GOF131091 GYB131089:GYB131091 HHX131089:HHX131091 HRT131089:HRT131091 IBP131089:IBP131091 ILL131089:ILL131091 IVH131089:IVH131091 JFD131089:JFD131091 JOZ131089:JOZ131091 JYV131089:JYV131091 KIR131089:KIR131091 KSN131089:KSN131091 LCJ131089:LCJ131091 LMF131089:LMF131091 LWB131089:LWB131091 MFX131089:MFX131091 MPT131089:MPT131091 MZP131089:MZP131091 NJL131089:NJL131091 NTH131089:NTH131091 ODD131089:ODD131091 OMZ131089:OMZ131091 OWV131089:OWV131091 PGR131089:PGR131091 PQN131089:PQN131091 QAJ131089:QAJ131091 QKF131089:QKF131091 QUB131089:QUB131091 RDX131089:RDX131091 RNT131089:RNT131091 RXP131089:RXP131091 SHL131089:SHL131091 SRH131089:SRH131091 TBD131089:TBD131091 TKZ131089:TKZ131091 TUV131089:TUV131091 UER131089:UER131091 UON131089:UON131091 UYJ131089:UYJ131091 VIF131089:VIF131091 VSB131089:VSB131091 WBX131089:WBX131091 WLT131089:WLT131091 WVP131089:WVP131091 H196625:H196627 JD196625:JD196627 SZ196625:SZ196627 ACV196625:ACV196627 AMR196625:AMR196627 AWN196625:AWN196627 BGJ196625:BGJ196627 BQF196625:BQF196627 CAB196625:CAB196627 CJX196625:CJX196627 CTT196625:CTT196627 DDP196625:DDP196627 DNL196625:DNL196627 DXH196625:DXH196627 EHD196625:EHD196627 EQZ196625:EQZ196627 FAV196625:FAV196627 FKR196625:FKR196627 FUN196625:FUN196627 GEJ196625:GEJ196627 GOF196625:GOF196627 GYB196625:GYB196627 HHX196625:HHX196627 HRT196625:HRT196627 IBP196625:IBP196627 ILL196625:ILL196627 IVH196625:IVH196627 JFD196625:JFD196627 JOZ196625:JOZ196627 JYV196625:JYV196627 KIR196625:KIR196627 KSN196625:KSN196627 LCJ196625:LCJ196627 LMF196625:LMF196627 LWB196625:LWB196627 MFX196625:MFX196627 MPT196625:MPT196627 MZP196625:MZP196627 NJL196625:NJL196627 NTH196625:NTH196627 ODD196625:ODD196627 OMZ196625:OMZ196627 OWV196625:OWV196627 PGR196625:PGR196627 PQN196625:PQN196627 QAJ196625:QAJ196627 QKF196625:QKF196627 QUB196625:QUB196627 RDX196625:RDX196627 RNT196625:RNT196627 RXP196625:RXP196627 SHL196625:SHL196627 SRH196625:SRH196627 TBD196625:TBD196627 TKZ196625:TKZ196627 TUV196625:TUV196627 UER196625:UER196627 UON196625:UON196627 UYJ196625:UYJ196627 VIF196625:VIF196627 VSB196625:VSB196627 WBX196625:WBX196627 WLT196625:WLT196627 WVP196625:WVP196627 H262161:H262163 JD262161:JD262163 SZ262161:SZ262163 ACV262161:ACV262163 AMR262161:AMR262163 AWN262161:AWN262163 BGJ262161:BGJ262163 BQF262161:BQF262163 CAB262161:CAB262163 CJX262161:CJX262163 CTT262161:CTT262163 DDP262161:DDP262163 DNL262161:DNL262163 DXH262161:DXH262163 EHD262161:EHD262163 EQZ262161:EQZ262163 FAV262161:FAV262163 FKR262161:FKR262163 FUN262161:FUN262163 GEJ262161:GEJ262163 GOF262161:GOF262163 GYB262161:GYB262163 HHX262161:HHX262163 HRT262161:HRT262163 IBP262161:IBP262163 ILL262161:ILL262163 IVH262161:IVH262163 JFD262161:JFD262163 JOZ262161:JOZ262163 JYV262161:JYV262163 KIR262161:KIR262163 KSN262161:KSN262163 LCJ262161:LCJ262163 LMF262161:LMF262163 LWB262161:LWB262163 MFX262161:MFX262163 MPT262161:MPT262163 MZP262161:MZP262163 NJL262161:NJL262163 NTH262161:NTH262163 ODD262161:ODD262163 OMZ262161:OMZ262163 OWV262161:OWV262163 PGR262161:PGR262163 PQN262161:PQN262163 QAJ262161:QAJ262163 QKF262161:QKF262163 QUB262161:QUB262163 RDX262161:RDX262163 RNT262161:RNT262163 RXP262161:RXP262163 SHL262161:SHL262163 SRH262161:SRH262163 TBD262161:TBD262163 TKZ262161:TKZ262163 TUV262161:TUV262163 UER262161:UER262163 UON262161:UON262163 UYJ262161:UYJ262163 VIF262161:VIF262163 VSB262161:VSB262163 WBX262161:WBX262163 WLT262161:WLT262163 WVP262161:WVP262163 H327697:H327699 JD327697:JD327699 SZ327697:SZ327699 ACV327697:ACV327699 AMR327697:AMR327699 AWN327697:AWN327699 BGJ327697:BGJ327699 BQF327697:BQF327699 CAB327697:CAB327699 CJX327697:CJX327699 CTT327697:CTT327699 DDP327697:DDP327699 DNL327697:DNL327699 DXH327697:DXH327699 EHD327697:EHD327699 EQZ327697:EQZ327699 FAV327697:FAV327699 FKR327697:FKR327699 FUN327697:FUN327699 GEJ327697:GEJ327699 GOF327697:GOF327699 GYB327697:GYB327699 HHX327697:HHX327699 HRT327697:HRT327699 IBP327697:IBP327699 ILL327697:ILL327699 IVH327697:IVH327699 JFD327697:JFD327699 JOZ327697:JOZ327699 JYV327697:JYV327699 KIR327697:KIR327699 KSN327697:KSN327699 LCJ327697:LCJ327699 LMF327697:LMF327699 LWB327697:LWB327699 MFX327697:MFX327699 MPT327697:MPT327699 MZP327697:MZP327699 NJL327697:NJL327699 NTH327697:NTH327699 ODD327697:ODD327699 OMZ327697:OMZ327699 OWV327697:OWV327699 PGR327697:PGR327699 PQN327697:PQN327699 QAJ327697:QAJ327699 QKF327697:QKF327699 QUB327697:QUB327699 RDX327697:RDX327699 RNT327697:RNT327699 RXP327697:RXP327699 SHL327697:SHL327699 SRH327697:SRH327699 TBD327697:TBD327699 TKZ327697:TKZ327699 TUV327697:TUV327699 UER327697:UER327699 UON327697:UON327699 UYJ327697:UYJ327699 VIF327697:VIF327699 VSB327697:VSB327699 WBX327697:WBX327699 WLT327697:WLT327699 WVP327697:WVP327699 H393233:H393235 JD393233:JD393235 SZ393233:SZ393235 ACV393233:ACV393235 AMR393233:AMR393235 AWN393233:AWN393235 BGJ393233:BGJ393235 BQF393233:BQF393235 CAB393233:CAB393235 CJX393233:CJX393235 CTT393233:CTT393235 DDP393233:DDP393235 DNL393233:DNL393235 DXH393233:DXH393235 EHD393233:EHD393235 EQZ393233:EQZ393235 FAV393233:FAV393235 FKR393233:FKR393235 FUN393233:FUN393235 GEJ393233:GEJ393235 GOF393233:GOF393235 GYB393233:GYB393235 HHX393233:HHX393235 HRT393233:HRT393235 IBP393233:IBP393235 ILL393233:ILL393235 IVH393233:IVH393235 JFD393233:JFD393235 JOZ393233:JOZ393235 JYV393233:JYV393235 KIR393233:KIR393235 KSN393233:KSN393235 LCJ393233:LCJ393235 LMF393233:LMF393235 LWB393233:LWB393235 MFX393233:MFX393235 MPT393233:MPT393235 MZP393233:MZP393235 NJL393233:NJL393235 NTH393233:NTH393235 ODD393233:ODD393235 OMZ393233:OMZ393235 OWV393233:OWV393235 PGR393233:PGR393235 PQN393233:PQN393235 QAJ393233:QAJ393235 QKF393233:QKF393235 QUB393233:QUB393235 RDX393233:RDX393235 RNT393233:RNT393235 RXP393233:RXP393235 SHL393233:SHL393235 SRH393233:SRH393235 TBD393233:TBD393235 TKZ393233:TKZ393235 TUV393233:TUV393235 UER393233:UER393235 UON393233:UON393235 UYJ393233:UYJ393235 VIF393233:VIF393235 VSB393233:VSB393235 WBX393233:WBX393235 WLT393233:WLT393235 WVP393233:WVP393235 H458769:H458771 JD458769:JD458771 SZ458769:SZ458771 ACV458769:ACV458771 AMR458769:AMR458771 AWN458769:AWN458771 BGJ458769:BGJ458771 BQF458769:BQF458771 CAB458769:CAB458771 CJX458769:CJX458771 CTT458769:CTT458771 DDP458769:DDP458771 DNL458769:DNL458771 DXH458769:DXH458771 EHD458769:EHD458771 EQZ458769:EQZ458771 FAV458769:FAV458771 FKR458769:FKR458771 FUN458769:FUN458771 GEJ458769:GEJ458771 GOF458769:GOF458771 GYB458769:GYB458771 HHX458769:HHX458771 HRT458769:HRT458771 IBP458769:IBP458771 ILL458769:ILL458771 IVH458769:IVH458771 JFD458769:JFD458771 JOZ458769:JOZ458771 JYV458769:JYV458771 KIR458769:KIR458771 KSN458769:KSN458771 LCJ458769:LCJ458771 LMF458769:LMF458771 LWB458769:LWB458771 MFX458769:MFX458771 MPT458769:MPT458771 MZP458769:MZP458771 NJL458769:NJL458771 NTH458769:NTH458771 ODD458769:ODD458771 OMZ458769:OMZ458771 OWV458769:OWV458771 PGR458769:PGR458771 PQN458769:PQN458771 QAJ458769:QAJ458771 QKF458769:QKF458771 QUB458769:QUB458771 RDX458769:RDX458771 RNT458769:RNT458771 RXP458769:RXP458771 SHL458769:SHL458771 SRH458769:SRH458771 TBD458769:TBD458771 TKZ458769:TKZ458771 TUV458769:TUV458771 UER458769:UER458771 UON458769:UON458771 UYJ458769:UYJ458771 VIF458769:VIF458771 VSB458769:VSB458771 WBX458769:WBX458771 WLT458769:WLT458771 WVP458769:WVP458771 H524305:H524307 JD524305:JD524307 SZ524305:SZ524307 ACV524305:ACV524307 AMR524305:AMR524307 AWN524305:AWN524307 BGJ524305:BGJ524307 BQF524305:BQF524307 CAB524305:CAB524307 CJX524305:CJX524307 CTT524305:CTT524307 DDP524305:DDP524307 DNL524305:DNL524307 DXH524305:DXH524307 EHD524305:EHD524307 EQZ524305:EQZ524307 FAV524305:FAV524307 FKR524305:FKR524307 FUN524305:FUN524307 GEJ524305:GEJ524307 GOF524305:GOF524307 GYB524305:GYB524307 HHX524305:HHX524307 HRT524305:HRT524307 IBP524305:IBP524307 ILL524305:ILL524307 IVH524305:IVH524307 JFD524305:JFD524307 JOZ524305:JOZ524307 JYV524305:JYV524307 KIR524305:KIR524307 KSN524305:KSN524307 LCJ524305:LCJ524307 LMF524305:LMF524307 LWB524305:LWB524307 MFX524305:MFX524307 MPT524305:MPT524307 MZP524305:MZP524307 NJL524305:NJL524307 NTH524305:NTH524307 ODD524305:ODD524307 OMZ524305:OMZ524307 OWV524305:OWV524307 PGR524305:PGR524307 PQN524305:PQN524307 QAJ524305:QAJ524307 QKF524305:QKF524307 QUB524305:QUB524307 RDX524305:RDX524307 RNT524305:RNT524307 RXP524305:RXP524307 SHL524305:SHL524307 SRH524305:SRH524307 TBD524305:TBD524307 TKZ524305:TKZ524307 TUV524305:TUV524307 UER524305:UER524307 UON524305:UON524307 UYJ524305:UYJ524307 VIF524305:VIF524307 VSB524305:VSB524307 WBX524305:WBX524307 WLT524305:WLT524307 WVP524305:WVP524307 H589841:H589843 JD589841:JD589843 SZ589841:SZ589843 ACV589841:ACV589843 AMR589841:AMR589843 AWN589841:AWN589843 BGJ589841:BGJ589843 BQF589841:BQF589843 CAB589841:CAB589843 CJX589841:CJX589843 CTT589841:CTT589843 DDP589841:DDP589843 DNL589841:DNL589843 DXH589841:DXH589843 EHD589841:EHD589843 EQZ589841:EQZ589843 FAV589841:FAV589843 FKR589841:FKR589843 FUN589841:FUN589843 GEJ589841:GEJ589843 GOF589841:GOF589843 GYB589841:GYB589843 HHX589841:HHX589843 HRT589841:HRT589843 IBP589841:IBP589843 ILL589841:ILL589843 IVH589841:IVH589843 JFD589841:JFD589843 JOZ589841:JOZ589843 JYV589841:JYV589843 KIR589841:KIR589843 KSN589841:KSN589843 LCJ589841:LCJ589843 LMF589841:LMF589843 LWB589841:LWB589843 MFX589841:MFX589843 MPT589841:MPT589843 MZP589841:MZP589843 NJL589841:NJL589843 NTH589841:NTH589843 ODD589841:ODD589843 OMZ589841:OMZ589843 OWV589841:OWV589843 PGR589841:PGR589843 PQN589841:PQN589843 QAJ589841:QAJ589843 QKF589841:QKF589843 QUB589841:QUB589843 RDX589841:RDX589843 RNT589841:RNT589843 RXP589841:RXP589843 SHL589841:SHL589843 SRH589841:SRH589843 TBD589841:TBD589843 TKZ589841:TKZ589843 TUV589841:TUV589843 UER589841:UER589843 UON589841:UON589843 UYJ589841:UYJ589843 VIF589841:VIF589843 VSB589841:VSB589843 WBX589841:WBX589843 WLT589841:WLT589843 WVP589841:WVP589843 H655377:H655379 JD655377:JD655379 SZ655377:SZ655379 ACV655377:ACV655379 AMR655377:AMR655379 AWN655377:AWN655379 BGJ655377:BGJ655379 BQF655377:BQF655379 CAB655377:CAB655379 CJX655377:CJX655379 CTT655377:CTT655379 DDP655377:DDP655379 DNL655377:DNL655379 DXH655377:DXH655379 EHD655377:EHD655379 EQZ655377:EQZ655379 FAV655377:FAV655379 FKR655377:FKR655379 FUN655377:FUN655379 GEJ655377:GEJ655379 GOF655377:GOF655379 GYB655377:GYB655379 HHX655377:HHX655379 HRT655377:HRT655379 IBP655377:IBP655379 ILL655377:ILL655379 IVH655377:IVH655379 JFD655377:JFD655379 JOZ655377:JOZ655379 JYV655377:JYV655379 KIR655377:KIR655379 KSN655377:KSN655379 LCJ655377:LCJ655379 LMF655377:LMF655379 LWB655377:LWB655379 MFX655377:MFX655379 MPT655377:MPT655379 MZP655377:MZP655379 NJL655377:NJL655379 NTH655377:NTH655379 ODD655377:ODD655379 OMZ655377:OMZ655379 OWV655377:OWV655379 PGR655377:PGR655379 PQN655377:PQN655379 QAJ655377:QAJ655379 QKF655377:QKF655379 QUB655377:QUB655379 RDX655377:RDX655379 RNT655377:RNT655379 RXP655377:RXP655379 SHL655377:SHL655379 SRH655377:SRH655379 TBD655377:TBD655379 TKZ655377:TKZ655379 TUV655377:TUV655379 UER655377:UER655379 UON655377:UON655379 UYJ655377:UYJ655379 VIF655377:VIF655379 VSB655377:VSB655379 WBX655377:WBX655379 WLT655377:WLT655379 WVP655377:WVP655379 H720913:H720915 JD720913:JD720915 SZ720913:SZ720915 ACV720913:ACV720915 AMR720913:AMR720915 AWN720913:AWN720915 BGJ720913:BGJ720915 BQF720913:BQF720915 CAB720913:CAB720915 CJX720913:CJX720915 CTT720913:CTT720915 DDP720913:DDP720915 DNL720913:DNL720915 DXH720913:DXH720915 EHD720913:EHD720915 EQZ720913:EQZ720915 FAV720913:FAV720915 FKR720913:FKR720915 FUN720913:FUN720915 GEJ720913:GEJ720915 GOF720913:GOF720915 GYB720913:GYB720915 HHX720913:HHX720915 HRT720913:HRT720915 IBP720913:IBP720915 ILL720913:ILL720915 IVH720913:IVH720915 JFD720913:JFD720915 JOZ720913:JOZ720915 JYV720913:JYV720915 KIR720913:KIR720915 KSN720913:KSN720915 LCJ720913:LCJ720915 LMF720913:LMF720915 LWB720913:LWB720915 MFX720913:MFX720915 MPT720913:MPT720915 MZP720913:MZP720915 NJL720913:NJL720915 NTH720913:NTH720915 ODD720913:ODD720915 OMZ720913:OMZ720915 OWV720913:OWV720915 PGR720913:PGR720915 PQN720913:PQN720915 QAJ720913:QAJ720915 QKF720913:QKF720915 QUB720913:QUB720915 RDX720913:RDX720915 RNT720913:RNT720915 RXP720913:RXP720915 SHL720913:SHL720915 SRH720913:SRH720915 TBD720913:TBD720915 TKZ720913:TKZ720915 TUV720913:TUV720915 UER720913:UER720915 UON720913:UON720915 UYJ720913:UYJ720915 VIF720913:VIF720915 VSB720913:VSB720915 WBX720913:WBX720915 WLT720913:WLT720915 WVP720913:WVP720915 H786449:H786451 JD786449:JD786451 SZ786449:SZ786451 ACV786449:ACV786451 AMR786449:AMR786451 AWN786449:AWN786451 BGJ786449:BGJ786451 BQF786449:BQF786451 CAB786449:CAB786451 CJX786449:CJX786451 CTT786449:CTT786451 DDP786449:DDP786451 DNL786449:DNL786451 DXH786449:DXH786451 EHD786449:EHD786451 EQZ786449:EQZ786451 FAV786449:FAV786451 FKR786449:FKR786451 FUN786449:FUN786451 GEJ786449:GEJ786451 GOF786449:GOF786451 GYB786449:GYB786451 HHX786449:HHX786451 HRT786449:HRT786451 IBP786449:IBP786451 ILL786449:ILL786451 IVH786449:IVH786451 JFD786449:JFD786451 JOZ786449:JOZ786451 JYV786449:JYV786451 KIR786449:KIR786451 KSN786449:KSN786451 LCJ786449:LCJ786451 LMF786449:LMF786451 LWB786449:LWB786451 MFX786449:MFX786451 MPT786449:MPT786451 MZP786449:MZP786451 NJL786449:NJL786451 NTH786449:NTH786451 ODD786449:ODD786451 OMZ786449:OMZ786451 OWV786449:OWV786451 PGR786449:PGR786451 PQN786449:PQN786451 QAJ786449:QAJ786451 QKF786449:QKF786451 QUB786449:QUB786451 RDX786449:RDX786451 RNT786449:RNT786451 RXP786449:RXP786451 SHL786449:SHL786451 SRH786449:SRH786451 TBD786449:TBD786451 TKZ786449:TKZ786451 TUV786449:TUV786451 UER786449:UER786451 UON786449:UON786451 UYJ786449:UYJ786451 VIF786449:VIF786451 VSB786449:VSB786451 WBX786449:WBX786451 WLT786449:WLT786451 WVP786449:WVP786451 H851985:H851987 JD851985:JD851987 SZ851985:SZ851987 ACV851985:ACV851987 AMR851985:AMR851987 AWN851985:AWN851987 BGJ851985:BGJ851987 BQF851985:BQF851987 CAB851985:CAB851987 CJX851985:CJX851987 CTT851985:CTT851987 DDP851985:DDP851987 DNL851985:DNL851987 DXH851985:DXH851987 EHD851985:EHD851987 EQZ851985:EQZ851987 FAV851985:FAV851987 FKR851985:FKR851987 FUN851985:FUN851987 GEJ851985:GEJ851987 GOF851985:GOF851987 GYB851985:GYB851987 HHX851985:HHX851987 HRT851985:HRT851987 IBP851985:IBP851987 ILL851985:ILL851987 IVH851985:IVH851987 JFD851985:JFD851987 JOZ851985:JOZ851987 JYV851985:JYV851987 KIR851985:KIR851987 KSN851985:KSN851987 LCJ851985:LCJ851987 LMF851985:LMF851987 LWB851985:LWB851987 MFX851985:MFX851987 MPT851985:MPT851987 MZP851985:MZP851987 NJL851985:NJL851987 NTH851985:NTH851987 ODD851985:ODD851987 OMZ851985:OMZ851987 OWV851985:OWV851987 PGR851985:PGR851987 PQN851985:PQN851987 QAJ851985:QAJ851987 QKF851985:QKF851987 QUB851985:QUB851987 RDX851985:RDX851987 RNT851985:RNT851987 RXP851985:RXP851987 SHL851985:SHL851987 SRH851985:SRH851987 TBD851985:TBD851987 TKZ851985:TKZ851987 TUV851985:TUV851987 UER851985:UER851987 UON851985:UON851987 UYJ851985:UYJ851987 VIF851985:VIF851987 VSB851985:VSB851987 WBX851985:WBX851987 WLT851985:WLT851987 WVP851985:WVP851987 H917521:H917523 JD917521:JD917523 SZ917521:SZ917523 ACV917521:ACV917523 AMR917521:AMR917523 AWN917521:AWN917523 BGJ917521:BGJ917523 BQF917521:BQF917523 CAB917521:CAB917523 CJX917521:CJX917523 CTT917521:CTT917523 DDP917521:DDP917523 DNL917521:DNL917523 DXH917521:DXH917523 EHD917521:EHD917523 EQZ917521:EQZ917523 FAV917521:FAV917523 FKR917521:FKR917523 FUN917521:FUN917523 GEJ917521:GEJ917523 GOF917521:GOF917523 GYB917521:GYB917523 HHX917521:HHX917523 HRT917521:HRT917523 IBP917521:IBP917523 ILL917521:ILL917523 IVH917521:IVH917523 JFD917521:JFD917523 JOZ917521:JOZ917523 JYV917521:JYV917523 KIR917521:KIR917523 KSN917521:KSN917523 LCJ917521:LCJ917523 LMF917521:LMF917523 LWB917521:LWB917523 MFX917521:MFX917523 MPT917521:MPT917523 MZP917521:MZP917523 NJL917521:NJL917523 NTH917521:NTH917523 ODD917521:ODD917523 OMZ917521:OMZ917523 OWV917521:OWV917523 PGR917521:PGR917523 PQN917521:PQN917523 QAJ917521:QAJ917523 QKF917521:QKF917523 QUB917521:QUB917523 RDX917521:RDX917523 RNT917521:RNT917523 RXP917521:RXP917523 SHL917521:SHL917523 SRH917521:SRH917523 TBD917521:TBD917523 TKZ917521:TKZ917523 TUV917521:TUV917523 UER917521:UER917523 UON917521:UON917523 UYJ917521:UYJ917523 VIF917521:VIF917523 VSB917521:VSB917523 WBX917521:WBX917523 WLT917521:WLT917523 WVP917521:WVP917523 H983057:H983059 JD983057:JD983059 SZ983057:SZ983059 ACV983057:ACV983059 AMR983057:AMR983059 AWN983057:AWN983059 BGJ983057:BGJ983059 BQF983057:BQF983059 CAB983057:CAB983059 CJX983057:CJX983059 CTT983057:CTT983059 DDP983057:DDP983059 DNL983057:DNL983059 DXH983057:DXH983059 EHD983057:EHD983059 EQZ983057:EQZ983059 FAV983057:FAV983059 FKR983057:FKR983059 FUN983057:FUN983059 GEJ983057:GEJ983059 GOF983057:GOF983059 GYB983057:GYB983059 HHX983057:HHX983059 HRT983057:HRT983059 IBP983057:IBP983059 ILL983057:ILL983059 IVH983057:IVH983059 JFD983057:JFD983059 JOZ983057:JOZ983059 JYV983057:JYV983059 KIR983057:KIR983059 KSN983057:KSN983059 LCJ983057:LCJ983059 LMF983057:LMF983059 LWB983057:LWB983059 MFX983057:MFX983059 MPT983057:MPT983059 MZP983057:MZP983059 NJL983057:NJL983059 NTH983057:NTH983059 ODD983057:ODD983059 OMZ983057:OMZ983059 OWV983057:OWV983059 PGR983057:PGR983059 PQN983057:PQN983059 QAJ983057:QAJ983059 QKF983057:QKF983059 QUB983057:QUB983059 RDX983057:RDX983059 RNT983057:RNT983059 RXP983057:RXP983059 SHL983057:SHL983059 SRH983057:SRH983059 TBD983057:TBD983059 TKZ983057:TKZ983059 TUV983057:TUV983059 UER983057:UER983059 UON983057:UON983059 UYJ983057:UYJ983059 VIF983057:VIF983059 VSB983057:VSB983059 WBX983057:WBX983059 WLT983057:WLT983059 WVP983057:WVP983059">
      <formula1>$S$127:$S$212</formula1>
    </dataValidation>
    <dataValidation type="list" allowBlank="1" showInputMessage="1" showErrorMessage="1" sqref="W11 JS11 TO11 ADK11 ANG11 AXC11 BGY11 BQU11 CAQ11 CKM11 CUI11 DEE11 DOA11 DXW11 EHS11 ERO11 FBK11 FLG11 FVC11 GEY11 GOU11 GYQ11 HIM11 HSI11 ICE11 IMA11 IVW11 JFS11 JPO11 JZK11 KJG11 KTC11 LCY11 LMU11 LWQ11 MGM11 MQI11 NAE11 NKA11 NTW11 ODS11 ONO11 OXK11 PHG11 PRC11 QAY11 QKU11 QUQ11 REM11 ROI11 RYE11 SIA11 SRW11 TBS11 TLO11 TVK11 UFG11 UPC11 UYY11 VIU11 VSQ11 WCM11 WMI11 WWE11 W65551 JS65551 TO65551 ADK65551 ANG65551 AXC65551 BGY65551 BQU65551 CAQ65551 CKM65551 CUI65551 DEE65551 DOA65551 DXW65551 EHS65551 ERO65551 FBK65551 FLG65551 FVC65551 GEY65551 GOU65551 GYQ65551 HIM65551 HSI65551 ICE65551 IMA65551 IVW65551 JFS65551 JPO65551 JZK65551 KJG65551 KTC65551 LCY65551 LMU65551 LWQ65551 MGM65551 MQI65551 NAE65551 NKA65551 NTW65551 ODS65551 ONO65551 OXK65551 PHG65551 PRC65551 QAY65551 QKU65551 QUQ65551 REM65551 ROI65551 RYE65551 SIA65551 SRW65551 TBS65551 TLO65551 TVK65551 UFG65551 UPC65551 UYY65551 VIU65551 VSQ65551 WCM65551 WMI65551 WWE65551 W131087 JS131087 TO131087 ADK131087 ANG131087 AXC131087 BGY131087 BQU131087 CAQ131087 CKM131087 CUI131087 DEE131087 DOA131087 DXW131087 EHS131087 ERO131087 FBK131087 FLG131087 FVC131087 GEY131087 GOU131087 GYQ131087 HIM131087 HSI131087 ICE131087 IMA131087 IVW131087 JFS131087 JPO131087 JZK131087 KJG131087 KTC131087 LCY131087 LMU131087 LWQ131087 MGM131087 MQI131087 NAE131087 NKA131087 NTW131087 ODS131087 ONO131087 OXK131087 PHG131087 PRC131087 QAY131087 QKU131087 QUQ131087 REM131087 ROI131087 RYE131087 SIA131087 SRW131087 TBS131087 TLO131087 TVK131087 UFG131087 UPC131087 UYY131087 VIU131087 VSQ131087 WCM131087 WMI131087 WWE131087 W196623 JS196623 TO196623 ADK196623 ANG196623 AXC196623 BGY196623 BQU196623 CAQ196623 CKM196623 CUI196623 DEE196623 DOA196623 DXW196623 EHS196623 ERO196623 FBK196623 FLG196623 FVC196623 GEY196623 GOU196623 GYQ196623 HIM196623 HSI196623 ICE196623 IMA196623 IVW196623 JFS196623 JPO196623 JZK196623 KJG196623 KTC196623 LCY196623 LMU196623 LWQ196623 MGM196623 MQI196623 NAE196623 NKA196623 NTW196623 ODS196623 ONO196623 OXK196623 PHG196623 PRC196623 QAY196623 QKU196623 QUQ196623 REM196623 ROI196623 RYE196623 SIA196623 SRW196623 TBS196623 TLO196623 TVK196623 UFG196623 UPC196623 UYY196623 VIU196623 VSQ196623 WCM196623 WMI196623 WWE196623 W262159 JS262159 TO262159 ADK262159 ANG262159 AXC262159 BGY262159 BQU262159 CAQ262159 CKM262159 CUI262159 DEE262159 DOA262159 DXW262159 EHS262159 ERO262159 FBK262159 FLG262159 FVC262159 GEY262159 GOU262159 GYQ262159 HIM262159 HSI262159 ICE262159 IMA262159 IVW262159 JFS262159 JPO262159 JZK262159 KJG262159 KTC262159 LCY262159 LMU262159 LWQ262159 MGM262159 MQI262159 NAE262159 NKA262159 NTW262159 ODS262159 ONO262159 OXK262159 PHG262159 PRC262159 QAY262159 QKU262159 QUQ262159 REM262159 ROI262159 RYE262159 SIA262159 SRW262159 TBS262159 TLO262159 TVK262159 UFG262159 UPC262159 UYY262159 VIU262159 VSQ262159 WCM262159 WMI262159 WWE262159 W327695 JS327695 TO327695 ADK327695 ANG327695 AXC327695 BGY327695 BQU327695 CAQ327695 CKM327695 CUI327695 DEE327695 DOA327695 DXW327695 EHS327695 ERO327695 FBK327695 FLG327695 FVC327695 GEY327695 GOU327695 GYQ327695 HIM327695 HSI327695 ICE327695 IMA327695 IVW327695 JFS327695 JPO327695 JZK327695 KJG327695 KTC327695 LCY327695 LMU327695 LWQ327695 MGM327695 MQI327695 NAE327695 NKA327695 NTW327695 ODS327695 ONO327695 OXK327695 PHG327695 PRC327695 QAY327695 QKU327695 QUQ327695 REM327695 ROI327695 RYE327695 SIA327695 SRW327695 TBS327695 TLO327695 TVK327695 UFG327695 UPC327695 UYY327695 VIU327695 VSQ327695 WCM327695 WMI327695 WWE327695 W393231 JS393231 TO393231 ADK393231 ANG393231 AXC393231 BGY393231 BQU393231 CAQ393231 CKM393231 CUI393231 DEE393231 DOA393231 DXW393231 EHS393231 ERO393231 FBK393231 FLG393231 FVC393231 GEY393231 GOU393231 GYQ393231 HIM393231 HSI393231 ICE393231 IMA393231 IVW393231 JFS393231 JPO393231 JZK393231 KJG393231 KTC393231 LCY393231 LMU393231 LWQ393231 MGM393231 MQI393231 NAE393231 NKA393231 NTW393231 ODS393231 ONO393231 OXK393231 PHG393231 PRC393231 QAY393231 QKU393231 QUQ393231 REM393231 ROI393231 RYE393231 SIA393231 SRW393231 TBS393231 TLO393231 TVK393231 UFG393231 UPC393231 UYY393231 VIU393231 VSQ393231 WCM393231 WMI393231 WWE393231 W458767 JS458767 TO458767 ADK458767 ANG458767 AXC458767 BGY458767 BQU458767 CAQ458767 CKM458767 CUI458767 DEE458767 DOA458767 DXW458767 EHS458767 ERO458767 FBK458767 FLG458767 FVC458767 GEY458767 GOU458767 GYQ458767 HIM458767 HSI458767 ICE458767 IMA458767 IVW458767 JFS458767 JPO458767 JZK458767 KJG458767 KTC458767 LCY458767 LMU458767 LWQ458767 MGM458767 MQI458767 NAE458767 NKA458767 NTW458767 ODS458767 ONO458767 OXK458767 PHG458767 PRC458767 QAY458767 QKU458767 QUQ458767 REM458767 ROI458767 RYE458767 SIA458767 SRW458767 TBS458767 TLO458767 TVK458767 UFG458767 UPC458767 UYY458767 VIU458767 VSQ458767 WCM458767 WMI458767 WWE458767 W524303 JS524303 TO524303 ADK524303 ANG524303 AXC524303 BGY524303 BQU524303 CAQ524303 CKM524303 CUI524303 DEE524303 DOA524303 DXW524303 EHS524303 ERO524303 FBK524303 FLG524303 FVC524303 GEY524303 GOU524303 GYQ524303 HIM524303 HSI524303 ICE524303 IMA524303 IVW524303 JFS524303 JPO524303 JZK524303 KJG524303 KTC524303 LCY524303 LMU524303 LWQ524303 MGM524303 MQI524303 NAE524303 NKA524303 NTW524303 ODS524303 ONO524303 OXK524303 PHG524303 PRC524303 QAY524303 QKU524303 QUQ524303 REM524303 ROI524303 RYE524303 SIA524303 SRW524303 TBS524303 TLO524303 TVK524303 UFG524303 UPC524303 UYY524303 VIU524303 VSQ524303 WCM524303 WMI524303 WWE524303 W589839 JS589839 TO589839 ADK589839 ANG589839 AXC589839 BGY589839 BQU589839 CAQ589839 CKM589839 CUI589839 DEE589839 DOA589839 DXW589839 EHS589839 ERO589839 FBK589839 FLG589839 FVC589839 GEY589839 GOU589839 GYQ589839 HIM589839 HSI589839 ICE589839 IMA589839 IVW589839 JFS589839 JPO589839 JZK589839 KJG589839 KTC589839 LCY589839 LMU589839 LWQ589839 MGM589839 MQI589839 NAE589839 NKA589839 NTW589839 ODS589839 ONO589839 OXK589839 PHG589839 PRC589839 QAY589839 QKU589839 QUQ589839 REM589839 ROI589839 RYE589839 SIA589839 SRW589839 TBS589839 TLO589839 TVK589839 UFG589839 UPC589839 UYY589839 VIU589839 VSQ589839 WCM589839 WMI589839 WWE589839 W655375 JS655375 TO655375 ADK655375 ANG655375 AXC655375 BGY655375 BQU655375 CAQ655375 CKM655375 CUI655375 DEE655375 DOA655375 DXW655375 EHS655375 ERO655375 FBK655375 FLG655375 FVC655375 GEY655375 GOU655375 GYQ655375 HIM655375 HSI655375 ICE655375 IMA655375 IVW655375 JFS655375 JPO655375 JZK655375 KJG655375 KTC655375 LCY655375 LMU655375 LWQ655375 MGM655375 MQI655375 NAE655375 NKA655375 NTW655375 ODS655375 ONO655375 OXK655375 PHG655375 PRC655375 QAY655375 QKU655375 QUQ655375 REM655375 ROI655375 RYE655375 SIA655375 SRW655375 TBS655375 TLO655375 TVK655375 UFG655375 UPC655375 UYY655375 VIU655375 VSQ655375 WCM655375 WMI655375 WWE655375 W720911 JS720911 TO720911 ADK720911 ANG720911 AXC720911 BGY720911 BQU720911 CAQ720911 CKM720911 CUI720911 DEE720911 DOA720911 DXW720911 EHS720911 ERO720911 FBK720911 FLG720911 FVC720911 GEY720911 GOU720911 GYQ720911 HIM720911 HSI720911 ICE720911 IMA720911 IVW720911 JFS720911 JPO720911 JZK720911 KJG720911 KTC720911 LCY720911 LMU720911 LWQ720911 MGM720911 MQI720911 NAE720911 NKA720911 NTW720911 ODS720911 ONO720911 OXK720911 PHG720911 PRC720911 QAY720911 QKU720911 QUQ720911 REM720911 ROI720911 RYE720911 SIA720911 SRW720911 TBS720911 TLO720911 TVK720911 UFG720911 UPC720911 UYY720911 VIU720911 VSQ720911 WCM720911 WMI720911 WWE720911 W786447 JS786447 TO786447 ADK786447 ANG786447 AXC786447 BGY786447 BQU786447 CAQ786447 CKM786447 CUI786447 DEE786447 DOA786447 DXW786447 EHS786447 ERO786447 FBK786447 FLG786447 FVC786447 GEY786447 GOU786447 GYQ786447 HIM786447 HSI786447 ICE786447 IMA786447 IVW786447 JFS786447 JPO786447 JZK786447 KJG786447 KTC786447 LCY786447 LMU786447 LWQ786447 MGM786447 MQI786447 NAE786447 NKA786447 NTW786447 ODS786447 ONO786447 OXK786447 PHG786447 PRC786447 QAY786447 QKU786447 QUQ786447 REM786447 ROI786447 RYE786447 SIA786447 SRW786447 TBS786447 TLO786447 TVK786447 UFG786447 UPC786447 UYY786447 VIU786447 VSQ786447 WCM786447 WMI786447 WWE786447 W851983 JS851983 TO851983 ADK851983 ANG851983 AXC851983 BGY851983 BQU851983 CAQ851983 CKM851983 CUI851983 DEE851983 DOA851983 DXW851983 EHS851983 ERO851983 FBK851983 FLG851983 FVC851983 GEY851983 GOU851983 GYQ851983 HIM851983 HSI851983 ICE851983 IMA851983 IVW851983 JFS851983 JPO851983 JZK851983 KJG851983 KTC851983 LCY851983 LMU851983 LWQ851983 MGM851983 MQI851983 NAE851983 NKA851983 NTW851983 ODS851983 ONO851983 OXK851983 PHG851983 PRC851983 QAY851983 QKU851983 QUQ851983 REM851983 ROI851983 RYE851983 SIA851983 SRW851983 TBS851983 TLO851983 TVK851983 UFG851983 UPC851983 UYY851983 VIU851983 VSQ851983 WCM851983 WMI851983 WWE851983 W917519 JS917519 TO917519 ADK917519 ANG917519 AXC917519 BGY917519 BQU917519 CAQ917519 CKM917519 CUI917519 DEE917519 DOA917519 DXW917519 EHS917519 ERO917519 FBK917519 FLG917519 FVC917519 GEY917519 GOU917519 GYQ917519 HIM917519 HSI917519 ICE917519 IMA917519 IVW917519 JFS917519 JPO917519 JZK917519 KJG917519 KTC917519 LCY917519 LMU917519 LWQ917519 MGM917519 MQI917519 NAE917519 NKA917519 NTW917519 ODS917519 ONO917519 OXK917519 PHG917519 PRC917519 QAY917519 QKU917519 QUQ917519 REM917519 ROI917519 RYE917519 SIA917519 SRW917519 TBS917519 TLO917519 TVK917519 UFG917519 UPC917519 UYY917519 VIU917519 VSQ917519 WCM917519 WMI917519 WWE917519 W983055 JS983055 TO983055 ADK983055 ANG983055 AXC983055 BGY983055 BQU983055 CAQ983055 CKM983055 CUI983055 DEE983055 DOA983055 DXW983055 EHS983055 ERO983055 FBK983055 FLG983055 FVC983055 GEY983055 GOU983055 GYQ983055 HIM983055 HSI983055 ICE983055 IMA983055 IVW983055 JFS983055 JPO983055 JZK983055 KJG983055 KTC983055 LCY983055 LMU983055 LWQ983055 MGM983055 MQI983055 NAE983055 NKA983055 NTW983055 ODS983055 ONO983055 OXK983055 PHG983055 PRC983055 QAY983055 QKU983055 QUQ983055 REM983055 ROI983055 RYE983055 SIA983055 SRW983055 TBS983055 TLO983055 TVK983055 UFG983055 UPC983055 UYY983055 VIU983055 VSQ983055 WCM983055 WMI983055 WWE983055 AF11 KB11 TX11 ADT11 ANP11 AXL11 BHH11 BRD11 CAZ11 CKV11 CUR11 DEN11 DOJ11 DYF11 EIB11 ERX11 FBT11 FLP11 FVL11 GFH11 GPD11 GYZ11 HIV11 HSR11 ICN11 IMJ11 IWF11 JGB11 JPX11 JZT11 KJP11 KTL11 LDH11 LND11 LWZ11 MGV11 MQR11 NAN11 NKJ11 NUF11 OEB11 ONX11 OXT11 PHP11 PRL11 QBH11 QLD11 QUZ11 REV11 ROR11 RYN11 SIJ11 SSF11 TCB11 TLX11 TVT11 UFP11 UPL11 UZH11 VJD11 VSZ11 WCV11 WMR11 WWN11 AF65551 KB65551 TX65551 ADT65551 ANP65551 AXL65551 BHH65551 BRD65551 CAZ65551 CKV65551 CUR65551 DEN65551 DOJ65551 DYF65551 EIB65551 ERX65551 FBT65551 FLP65551 FVL65551 GFH65551 GPD65551 GYZ65551 HIV65551 HSR65551 ICN65551 IMJ65551 IWF65551 JGB65551 JPX65551 JZT65551 KJP65551 KTL65551 LDH65551 LND65551 LWZ65551 MGV65551 MQR65551 NAN65551 NKJ65551 NUF65551 OEB65551 ONX65551 OXT65551 PHP65551 PRL65551 QBH65551 QLD65551 QUZ65551 REV65551 ROR65551 RYN65551 SIJ65551 SSF65551 TCB65551 TLX65551 TVT65551 UFP65551 UPL65551 UZH65551 VJD65551 VSZ65551 WCV65551 WMR65551 WWN65551 AF131087 KB131087 TX131087 ADT131087 ANP131087 AXL131087 BHH131087 BRD131087 CAZ131087 CKV131087 CUR131087 DEN131087 DOJ131087 DYF131087 EIB131087 ERX131087 FBT131087 FLP131087 FVL131087 GFH131087 GPD131087 GYZ131087 HIV131087 HSR131087 ICN131087 IMJ131087 IWF131087 JGB131087 JPX131087 JZT131087 KJP131087 KTL131087 LDH131087 LND131087 LWZ131087 MGV131087 MQR131087 NAN131087 NKJ131087 NUF131087 OEB131087 ONX131087 OXT131087 PHP131087 PRL131087 QBH131087 QLD131087 QUZ131087 REV131087 ROR131087 RYN131087 SIJ131087 SSF131087 TCB131087 TLX131087 TVT131087 UFP131087 UPL131087 UZH131087 VJD131087 VSZ131087 WCV131087 WMR131087 WWN131087 AF196623 KB196623 TX196623 ADT196623 ANP196623 AXL196623 BHH196623 BRD196623 CAZ196623 CKV196623 CUR196623 DEN196623 DOJ196623 DYF196623 EIB196623 ERX196623 FBT196623 FLP196623 FVL196623 GFH196623 GPD196623 GYZ196623 HIV196623 HSR196623 ICN196623 IMJ196623 IWF196623 JGB196623 JPX196623 JZT196623 KJP196623 KTL196623 LDH196623 LND196623 LWZ196623 MGV196623 MQR196623 NAN196623 NKJ196623 NUF196623 OEB196623 ONX196623 OXT196623 PHP196623 PRL196623 QBH196623 QLD196623 QUZ196623 REV196623 ROR196623 RYN196623 SIJ196623 SSF196623 TCB196623 TLX196623 TVT196623 UFP196623 UPL196623 UZH196623 VJD196623 VSZ196623 WCV196623 WMR196623 WWN196623 AF262159 KB262159 TX262159 ADT262159 ANP262159 AXL262159 BHH262159 BRD262159 CAZ262159 CKV262159 CUR262159 DEN262159 DOJ262159 DYF262159 EIB262159 ERX262159 FBT262159 FLP262159 FVL262159 GFH262159 GPD262159 GYZ262159 HIV262159 HSR262159 ICN262159 IMJ262159 IWF262159 JGB262159 JPX262159 JZT262159 KJP262159 KTL262159 LDH262159 LND262159 LWZ262159 MGV262159 MQR262159 NAN262159 NKJ262159 NUF262159 OEB262159 ONX262159 OXT262159 PHP262159 PRL262159 QBH262159 QLD262159 QUZ262159 REV262159 ROR262159 RYN262159 SIJ262159 SSF262159 TCB262159 TLX262159 TVT262159 UFP262159 UPL262159 UZH262159 VJD262159 VSZ262159 WCV262159 WMR262159 WWN262159 AF327695 KB327695 TX327695 ADT327695 ANP327695 AXL327695 BHH327695 BRD327695 CAZ327695 CKV327695 CUR327695 DEN327695 DOJ327695 DYF327695 EIB327695 ERX327695 FBT327695 FLP327695 FVL327695 GFH327695 GPD327695 GYZ327695 HIV327695 HSR327695 ICN327695 IMJ327695 IWF327695 JGB327695 JPX327695 JZT327695 KJP327695 KTL327695 LDH327695 LND327695 LWZ327695 MGV327695 MQR327695 NAN327695 NKJ327695 NUF327695 OEB327695 ONX327695 OXT327695 PHP327695 PRL327695 QBH327695 QLD327695 QUZ327695 REV327695 ROR327695 RYN327695 SIJ327695 SSF327695 TCB327695 TLX327695 TVT327695 UFP327695 UPL327695 UZH327695 VJD327695 VSZ327695 WCV327695 WMR327695 WWN327695 AF393231 KB393231 TX393231 ADT393231 ANP393231 AXL393231 BHH393231 BRD393231 CAZ393231 CKV393231 CUR393231 DEN393231 DOJ393231 DYF393231 EIB393231 ERX393231 FBT393231 FLP393231 FVL393231 GFH393231 GPD393231 GYZ393231 HIV393231 HSR393231 ICN393231 IMJ393231 IWF393231 JGB393231 JPX393231 JZT393231 KJP393231 KTL393231 LDH393231 LND393231 LWZ393231 MGV393231 MQR393231 NAN393231 NKJ393231 NUF393231 OEB393231 ONX393231 OXT393231 PHP393231 PRL393231 QBH393231 QLD393231 QUZ393231 REV393231 ROR393231 RYN393231 SIJ393231 SSF393231 TCB393231 TLX393231 TVT393231 UFP393231 UPL393231 UZH393231 VJD393231 VSZ393231 WCV393231 WMR393231 WWN393231 AF458767 KB458767 TX458767 ADT458767 ANP458767 AXL458767 BHH458767 BRD458767 CAZ458767 CKV458767 CUR458767 DEN458767 DOJ458767 DYF458767 EIB458767 ERX458767 FBT458767 FLP458767 FVL458767 GFH458767 GPD458767 GYZ458767 HIV458767 HSR458767 ICN458767 IMJ458767 IWF458767 JGB458767 JPX458767 JZT458767 KJP458767 KTL458767 LDH458767 LND458767 LWZ458767 MGV458767 MQR458767 NAN458767 NKJ458767 NUF458767 OEB458767 ONX458767 OXT458767 PHP458767 PRL458767 QBH458767 QLD458767 QUZ458767 REV458767 ROR458767 RYN458767 SIJ458767 SSF458767 TCB458767 TLX458767 TVT458767 UFP458767 UPL458767 UZH458767 VJD458767 VSZ458767 WCV458767 WMR458767 WWN458767 AF524303 KB524303 TX524303 ADT524303 ANP524303 AXL524303 BHH524303 BRD524303 CAZ524303 CKV524303 CUR524303 DEN524303 DOJ524303 DYF524303 EIB524303 ERX524303 FBT524303 FLP524303 FVL524303 GFH524303 GPD524303 GYZ524303 HIV524303 HSR524303 ICN524303 IMJ524303 IWF524303 JGB524303 JPX524303 JZT524303 KJP524303 KTL524303 LDH524303 LND524303 LWZ524303 MGV524303 MQR524303 NAN524303 NKJ524303 NUF524303 OEB524303 ONX524303 OXT524303 PHP524303 PRL524303 QBH524303 QLD524303 QUZ524303 REV524303 ROR524303 RYN524303 SIJ524303 SSF524303 TCB524303 TLX524303 TVT524303 UFP524303 UPL524303 UZH524303 VJD524303 VSZ524303 WCV524303 WMR524303 WWN524303 AF589839 KB589839 TX589839 ADT589839 ANP589839 AXL589839 BHH589839 BRD589839 CAZ589839 CKV589839 CUR589839 DEN589839 DOJ589839 DYF589839 EIB589839 ERX589839 FBT589839 FLP589839 FVL589839 GFH589839 GPD589839 GYZ589839 HIV589839 HSR589839 ICN589839 IMJ589839 IWF589839 JGB589839 JPX589839 JZT589839 KJP589839 KTL589839 LDH589839 LND589839 LWZ589839 MGV589839 MQR589839 NAN589839 NKJ589839 NUF589839 OEB589839 ONX589839 OXT589839 PHP589839 PRL589839 QBH589839 QLD589839 QUZ589839 REV589839 ROR589839 RYN589839 SIJ589839 SSF589839 TCB589839 TLX589839 TVT589839 UFP589839 UPL589839 UZH589839 VJD589839 VSZ589839 WCV589839 WMR589839 WWN589839 AF655375 KB655375 TX655375 ADT655375 ANP655375 AXL655375 BHH655375 BRD655375 CAZ655375 CKV655375 CUR655375 DEN655375 DOJ655375 DYF655375 EIB655375 ERX655375 FBT655375 FLP655375 FVL655375 GFH655375 GPD655375 GYZ655375 HIV655375 HSR655375 ICN655375 IMJ655375 IWF655375 JGB655375 JPX655375 JZT655375 KJP655375 KTL655375 LDH655375 LND655375 LWZ655375 MGV655375 MQR655375 NAN655375 NKJ655375 NUF655375 OEB655375 ONX655375 OXT655375 PHP655375 PRL655375 QBH655375 QLD655375 QUZ655375 REV655375 ROR655375 RYN655375 SIJ655375 SSF655375 TCB655375 TLX655375 TVT655375 UFP655375 UPL655375 UZH655375 VJD655375 VSZ655375 WCV655375 WMR655375 WWN655375 AF720911 KB720911 TX720911 ADT720911 ANP720911 AXL720911 BHH720911 BRD720911 CAZ720911 CKV720911 CUR720911 DEN720911 DOJ720911 DYF720911 EIB720911 ERX720911 FBT720911 FLP720911 FVL720911 GFH720911 GPD720911 GYZ720911 HIV720911 HSR720911 ICN720911 IMJ720911 IWF720911 JGB720911 JPX720911 JZT720911 KJP720911 KTL720911 LDH720911 LND720911 LWZ720911 MGV720911 MQR720911 NAN720911 NKJ720911 NUF720911 OEB720911 ONX720911 OXT720911 PHP720911 PRL720911 QBH720911 QLD720911 QUZ720911 REV720911 ROR720911 RYN720911 SIJ720911 SSF720911 TCB720911 TLX720911 TVT720911 UFP720911 UPL720911 UZH720911 VJD720911 VSZ720911 WCV720911 WMR720911 WWN720911 AF786447 KB786447 TX786447 ADT786447 ANP786447 AXL786447 BHH786447 BRD786447 CAZ786447 CKV786447 CUR786447 DEN786447 DOJ786447 DYF786447 EIB786447 ERX786447 FBT786447 FLP786447 FVL786447 GFH786447 GPD786447 GYZ786447 HIV786447 HSR786447 ICN786447 IMJ786447 IWF786447 JGB786447 JPX786447 JZT786447 KJP786447 KTL786447 LDH786447 LND786447 LWZ786447 MGV786447 MQR786447 NAN786447 NKJ786447 NUF786447 OEB786447 ONX786447 OXT786447 PHP786447 PRL786447 QBH786447 QLD786447 QUZ786447 REV786447 ROR786447 RYN786447 SIJ786447 SSF786447 TCB786447 TLX786447 TVT786447 UFP786447 UPL786447 UZH786447 VJD786447 VSZ786447 WCV786447 WMR786447 WWN786447 AF851983 KB851983 TX851983 ADT851983 ANP851983 AXL851983 BHH851983 BRD851983 CAZ851983 CKV851983 CUR851983 DEN851983 DOJ851983 DYF851983 EIB851983 ERX851983 FBT851983 FLP851983 FVL851983 GFH851983 GPD851983 GYZ851983 HIV851983 HSR851983 ICN851983 IMJ851983 IWF851983 JGB851983 JPX851983 JZT851983 KJP851983 KTL851983 LDH851983 LND851983 LWZ851983 MGV851983 MQR851983 NAN851983 NKJ851983 NUF851983 OEB851983 ONX851983 OXT851983 PHP851983 PRL851983 QBH851983 QLD851983 QUZ851983 REV851983 ROR851983 RYN851983 SIJ851983 SSF851983 TCB851983 TLX851983 TVT851983 UFP851983 UPL851983 UZH851983 VJD851983 VSZ851983 WCV851983 WMR851983 WWN851983 AF917519 KB917519 TX917519 ADT917519 ANP917519 AXL917519 BHH917519 BRD917519 CAZ917519 CKV917519 CUR917519 DEN917519 DOJ917519 DYF917519 EIB917519 ERX917519 FBT917519 FLP917519 FVL917519 GFH917519 GPD917519 GYZ917519 HIV917519 HSR917519 ICN917519 IMJ917519 IWF917519 JGB917519 JPX917519 JZT917519 KJP917519 KTL917519 LDH917519 LND917519 LWZ917519 MGV917519 MQR917519 NAN917519 NKJ917519 NUF917519 OEB917519 ONX917519 OXT917519 PHP917519 PRL917519 QBH917519 QLD917519 QUZ917519 REV917519 ROR917519 RYN917519 SIJ917519 SSF917519 TCB917519 TLX917519 TVT917519 UFP917519 UPL917519 UZH917519 VJD917519 VSZ917519 WCV917519 WMR917519 WWN917519 AF983055 KB983055 TX983055 ADT983055 ANP983055 AXL983055 BHH983055 BRD983055 CAZ983055 CKV983055 CUR983055 DEN983055 DOJ983055 DYF983055 EIB983055 ERX983055 FBT983055 FLP983055 FVL983055 GFH983055 GPD983055 GYZ983055 HIV983055 HSR983055 ICN983055 IMJ983055 IWF983055 JGB983055 JPX983055 JZT983055 KJP983055 KTL983055 LDH983055 LND983055 LWZ983055 MGV983055 MQR983055 NAN983055 NKJ983055 NUF983055 OEB983055 ONX983055 OXT983055 PHP983055 PRL983055 QBH983055 QLD983055 QUZ983055 REV983055 ROR983055 RYN983055 SIJ983055 SSF983055 TCB983055 TLX983055 TVT983055 UFP983055 UPL983055 UZH983055 VJD983055 VSZ983055 WCV983055 WMR983055 WWN983055 AB11 JX11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formula1>$S$116:$S$124</formula1>
    </dataValidation>
    <dataValidation type="list" allowBlank="1" showInputMessage="1" showErrorMessage="1" sqref="W27:AH27 JS27:KD27 TO27:TZ27 ADK27:ADV27 ANG27:ANR27 AXC27:AXN27 BGY27:BHJ27 BQU27:BRF27 CAQ27:CBB27 CKM27:CKX27 CUI27:CUT27 DEE27:DEP27 DOA27:DOL27 DXW27:DYH27 EHS27:EID27 ERO27:ERZ27 FBK27:FBV27 FLG27:FLR27 FVC27:FVN27 GEY27:GFJ27 GOU27:GPF27 GYQ27:GZB27 HIM27:HIX27 HSI27:HST27 ICE27:ICP27 IMA27:IML27 IVW27:IWH27 JFS27:JGD27 JPO27:JPZ27 JZK27:JZV27 KJG27:KJR27 KTC27:KTN27 LCY27:LDJ27 LMU27:LNF27 LWQ27:LXB27 MGM27:MGX27 MQI27:MQT27 NAE27:NAP27 NKA27:NKL27 NTW27:NUH27 ODS27:OED27 ONO27:ONZ27 OXK27:OXV27 PHG27:PHR27 PRC27:PRN27 QAY27:QBJ27 QKU27:QLF27 QUQ27:QVB27 REM27:REX27 ROI27:ROT27 RYE27:RYP27 SIA27:SIL27 SRW27:SSH27 TBS27:TCD27 TLO27:TLZ27 TVK27:TVV27 UFG27:UFR27 UPC27:UPN27 UYY27:UZJ27 VIU27:VJF27 VSQ27:VTB27 WCM27:WCX27 WMI27:WMT27 WWE27:WWP27 W65567:AH65567 JS65567:KD65567 TO65567:TZ65567 ADK65567:ADV65567 ANG65567:ANR65567 AXC65567:AXN65567 BGY65567:BHJ65567 BQU65567:BRF65567 CAQ65567:CBB65567 CKM65567:CKX65567 CUI65567:CUT65567 DEE65567:DEP65567 DOA65567:DOL65567 DXW65567:DYH65567 EHS65567:EID65567 ERO65567:ERZ65567 FBK65567:FBV65567 FLG65567:FLR65567 FVC65567:FVN65567 GEY65567:GFJ65567 GOU65567:GPF65567 GYQ65567:GZB65567 HIM65567:HIX65567 HSI65567:HST65567 ICE65567:ICP65567 IMA65567:IML65567 IVW65567:IWH65567 JFS65567:JGD65567 JPO65567:JPZ65567 JZK65567:JZV65567 KJG65567:KJR65567 KTC65567:KTN65567 LCY65567:LDJ65567 LMU65567:LNF65567 LWQ65567:LXB65567 MGM65567:MGX65567 MQI65567:MQT65567 NAE65567:NAP65567 NKA65567:NKL65567 NTW65567:NUH65567 ODS65567:OED65567 ONO65567:ONZ65567 OXK65567:OXV65567 PHG65567:PHR65567 PRC65567:PRN65567 QAY65567:QBJ65567 QKU65567:QLF65567 QUQ65567:QVB65567 REM65567:REX65567 ROI65567:ROT65567 RYE65567:RYP65567 SIA65567:SIL65567 SRW65567:SSH65567 TBS65567:TCD65567 TLO65567:TLZ65567 TVK65567:TVV65567 UFG65567:UFR65567 UPC65567:UPN65567 UYY65567:UZJ65567 VIU65567:VJF65567 VSQ65567:VTB65567 WCM65567:WCX65567 WMI65567:WMT65567 WWE65567:WWP65567 W131103:AH131103 JS131103:KD131103 TO131103:TZ131103 ADK131103:ADV131103 ANG131103:ANR131103 AXC131103:AXN131103 BGY131103:BHJ131103 BQU131103:BRF131103 CAQ131103:CBB131103 CKM131103:CKX131103 CUI131103:CUT131103 DEE131103:DEP131103 DOA131103:DOL131103 DXW131103:DYH131103 EHS131103:EID131103 ERO131103:ERZ131103 FBK131103:FBV131103 FLG131103:FLR131103 FVC131103:FVN131103 GEY131103:GFJ131103 GOU131103:GPF131103 GYQ131103:GZB131103 HIM131103:HIX131103 HSI131103:HST131103 ICE131103:ICP131103 IMA131103:IML131103 IVW131103:IWH131103 JFS131103:JGD131103 JPO131103:JPZ131103 JZK131103:JZV131103 KJG131103:KJR131103 KTC131103:KTN131103 LCY131103:LDJ131103 LMU131103:LNF131103 LWQ131103:LXB131103 MGM131103:MGX131103 MQI131103:MQT131103 NAE131103:NAP131103 NKA131103:NKL131103 NTW131103:NUH131103 ODS131103:OED131103 ONO131103:ONZ131103 OXK131103:OXV131103 PHG131103:PHR131103 PRC131103:PRN131103 QAY131103:QBJ131103 QKU131103:QLF131103 QUQ131103:QVB131103 REM131103:REX131103 ROI131103:ROT131103 RYE131103:RYP131103 SIA131103:SIL131103 SRW131103:SSH131103 TBS131103:TCD131103 TLO131103:TLZ131103 TVK131103:TVV131103 UFG131103:UFR131103 UPC131103:UPN131103 UYY131103:UZJ131103 VIU131103:VJF131103 VSQ131103:VTB131103 WCM131103:WCX131103 WMI131103:WMT131103 WWE131103:WWP131103 W196639:AH196639 JS196639:KD196639 TO196639:TZ196639 ADK196639:ADV196639 ANG196639:ANR196639 AXC196639:AXN196639 BGY196639:BHJ196639 BQU196639:BRF196639 CAQ196639:CBB196639 CKM196639:CKX196639 CUI196639:CUT196639 DEE196639:DEP196639 DOA196639:DOL196639 DXW196639:DYH196639 EHS196639:EID196639 ERO196639:ERZ196639 FBK196639:FBV196639 FLG196639:FLR196639 FVC196639:FVN196639 GEY196639:GFJ196639 GOU196639:GPF196639 GYQ196639:GZB196639 HIM196639:HIX196639 HSI196639:HST196639 ICE196639:ICP196639 IMA196639:IML196639 IVW196639:IWH196639 JFS196639:JGD196639 JPO196639:JPZ196639 JZK196639:JZV196639 KJG196639:KJR196639 KTC196639:KTN196639 LCY196639:LDJ196639 LMU196639:LNF196639 LWQ196639:LXB196639 MGM196639:MGX196639 MQI196639:MQT196639 NAE196639:NAP196639 NKA196639:NKL196639 NTW196639:NUH196639 ODS196639:OED196639 ONO196639:ONZ196639 OXK196639:OXV196639 PHG196639:PHR196639 PRC196639:PRN196639 QAY196639:QBJ196639 QKU196639:QLF196639 QUQ196639:QVB196639 REM196639:REX196639 ROI196639:ROT196639 RYE196639:RYP196639 SIA196639:SIL196639 SRW196639:SSH196639 TBS196639:TCD196639 TLO196639:TLZ196639 TVK196639:TVV196639 UFG196639:UFR196639 UPC196639:UPN196639 UYY196639:UZJ196639 VIU196639:VJF196639 VSQ196639:VTB196639 WCM196639:WCX196639 WMI196639:WMT196639 WWE196639:WWP196639 W262175:AH262175 JS262175:KD262175 TO262175:TZ262175 ADK262175:ADV262175 ANG262175:ANR262175 AXC262175:AXN262175 BGY262175:BHJ262175 BQU262175:BRF262175 CAQ262175:CBB262175 CKM262175:CKX262175 CUI262175:CUT262175 DEE262175:DEP262175 DOA262175:DOL262175 DXW262175:DYH262175 EHS262175:EID262175 ERO262175:ERZ262175 FBK262175:FBV262175 FLG262175:FLR262175 FVC262175:FVN262175 GEY262175:GFJ262175 GOU262175:GPF262175 GYQ262175:GZB262175 HIM262175:HIX262175 HSI262175:HST262175 ICE262175:ICP262175 IMA262175:IML262175 IVW262175:IWH262175 JFS262175:JGD262175 JPO262175:JPZ262175 JZK262175:JZV262175 KJG262175:KJR262175 KTC262175:KTN262175 LCY262175:LDJ262175 LMU262175:LNF262175 LWQ262175:LXB262175 MGM262175:MGX262175 MQI262175:MQT262175 NAE262175:NAP262175 NKA262175:NKL262175 NTW262175:NUH262175 ODS262175:OED262175 ONO262175:ONZ262175 OXK262175:OXV262175 PHG262175:PHR262175 PRC262175:PRN262175 QAY262175:QBJ262175 QKU262175:QLF262175 QUQ262175:QVB262175 REM262175:REX262175 ROI262175:ROT262175 RYE262175:RYP262175 SIA262175:SIL262175 SRW262175:SSH262175 TBS262175:TCD262175 TLO262175:TLZ262175 TVK262175:TVV262175 UFG262175:UFR262175 UPC262175:UPN262175 UYY262175:UZJ262175 VIU262175:VJF262175 VSQ262175:VTB262175 WCM262175:WCX262175 WMI262175:WMT262175 WWE262175:WWP262175 W327711:AH327711 JS327711:KD327711 TO327711:TZ327711 ADK327711:ADV327711 ANG327711:ANR327711 AXC327711:AXN327711 BGY327711:BHJ327711 BQU327711:BRF327711 CAQ327711:CBB327711 CKM327711:CKX327711 CUI327711:CUT327711 DEE327711:DEP327711 DOA327711:DOL327711 DXW327711:DYH327711 EHS327711:EID327711 ERO327711:ERZ327711 FBK327711:FBV327711 FLG327711:FLR327711 FVC327711:FVN327711 GEY327711:GFJ327711 GOU327711:GPF327711 GYQ327711:GZB327711 HIM327711:HIX327711 HSI327711:HST327711 ICE327711:ICP327711 IMA327711:IML327711 IVW327711:IWH327711 JFS327711:JGD327711 JPO327711:JPZ327711 JZK327711:JZV327711 KJG327711:KJR327711 KTC327711:KTN327711 LCY327711:LDJ327711 LMU327711:LNF327711 LWQ327711:LXB327711 MGM327711:MGX327711 MQI327711:MQT327711 NAE327711:NAP327711 NKA327711:NKL327711 NTW327711:NUH327711 ODS327711:OED327711 ONO327711:ONZ327711 OXK327711:OXV327711 PHG327711:PHR327711 PRC327711:PRN327711 QAY327711:QBJ327711 QKU327711:QLF327711 QUQ327711:QVB327711 REM327711:REX327711 ROI327711:ROT327711 RYE327711:RYP327711 SIA327711:SIL327711 SRW327711:SSH327711 TBS327711:TCD327711 TLO327711:TLZ327711 TVK327711:TVV327711 UFG327711:UFR327711 UPC327711:UPN327711 UYY327711:UZJ327711 VIU327711:VJF327711 VSQ327711:VTB327711 WCM327711:WCX327711 WMI327711:WMT327711 WWE327711:WWP327711 W393247:AH393247 JS393247:KD393247 TO393247:TZ393247 ADK393247:ADV393247 ANG393247:ANR393247 AXC393247:AXN393247 BGY393247:BHJ393247 BQU393247:BRF393247 CAQ393247:CBB393247 CKM393247:CKX393247 CUI393247:CUT393247 DEE393247:DEP393247 DOA393247:DOL393247 DXW393247:DYH393247 EHS393247:EID393247 ERO393247:ERZ393247 FBK393247:FBV393247 FLG393247:FLR393247 FVC393247:FVN393247 GEY393247:GFJ393247 GOU393247:GPF393247 GYQ393247:GZB393247 HIM393247:HIX393247 HSI393247:HST393247 ICE393247:ICP393247 IMA393247:IML393247 IVW393247:IWH393247 JFS393247:JGD393247 JPO393247:JPZ393247 JZK393247:JZV393247 KJG393247:KJR393247 KTC393247:KTN393247 LCY393247:LDJ393247 LMU393247:LNF393247 LWQ393247:LXB393247 MGM393247:MGX393247 MQI393247:MQT393247 NAE393247:NAP393247 NKA393247:NKL393247 NTW393247:NUH393247 ODS393247:OED393247 ONO393247:ONZ393247 OXK393247:OXV393247 PHG393247:PHR393247 PRC393247:PRN393247 QAY393247:QBJ393247 QKU393247:QLF393247 QUQ393247:QVB393247 REM393247:REX393247 ROI393247:ROT393247 RYE393247:RYP393247 SIA393247:SIL393247 SRW393247:SSH393247 TBS393247:TCD393247 TLO393247:TLZ393247 TVK393247:TVV393247 UFG393247:UFR393247 UPC393247:UPN393247 UYY393247:UZJ393247 VIU393247:VJF393247 VSQ393247:VTB393247 WCM393247:WCX393247 WMI393247:WMT393247 WWE393247:WWP393247 W458783:AH458783 JS458783:KD458783 TO458783:TZ458783 ADK458783:ADV458783 ANG458783:ANR458783 AXC458783:AXN458783 BGY458783:BHJ458783 BQU458783:BRF458783 CAQ458783:CBB458783 CKM458783:CKX458783 CUI458783:CUT458783 DEE458783:DEP458783 DOA458783:DOL458783 DXW458783:DYH458783 EHS458783:EID458783 ERO458783:ERZ458783 FBK458783:FBV458783 FLG458783:FLR458783 FVC458783:FVN458783 GEY458783:GFJ458783 GOU458783:GPF458783 GYQ458783:GZB458783 HIM458783:HIX458783 HSI458783:HST458783 ICE458783:ICP458783 IMA458783:IML458783 IVW458783:IWH458783 JFS458783:JGD458783 JPO458783:JPZ458783 JZK458783:JZV458783 KJG458783:KJR458783 KTC458783:KTN458783 LCY458783:LDJ458783 LMU458783:LNF458783 LWQ458783:LXB458783 MGM458783:MGX458783 MQI458783:MQT458783 NAE458783:NAP458783 NKA458783:NKL458783 NTW458783:NUH458783 ODS458783:OED458783 ONO458783:ONZ458783 OXK458783:OXV458783 PHG458783:PHR458783 PRC458783:PRN458783 QAY458783:QBJ458783 QKU458783:QLF458783 QUQ458783:QVB458783 REM458783:REX458783 ROI458783:ROT458783 RYE458783:RYP458783 SIA458783:SIL458783 SRW458783:SSH458783 TBS458783:TCD458783 TLO458783:TLZ458783 TVK458783:TVV458783 UFG458783:UFR458783 UPC458783:UPN458783 UYY458783:UZJ458783 VIU458783:VJF458783 VSQ458783:VTB458783 WCM458783:WCX458783 WMI458783:WMT458783 WWE458783:WWP458783 W524319:AH524319 JS524319:KD524319 TO524319:TZ524319 ADK524319:ADV524319 ANG524319:ANR524319 AXC524319:AXN524319 BGY524319:BHJ524319 BQU524319:BRF524319 CAQ524319:CBB524319 CKM524319:CKX524319 CUI524319:CUT524319 DEE524319:DEP524319 DOA524319:DOL524319 DXW524319:DYH524319 EHS524319:EID524319 ERO524319:ERZ524319 FBK524319:FBV524319 FLG524319:FLR524319 FVC524319:FVN524319 GEY524319:GFJ524319 GOU524319:GPF524319 GYQ524319:GZB524319 HIM524319:HIX524319 HSI524319:HST524319 ICE524319:ICP524319 IMA524319:IML524319 IVW524319:IWH524319 JFS524319:JGD524319 JPO524319:JPZ524319 JZK524319:JZV524319 KJG524319:KJR524319 KTC524319:KTN524319 LCY524319:LDJ524319 LMU524319:LNF524319 LWQ524319:LXB524319 MGM524319:MGX524319 MQI524319:MQT524319 NAE524319:NAP524319 NKA524319:NKL524319 NTW524319:NUH524319 ODS524319:OED524319 ONO524319:ONZ524319 OXK524319:OXV524319 PHG524319:PHR524319 PRC524319:PRN524319 QAY524319:QBJ524319 QKU524319:QLF524319 QUQ524319:QVB524319 REM524319:REX524319 ROI524319:ROT524319 RYE524319:RYP524319 SIA524319:SIL524319 SRW524319:SSH524319 TBS524319:TCD524319 TLO524319:TLZ524319 TVK524319:TVV524319 UFG524319:UFR524319 UPC524319:UPN524319 UYY524319:UZJ524319 VIU524319:VJF524319 VSQ524319:VTB524319 WCM524319:WCX524319 WMI524319:WMT524319 WWE524319:WWP524319 W589855:AH589855 JS589855:KD589855 TO589855:TZ589855 ADK589855:ADV589855 ANG589855:ANR589855 AXC589855:AXN589855 BGY589855:BHJ589855 BQU589855:BRF589855 CAQ589855:CBB589855 CKM589855:CKX589855 CUI589855:CUT589855 DEE589855:DEP589855 DOA589855:DOL589855 DXW589855:DYH589855 EHS589855:EID589855 ERO589855:ERZ589855 FBK589855:FBV589855 FLG589855:FLR589855 FVC589855:FVN589855 GEY589855:GFJ589855 GOU589855:GPF589855 GYQ589855:GZB589855 HIM589855:HIX589855 HSI589855:HST589855 ICE589855:ICP589855 IMA589855:IML589855 IVW589855:IWH589855 JFS589855:JGD589855 JPO589855:JPZ589855 JZK589855:JZV589855 KJG589855:KJR589855 KTC589855:KTN589855 LCY589855:LDJ589855 LMU589855:LNF589855 LWQ589855:LXB589855 MGM589855:MGX589855 MQI589855:MQT589855 NAE589855:NAP589855 NKA589855:NKL589855 NTW589855:NUH589855 ODS589855:OED589855 ONO589855:ONZ589855 OXK589855:OXV589855 PHG589855:PHR589855 PRC589855:PRN589855 QAY589855:QBJ589855 QKU589855:QLF589855 QUQ589855:QVB589855 REM589855:REX589855 ROI589855:ROT589855 RYE589855:RYP589855 SIA589855:SIL589855 SRW589855:SSH589855 TBS589855:TCD589855 TLO589855:TLZ589855 TVK589855:TVV589855 UFG589855:UFR589855 UPC589855:UPN589855 UYY589855:UZJ589855 VIU589855:VJF589855 VSQ589855:VTB589855 WCM589855:WCX589855 WMI589855:WMT589855 WWE589855:WWP589855 W655391:AH655391 JS655391:KD655391 TO655391:TZ655391 ADK655391:ADV655391 ANG655391:ANR655391 AXC655391:AXN655391 BGY655391:BHJ655391 BQU655391:BRF655391 CAQ655391:CBB655391 CKM655391:CKX655391 CUI655391:CUT655391 DEE655391:DEP655391 DOA655391:DOL655391 DXW655391:DYH655391 EHS655391:EID655391 ERO655391:ERZ655391 FBK655391:FBV655391 FLG655391:FLR655391 FVC655391:FVN655391 GEY655391:GFJ655391 GOU655391:GPF655391 GYQ655391:GZB655391 HIM655391:HIX655391 HSI655391:HST655391 ICE655391:ICP655391 IMA655391:IML655391 IVW655391:IWH655391 JFS655391:JGD655391 JPO655391:JPZ655391 JZK655391:JZV655391 KJG655391:KJR655391 KTC655391:KTN655391 LCY655391:LDJ655391 LMU655391:LNF655391 LWQ655391:LXB655391 MGM655391:MGX655391 MQI655391:MQT655391 NAE655391:NAP655391 NKA655391:NKL655391 NTW655391:NUH655391 ODS655391:OED655391 ONO655391:ONZ655391 OXK655391:OXV655391 PHG655391:PHR655391 PRC655391:PRN655391 QAY655391:QBJ655391 QKU655391:QLF655391 QUQ655391:QVB655391 REM655391:REX655391 ROI655391:ROT655391 RYE655391:RYP655391 SIA655391:SIL655391 SRW655391:SSH655391 TBS655391:TCD655391 TLO655391:TLZ655391 TVK655391:TVV655391 UFG655391:UFR655391 UPC655391:UPN655391 UYY655391:UZJ655391 VIU655391:VJF655391 VSQ655391:VTB655391 WCM655391:WCX655391 WMI655391:WMT655391 WWE655391:WWP655391 W720927:AH720927 JS720927:KD720927 TO720927:TZ720927 ADK720927:ADV720927 ANG720927:ANR720927 AXC720927:AXN720927 BGY720927:BHJ720927 BQU720927:BRF720927 CAQ720927:CBB720927 CKM720927:CKX720927 CUI720927:CUT720927 DEE720927:DEP720927 DOA720927:DOL720927 DXW720927:DYH720927 EHS720927:EID720927 ERO720927:ERZ720927 FBK720927:FBV720927 FLG720927:FLR720927 FVC720927:FVN720927 GEY720927:GFJ720927 GOU720927:GPF720927 GYQ720927:GZB720927 HIM720927:HIX720927 HSI720927:HST720927 ICE720927:ICP720927 IMA720927:IML720927 IVW720927:IWH720927 JFS720927:JGD720927 JPO720927:JPZ720927 JZK720927:JZV720927 KJG720927:KJR720927 KTC720927:KTN720927 LCY720927:LDJ720927 LMU720927:LNF720927 LWQ720927:LXB720927 MGM720927:MGX720927 MQI720927:MQT720927 NAE720927:NAP720927 NKA720927:NKL720927 NTW720927:NUH720927 ODS720927:OED720927 ONO720927:ONZ720927 OXK720927:OXV720927 PHG720927:PHR720927 PRC720927:PRN720927 QAY720927:QBJ720927 QKU720927:QLF720927 QUQ720927:QVB720927 REM720927:REX720927 ROI720927:ROT720927 RYE720927:RYP720927 SIA720927:SIL720927 SRW720927:SSH720927 TBS720927:TCD720927 TLO720927:TLZ720927 TVK720927:TVV720927 UFG720927:UFR720927 UPC720927:UPN720927 UYY720927:UZJ720927 VIU720927:VJF720927 VSQ720927:VTB720927 WCM720927:WCX720927 WMI720927:WMT720927 WWE720927:WWP720927 W786463:AH786463 JS786463:KD786463 TO786463:TZ786463 ADK786463:ADV786463 ANG786463:ANR786463 AXC786463:AXN786463 BGY786463:BHJ786463 BQU786463:BRF786463 CAQ786463:CBB786463 CKM786463:CKX786463 CUI786463:CUT786463 DEE786463:DEP786463 DOA786463:DOL786463 DXW786463:DYH786463 EHS786463:EID786463 ERO786463:ERZ786463 FBK786463:FBV786463 FLG786463:FLR786463 FVC786463:FVN786463 GEY786463:GFJ786463 GOU786463:GPF786463 GYQ786463:GZB786463 HIM786463:HIX786463 HSI786463:HST786463 ICE786463:ICP786463 IMA786463:IML786463 IVW786463:IWH786463 JFS786463:JGD786463 JPO786463:JPZ786463 JZK786463:JZV786463 KJG786463:KJR786463 KTC786463:KTN786463 LCY786463:LDJ786463 LMU786463:LNF786463 LWQ786463:LXB786463 MGM786463:MGX786463 MQI786463:MQT786463 NAE786463:NAP786463 NKA786463:NKL786463 NTW786463:NUH786463 ODS786463:OED786463 ONO786463:ONZ786463 OXK786463:OXV786463 PHG786463:PHR786463 PRC786463:PRN786463 QAY786463:QBJ786463 QKU786463:QLF786463 QUQ786463:QVB786463 REM786463:REX786463 ROI786463:ROT786463 RYE786463:RYP786463 SIA786463:SIL786463 SRW786463:SSH786463 TBS786463:TCD786463 TLO786463:TLZ786463 TVK786463:TVV786463 UFG786463:UFR786463 UPC786463:UPN786463 UYY786463:UZJ786463 VIU786463:VJF786463 VSQ786463:VTB786463 WCM786463:WCX786463 WMI786463:WMT786463 WWE786463:WWP786463 W851999:AH851999 JS851999:KD851999 TO851999:TZ851999 ADK851999:ADV851999 ANG851999:ANR851999 AXC851999:AXN851999 BGY851999:BHJ851999 BQU851999:BRF851999 CAQ851999:CBB851999 CKM851999:CKX851999 CUI851999:CUT851999 DEE851999:DEP851999 DOA851999:DOL851999 DXW851999:DYH851999 EHS851999:EID851999 ERO851999:ERZ851999 FBK851999:FBV851999 FLG851999:FLR851999 FVC851999:FVN851999 GEY851999:GFJ851999 GOU851999:GPF851999 GYQ851999:GZB851999 HIM851999:HIX851999 HSI851999:HST851999 ICE851999:ICP851999 IMA851999:IML851999 IVW851999:IWH851999 JFS851999:JGD851999 JPO851999:JPZ851999 JZK851999:JZV851999 KJG851999:KJR851999 KTC851999:KTN851999 LCY851999:LDJ851999 LMU851999:LNF851999 LWQ851999:LXB851999 MGM851999:MGX851999 MQI851999:MQT851999 NAE851999:NAP851999 NKA851999:NKL851999 NTW851999:NUH851999 ODS851999:OED851999 ONO851999:ONZ851999 OXK851999:OXV851999 PHG851999:PHR851999 PRC851999:PRN851999 QAY851999:QBJ851999 QKU851999:QLF851999 QUQ851999:QVB851999 REM851999:REX851999 ROI851999:ROT851999 RYE851999:RYP851999 SIA851999:SIL851999 SRW851999:SSH851999 TBS851999:TCD851999 TLO851999:TLZ851999 TVK851999:TVV851999 UFG851999:UFR851999 UPC851999:UPN851999 UYY851999:UZJ851999 VIU851999:VJF851999 VSQ851999:VTB851999 WCM851999:WCX851999 WMI851999:WMT851999 WWE851999:WWP851999 W917535:AH917535 JS917535:KD917535 TO917535:TZ917535 ADK917535:ADV917535 ANG917535:ANR917535 AXC917535:AXN917535 BGY917535:BHJ917535 BQU917535:BRF917535 CAQ917535:CBB917535 CKM917535:CKX917535 CUI917535:CUT917535 DEE917535:DEP917535 DOA917535:DOL917535 DXW917535:DYH917535 EHS917535:EID917535 ERO917535:ERZ917535 FBK917535:FBV917535 FLG917535:FLR917535 FVC917535:FVN917535 GEY917535:GFJ917535 GOU917535:GPF917535 GYQ917535:GZB917535 HIM917535:HIX917535 HSI917535:HST917535 ICE917535:ICP917535 IMA917535:IML917535 IVW917535:IWH917535 JFS917535:JGD917535 JPO917535:JPZ917535 JZK917535:JZV917535 KJG917535:KJR917535 KTC917535:KTN917535 LCY917535:LDJ917535 LMU917535:LNF917535 LWQ917535:LXB917535 MGM917535:MGX917535 MQI917535:MQT917535 NAE917535:NAP917535 NKA917535:NKL917535 NTW917535:NUH917535 ODS917535:OED917535 ONO917535:ONZ917535 OXK917535:OXV917535 PHG917535:PHR917535 PRC917535:PRN917535 QAY917535:QBJ917535 QKU917535:QLF917535 QUQ917535:QVB917535 REM917535:REX917535 ROI917535:ROT917535 RYE917535:RYP917535 SIA917535:SIL917535 SRW917535:SSH917535 TBS917535:TCD917535 TLO917535:TLZ917535 TVK917535:TVV917535 UFG917535:UFR917535 UPC917535:UPN917535 UYY917535:UZJ917535 VIU917535:VJF917535 VSQ917535:VTB917535 WCM917535:WCX917535 WMI917535:WMT917535 WWE917535:WWP917535 W983071:AH983071 JS983071:KD983071 TO983071:TZ983071 ADK983071:ADV983071 ANG983071:ANR983071 AXC983071:AXN983071 BGY983071:BHJ983071 BQU983071:BRF983071 CAQ983071:CBB983071 CKM983071:CKX983071 CUI983071:CUT983071 DEE983071:DEP983071 DOA983071:DOL983071 DXW983071:DYH983071 EHS983071:EID983071 ERO983071:ERZ983071 FBK983071:FBV983071 FLG983071:FLR983071 FVC983071:FVN983071 GEY983071:GFJ983071 GOU983071:GPF983071 GYQ983071:GZB983071 HIM983071:HIX983071 HSI983071:HST983071 ICE983071:ICP983071 IMA983071:IML983071 IVW983071:IWH983071 JFS983071:JGD983071 JPO983071:JPZ983071 JZK983071:JZV983071 KJG983071:KJR983071 KTC983071:KTN983071 LCY983071:LDJ983071 LMU983071:LNF983071 LWQ983071:LXB983071 MGM983071:MGX983071 MQI983071:MQT983071 NAE983071:NAP983071 NKA983071:NKL983071 NTW983071:NUH983071 ODS983071:OED983071 ONO983071:ONZ983071 OXK983071:OXV983071 PHG983071:PHR983071 PRC983071:PRN983071 QAY983071:QBJ983071 QKU983071:QLF983071 QUQ983071:QVB983071 REM983071:REX983071 ROI983071:ROT983071 RYE983071:RYP983071 SIA983071:SIL983071 SRW983071:SSH983071 TBS983071:TCD983071 TLO983071:TLZ983071 TVK983071:TVV983071 UFG983071:UFR983071 UPC983071:UPN983071 UYY983071:UZJ983071 VIU983071:VJF983071 VSQ983071:VTB983071 WCM983071:WCX983071 WMI983071:WMT983071 WWE983071:WWP983071">
      <formula1>$C$169:$C$175</formula1>
    </dataValidation>
    <dataValidation type="list" allowBlank="1" showInputMessage="1" showErrorMessage="1" sqref="O3:Y4 JK3:JU4 TG3:TQ4 ADC3:ADM4 AMY3:ANI4 AWU3:AXE4 BGQ3:BHA4 BQM3:BQW4 CAI3:CAS4 CKE3:CKO4 CUA3:CUK4 DDW3:DEG4 DNS3:DOC4 DXO3:DXY4 EHK3:EHU4 ERG3:ERQ4 FBC3:FBM4 FKY3:FLI4 FUU3:FVE4 GEQ3:GFA4 GOM3:GOW4 GYI3:GYS4 HIE3:HIO4 HSA3:HSK4 IBW3:ICG4 ILS3:IMC4 IVO3:IVY4 JFK3:JFU4 JPG3:JPQ4 JZC3:JZM4 KIY3:KJI4 KSU3:KTE4 LCQ3:LDA4 LMM3:LMW4 LWI3:LWS4 MGE3:MGO4 MQA3:MQK4 MZW3:NAG4 NJS3:NKC4 NTO3:NTY4 ODK3:ODU4 ONG3:ONQ4 OXC3:OXM4 PGY3:PHI4 PQU3:PRE4 QAQ3:QBA4 QKM3:QKW4 QUI3:QUS4 REE3:REO4 ROA3:ROK4 RXW3:RYG4 SHS3:SIC4 SRO3:SRY4 TBK3:TBU4 TLG3:TLQ4 TVC3:TVM4 UEY3:UFI4 UOU3:UPE4 UYQ3:UZA4 VIM3:VIW4 VSI3:VSS4 WCE3:WCO4 WMA3:WMK4 WVW3:WWG4 O65542:Y65543 JK65542:JU65543 TG65542:TQ65543 ADC65542:ADM65543 AMY65542:ANI65543 AWU65542:AXE65543 BGQ65542:BHA65543 BQM65542:BQW65543 CAI65542:CAS65543 CKE65542:CKO65543 CUA65542:CUK65543 DDW65542:DEG65543 DNS65542:DOC65543 DXO65542:DXY65543 EHK65542:EHU65543 ERG65542:ERQ65543 FBC65542:FBM65543 FKY65542:FLI65543 FUU65542:FVE65543 GEQ65542:GFA65543 GOM65542:GOW65543 GYI65542:GYS65543 HIE65542:HIO65543 HSA65542:HSK65543 IBW65542:ICG65543 ILS65542:IMC65543 IVO65542:IVY65543 JFK65542:JFU65543 JPG65542:JPQ65543 JZC65542:JZM65543 KIY65542:KJI65543 KSU65542:KTE65543 LCQ65542:LDA65543 LMM65542:LMW65543 LWI65542:LWS65543 MGE65542:MGO65543 MQA65542:MQK65543 MZW65542:NAG65543 NJS65542:NKC65543 NTO65542:NTY65543 ODK65542:ODU65543 ONG65542:ONQ65543 OXC65542:OXM65543 PGY65542:PHI65543 PQU65542:PRE65543 QAQ65542:QBA65543 QKM65542:QKW65543 QUI65542:QUS65543 REE65542:REO65543 ROA65542:ROK65543 RXW65542:RYG65543 SHS65542:SIC65543 SRO65542:SRY65543 TBK65542:TBU65543 TLG65542:TLQ65543 TVC65542:TVM65543 UEY65542:UFI65543 UOU65542:UPE65543 UYQ65542:UZA65543 VIM65542:VIW65543 VSI65542:VSS65543 WCE65542:WCO65543 WMA65542:WMK65543 WVW65542:WWG65543 O131078:Y131079 JK131078:JU131079 TG131078:TQ131079 ADC131078:ADM131079 AMY131078:ANI131079 AWU131078:AXE131079 BGQ131078:BHA131079 BQM131078:BQW131079 CAI131078:CAS131079 CKE131078:CKO131079 CUA131078:CUK131079 DDW131078:DEG131079 DNS131078:DOC131079 DXO131078:DXY131079 EHK131078:EHU131079 ERG131078:ERQ131079 FBC131078:FBM131079 FKY131078:FLI131079 FUU131078:FVE131079 GEQ131078:GFA131079 GOM131078:GOW131079 GYI131078:GYS131079 HIE131078:HIO131079 HSA131078:HSK131079 IBW131078:ICG131079 ILS131078:IMC131079 IVO131078:IVY131079 JFK131078:JFU131079 JPG131078:JPQ131079 JZC131078:JZM131079 KIY131078:KJI131079 KSU131078:KTE131079 LCQ131078:LDA131079 LMM131078:LMW131079 LWI131078:LWS131079 MGE131078:MGO131079 MQA131078:MQK131079 MZW131078:NAG131079 NJS131078:NKC131079 NTO131078:NTY131079 ODK131078:ODU131079 ONG131078:ONQ131079 OXC131078:OXM131079 PGY131078:PHI131079 PQU131078:PRE131079 QAQ131078:QBA131079 QKM131078:QKW131079 QUI131078:QUS131079 REE131078:REO131079 ROA131078:ROK131079 RXW131078:RYG131079 SHS131078:SIC131079 SRO131078:SRY131079 TBK131078:TBU131079 TLG131078:TLQ131079 TVC131078:TVM131079 UEY131078:UFI131079 UOU131078:UPE131079 UYQ131078:UZA131079 VIM131078:VIW131079 VSI131078:VSS131079 WCE131078:WCO131079 WMA131078:WMK131079 WVW131078:WWG131079 O196614:Y196615 JK196614:JU196615 TG196614:TQ196615 ADC196614:ADM196615 AMY196614:ANI196615 AWU196614:AXE196615 BGQ196614:BHA196615 BQM196614:BQW196615 CAI196614:CAS196615 CKE196614:CKO196615 CUA196614:CUK196615 DDW196614:DEG196615 DNS196614:DOC196615 DXO196614:DXY196615 EHK196614:EHU196615 ERG196614:ERQ196615 FBC196614:FBM196615 FKY196614:FLI196615 FUU196614:FVE196615 GEQ196614:GFA196615 GOM196614:GOW196615 GYI196614:GYS196615 HIE196614:HIO196615 HSA196614:HSK196615 IBW196614:ICG196615 ILS196614:IMC196615 IVO196614:IVY196615 JFK196614:JFU196615 JPG196614:JPQ196615 JZC196614:JZM196615 KIY196614:KJI196615 KSU196614:KTE196615 LCQ196614:LDA196615 LMM196614:LMW196615 LWI196614:LWS196615 MGE196614:MGO196615 MQA196614:MQK196615 MZW196614:NAG196615 NJS196614:NKC196615 NTO196614:NTY196615 ODK196614:ODU196615 ONG196614:ONQ196615 OXC196614:OXM196615 PGY196614:PHI196615 PQU196614:PRE196615 QAQ196614:QBA196615 QKM196614:QKW196615 QUI196614:QUS196615 REE196614:REO196615 ROA196614:ROK196615 RXW196614:RYG196615 SHS196614:SIC196615 SRO196614:SRY196615 TBK196614:TBU196615 TLG196614:TLQ196615 TVC196614:TVM196615 UEY196614:UFI196615 UOU196614:UPE196615 UYQ196614:UZA196615 VIM196614:VIW196615 VSI196614:VSS196615 WCE196614:WCO196615 WMA196614:WMK196615 WVW196614:WWG196615 O262150:Y262151 JK262150:JU262151 TG262150:TQ262151 ADC262150:ADM262151 AMY262150:ANI262151 AWU262150:AXE262151 BGQ262150:BHA262151 BQM262150:BQW262151 CAI262150:CAS262151 CKE262150:CKO262151 CUA262150:CUK262151 DDW262150:DEG262151 DNS262150:DOC262151 DXO262150:DXY262151 EHK262150:EHU262151 ERG262150:ERQ262151 FBC262150:FBM262151 FKY262150:FLI262151 FUU262150:FVE262151 GEQ262150:GFA262151 GOM262150:GOW262151 GYI262150:GYS262151 HIE262150:HIO262151 HSA262150:HSK262151 IBW262150:ICG262151 ILS262150:IMC262151 IVO262150:IVY262151 JFK262150:JFU262151 JPG262150:JPQ262151 JZC262150:JZM262151 KIY262150:KJI262151 KSU262150:KTE262151 LCQ262150:LDA262151 LMM262150:LMW262151 LWI262150:LWS262151 MGE262150:MGO262151 MQA262150:MQK262151 MZW262150:NAG262151 NJS262150:NKC262151 NTO262150:NTY262151 ODK262150:ODU262151 ONG262150:ONQ262151 OXC262150:OXM262151 PGY262150:PHI262151 PQU262150:PRE262151 QAQ262150:QBA262151 QKM262150:QKW262151 QUI262150:QUS262151 REE262150:REO262151 ROA262150:ROK262151 RXW262150:RYG262151 SHS262150:SIC262151 SRO262150:SRY262151 TBK262150:TBU262151 TLG262150:TLQ262151 TVC262150:TVM262151 UEY262150:UFI262151 UOU262150:UPE262151 UYQ262150:UZA262151 VIM262150:VIW262151 VSI262150:VSS262151 WCE262150:WCO262151 WMA262150:WMK262151 WVW262150:WWG262151 O327686:Y327687 JK327686:JU327687 TG327686:TQ327687 ADC327686:ADM327687 AMY327686:ANI327687 AWU327686:AXE327687 BGQ327686:BHA327687 BQM327686:BQW327687 CAI327686:CAS327687 CKE327686:CKO327687 CUA327686:CUK327687 DDW327686:DEG327687 DNS327686:DOC327687 DXO327686:DXY327687 EHK327686:EHU327687 ERG327686:ERQ327687 FBC327686:FBM327687 FKY327686:FLI327687 FUU327686:FVE327687 GEQ327686:GFA327687 GOM327686:GOW327687 GYI327686:GYS327687 HIE327686:HIO327687 HSA327686:HSK327687 IBW327686:ICG327687 ILS327686:IMC327687 IVO327686:IVY327687 JFK327686:JFU327687 JPG327686:JPQ327687 JZC327686:JZM327687 KIY327686:KJI327687 KSU327686:KTE327687 LCQ327686:LDA327687 LMM327686:LMW327687 LWI327686:LWS327687 MGE327686:MGO327687 MQA327686:MQK327687 MZW327686:NAG327687 NJS327686:NKC327687 NTO327686:NTY327687 ODK327686:ODU327687 ONG327686:ONQ327687 OXC327686:OXM327687 PGY327686:PHI327687 PQU327686:PRE327687 QAQ327686:QBA327687 QKM327686:QKW327687 QUI327686:QUS327687 REE327686:REO327687 ROA327686:ROK327687 RXW327686:RYG327687 SHS327686:SIC327687 SRO327686:SRY327687 TBK327686:TBU327687 TLG327686:TLQ327687 TVC327686:TVM327687 UEY327686:UFI327687 UOU327686:UPE327687 UYQ327686:UZA327687 VIM327686:VIW327687 VSI327686:VSS327687 WCE327686:WCO327687 WMA327686:WMK327687 WVW327686:WWG327687 O393222:Y393223 JK393222:JU393223 TG393222:TQ393223 ADC393222:ADM393223 AMY393222:ANI393223 AWU393222:AXE393223 BGQ393222:BHA393223 BQM393222:BQW393223 CAI393222:CAS393223 CKE393222:CKO393223 CUA393222:CUK393223 DDW393222:DEG393223 DNS393222:DOC393223 DXO393222:DXY393223 EHK393222:EHU393223 ERG393222:ERQ393223 FBC393222:FBM393223 FKY393222:FLI393223 FUU393222:FVE393223 GEQ393222:GFA393223 GOM393222:GOW393223 GYI393222:GYS393223 HIE393222:HIO393223 HSA393222:HSK393223 IBW393222:ICG393223 ILS393222:IMC393223 IVO393222:IVY393223 JFK393222:JFU393223 JPG393222:JPQ393223 JZC393222:JZM393223 KIY393222:KJI393223 KSU393222:KTE393223 LCQ393222:LDA393223 LMM393222:LMW393223 LWI393222:LWS393223 MGE393222:MGO393223 MQA393222:MQK393223 MZW393222:NAG393223 NJS393222:NKC393223 NTO393222:NTY393223 ODK393222:ODU393223 ONG393222:ONQ393223 OXC393222:OXM393223 PGY393222:PHI393223 PQU393222:PRE393223 QAQ393222:QBA393223 QKM393222:QKW393223 QUI393222:QUS393223 REE393222:REO393223 ROA393222:ROK393223 RXW393222:RYG393223 SHS393222:SIC393223 SRO393222:SRY393223 TBK393222:TBU393223 TLG393222:TLQ393223 TVC393222:TVM393223 UEY393222:UFI393223 UOU393222:UPE393223 UYQ393222:UZA393223 VIM393222:VIW393223 VSI393222:VSS393223 WCE393222:WCO393223 WMA393222:WMK393223 WVW393222:WWG393223 O458758:Y458759 JK458758:JU458759 TG458758:TQ458759 ADC458758:ADM458759 AMY458758:ANI458759 AWU458758:AXE458759 BGQ458758:BHA458759 BQM458758:BQW458759 CAI458758:CAS458759 CKE458758:CKO458759 CUA458758:CUK458759 DDW458758:DEG458759 DNS458758:DOC458759 DXO458758:DXY458759 EHK458758:EHU458759 ERG458758:ERQ458759 FBC458758:FBM458759 FKY458758:FLI458759 FUU458758:FVE458759 GEQ458758:GFA458759 GOM458758:GOW458759 GYI458758:GYS458759 HIE458758:HIO458759 HSA458758:HSK458759 IBW458758:ICG458759 ILS458758:IMC458759 IVO458758:IVY458759 JFK458758:JFU458759 JPG458758:JPQ458759 JZC458758:JZM458759 KIY458758:KJI458759 KSU458758:KTE458759 LCQ458758:LDA458759 LMM458758:LMW458759 LWI458758:LWS458759 MGE458758:MGO458759 MQA458758:MQK458759 MZW458758:NAG458759 NJS458758:NKC458759 NTO458758:NTY458759 ODK458758:ODU458759 ONG458758:ONQ458759 OXC458758:OXM458759 PGY458758:PHI458759 PQU458758:PRE458759 QAQ458758:QBA458759 QKM458758:QKW458759 QUI458758:QUS458759 REE458758:REO458759 ROA458758:ROK458759 RXW458758:RYG458759 SHS458758:SIC458759 SRO458758:SRY458759 TBK458758:TBU458759 TLG458758:TLQ458759 TVC458758:TVM458759 UEY458758:UFI458759 UOU458758:UPE458759 UYQ458758:UZA458759 VIM458758:VIW458759 VSI458758:VSS458759 WCE458758:WCO458759 WMA458758:WMK458759 WVW458758:WWG458759 O524294:Y524295 JK524294:JU524295 TG524294:TQ524295 ADC524294:ADM524295 AMY524294:ANI524295 AWU524294:AXE524295 BGQ524294:BHA524295 BQM524294:BQW524295 CAI524294:CAS524295 CKE524294:CKO524295 CUA524294:CUK524295 DDW524294:DEG524295 DNS524294:DOC524295 DXO524294:DXY524295 EHK524294:EHU524295 ERG524294:ERQ524295 FBC524294:FBM524295 FKY524294:FLI524295 FUU524294:FVE524295 GEQ524294:GFA524295 GOM524294:GOW524295 GYI524294:GYS524295 HIE524294:HIO524295 HSA524294:HSK524295 IBW524294:ICG524295 ILS524294:IMC524295 IVO524294:IVY524295 JFK524294:JFU524295 JPG524294:JPQ524295 JZC524294:JZM524295 KIY524294:KJI524295 KSU524294:KTE524295 LCQ524294:LDA524295 LMM524294:LMW524295 LWI524294:LWS524295 MGE524294:MGO524295 MQA524294:MQK524295 MZW524294:NAG524295 NJS524294:NKC524295 NTO524294:NTY524295 ODK524294:ODU524295 ONG524294:ONQ524295 OXC524294:OXM524295 PGY524294:PHI524295 PQU524294:PRE524295 QAQ524294:QBA524295 QKM524294:QKW524295 QUI524294:QUS524295 REE524294:REO524295 ROA524294:ROK524295 RXW524294:RYG524295 SHS524294:SIC524295 SRO524294:SRY524295 TBK524294:TBU524295 TLG524294:TLQ524295 TVC524294:TVM524295 UEY524294:UFI524295 UOU524294:UPE524295 UYQ524294:UZA524295 VIM524294:VIW524295 VSI524294:VSS524295 WCE524294:WCO524295 WMA524294:WMK524295 WVW524294:WWG524295 O589830:Y589831 JK589830:JU589831 TG589830:TQ589831 ADC589830:ADM589831 AMY589830:ANI589831 AWU589830:AXE589831 BGQ589830:BHA589831 BQM589830:BQW589831 CAI589830:CAS589831 CKE589830:CKO589831 CUA589830:CUK589831 DDW589830:DEG589831 DNS589830:DOC589831 DXO589830:DXY589831 EHK589830:EHU589831 ERG589830:ERQ589831 FBC589830:FBM589831 FKY589830:FLI589831 FUU589830:FVE589831 GEQ589830:GFA589831 GOM589830:GOW589831 GYI589830:GYS589831 HIE589830:HIO589831 HSA589830:HSK589831 IBW589830:ICG589831 ILS589830:IMC589831 IVO589830:IVY589831 JFK589830:JFU589831 JPG589830:JPQ589831 JZC589830:JZM589831 KIY589830:KJI589831 KSU589830:KTE589831 LCQ589830:LDA589831 LMM589830:LMW589831 LWI589830:LWS589831 MGE589830:MGO589831 MQA589830:MQK589831 MZW589830:NAG589831 NJS589830:NKC589831 NTO589830:NTY589831 ODK589830:ODU589831 ONG589830:ONQ589831 OXC589830:OXM589831 PGY589830:PHI589831 PQU589830:PRE589831 QAQ589830:QBA589831 QKM589830:QKW589831 QUI589830:QUS589831 REE589830:REO589831 ROA589830:ROK589831 RXW589830:RYG589831 SHS589830:SIC589831 SRO589830:SRY589831 TBK589830:TBU589831 TLG589830:TLQ589831 TVC589830:TVM589831 UEY589830:UFI589831 UOU589830:UPE589831 UYQ589830:UZA589831 VIM589830:VIW589831 VSI589830:VSS589831 WCE589830:WCO589831 WMA589830:WMK589831 WVW589830:WWG589831 O655366:Y655367 JK655366:JU655367 TG655366:TQ655367 ADC655366:ADM655367 AMY655366:ANI655367 AWU655366:AXE655367 BGQ655366:BHA655367 BQM655366:BQW655367 CAI655366:CAS655367 CKE655366:CKO655367 CUA655366:CUK655367 DDW655366:DEG655367 DNS655366:DOC655367 DXO655366:DXY655367 EHK655366:EHU655367 ERG655366:ERQ655367 FBC655366:FBM655367 FKY655366:FLI655367 FUU655366:FVE655367 GEQ655366:GFA655367 GOM655366:GOW655367 GYI655366:GYS655367 HIE655366:HIO655367 HSA655366:HSK655367 IBW655366:ICG655367 ILS655366:IMC655367 IVO655366:IVY655367 JFK655366:JFU655367 JPG655366:JPQ655367 JZC655366:JZM655367 KIY655366:KJI655367 KSU655366:KTE655367 LCQ655366:LDA655367 LMM655366:LMW655367 LWI655366:LWS655367 MGE655366:MGO655367 MQA655366:MQK655367 MZW655366:NAG655367 NJS655366:NKC655367 NTO655366:NTY655367 ODK655366:ODU655367 ONG655366:ONQ655367 OXC655366:OXM655367 PGY655366:PHI655367 PQU655366:PRE655367 QAQ655366:QBA655367 QKM655366:QKW655367 QUI655366:QUS655367 REE655366:REO655367 ROA655366:ROK655367 RXW655366:RYG655367 SHS655366:SIC655367 SRO655366:SRY655367 TBK655366:TBU655367 TLG655366:TLQ655367 TVC655366:TVM655367 UEY655366:UFI655367 UOU655366:UPE655367 UYQ655366:UZA655367 VIM655366:VIW655367 VSI655366:VSS655367 WCE655366:WCO655367 WMA655366:WMK655367 WVW655366:WWG655367 O720902:Y720903 JK720902:JU720903 TG720902:TQ720903 ADC720902:ADM720903 AMY720902:ANI720903 AWU720902:AXE720903 BGQ720902:BHA720903 BQM720902:BQW720903 CAI720902:CAS720903 CKE720902:CKO720903 CUA720902:CUK720903 DDW720902:DEG720903 DNS720902:DOC720903 DXO720902:DXY720903 EHK720902:EHU720903 ERG720902:ERQ720903 FBC720902:FBM720903 FKY720902:FLI720903 FUU720902:FVE720903 GEQ720902:GFA720903 GOM720902:GOW720903 GYI720902:GYS720903 HIE720902:HIO720903 HSA720902:HSK720903 IBW720902:ICG720903 ILS720902:IMC720903 IVO720902:IVY720903 JFK720902:JFU720903 JPG720902:JPQ720903 JZC720902:JZM720903 KIY720902:KJI720903 KSU720902:KTE720903 LCQ720902:LDA720903 LMM720902:LMW720903 LWI720902:LWS720903 MGE720902:MGO720903 MQA720902:MQK720903 MZW720902:NAG720903 NJS720902:NKC720903 NTO720902:NTY720903 ODK720902:ODU720903 ONG720902:ONQ720903 OXC720902:OXM720903 PGY720902:PHI720903 PQU720902:PRE720903 QAQ720902:QBA720903 QKM720902:QKW720903 QUI720902:QUS720903 REE720902:REO720903 ROA720902:ROK720903 RXW720902:RYG720903 SHS720902:SIC720903 SRO720902:SRY720903 TBK720902:TBU720903 TLG720902:TLQ720903 TVC720902:TVM720903 UEY720902:UFI720903 UOU720902:UPE720903 UYQ720902:UZA720903 VIM720902:VIW720903 VSI720902:VSS720903 WCE720902:WCO720903 WMA720902:WMK720903 WVW720902:WWG720903 O786438:Y786439 JK786438:JU786439 TG786438:TQ786439 ADC786438:ADM786439 AMY786438:ANI786439 AWU786438:AXE786439 BGQ786438:BHA786439 BQM786438:BQW786439 CAI786438:CAS786439 CKE786438:CKO786439 CUA786438:CUK786439 DDW786438:DEG786439 DNS786438:DOC786439 DXO786438:DXY786439 EHK786438:EHU786439 ERG786438:ERQ786439 FBC786438:FBM786439 FKY786438:FLI786439 FUU786438:FVE786439 GEQ786438:GFA786439 GOM786438:GOW786439 GYI786438:GYS786439 HIE786438:HIO786439 HSA786438:HSK786439 IBW786438:ICG786439 ILS786438:IMC786439 IVO786438:IVY786439 JFK786438:JFU786439 JPG786438:JPQ786439 JZC786438:JZM786439 KIY786438:KJI786439 KSU786438:KTE786439 LCQ786438:LDA786439 LMM786438:LMW786439 LWI786438:LWS786439 MGE786438:MGO786439 MQA786438:MQK786439 MZW786438:NAG786439 NJS786438:NKC786439 NTO786438:NTY786439 ODK786438:ODU786439 ONG786438:ONQ786439 OXC786438:OXM786439 PGY786438:PHI786439 PQU786438:PRE786439 QAQ786438:QBA786439 QKM786438:QKW786439 QUI786438:QUS786439 REE786438:REO786439 ROA786438:ROK786439 RXW786438:RYG786439 SHS786438:SIC786439 SRO786438:SRY786439 TBK786438:TBU786439 TLG786438:TLQ786439 TVC786438:TVM786439 UEY786438:UFI786439 UOU786438:UPE786439 UYQ786438:UZA786439 VIM786438:VIW786439 VSI786438:VSS786439 WCE786438:WCO786439 WMA786438:WMK786439 WVW786438:WWG786439 O851974:Y851975 JK851974:JU851975 TG851974:TQ851975 ADC851974:ADM851975 AMY851974:ANI851975 AWU851974:AXE851975 BGQ851974:BHA851975 BQM851974:BQW851975 CAI851974:CAS851975 CKE851974:CKO851975 CUA851974:CUK851975 DDW851974:DEG851975 DNS851974:DOC851975 DXO851974:DXY851975 EHK851974:EHU851975 ERG851974:ERQ851975 FBC851974:FBM851975 FKY851974:FLI851975 FUU851974:FVE851975 GEQ851974:GFA851975 GOM851974:GOW851975 GYI851974:GYS851975 HIE851974:HIO851975 HSA851974:HSK851975 IBW851974:ICG851975 ILS851974:IMC851975 IVO851974:IVY851975 JFK851974:JFU851975 JPG851974:JPQ851975 JZC851974:JZM851975 KIY851974:KJI851975 KSU851974:KTE851975 LCQ851974:LDA851975 LMM851974:LMW851975 LWI851974:LWS851975 MGE851974:MGO851975 MQA851974:MQK851975 MZW851974:NAG851975 NJS851974:NKC851975 NTO851974:NTY851975 ODK851974:ODU851975 ONG851974:ONQ851975 OXC851974:OXM851975 PGY851974:PHI851975 PQU851974:PRE851975 QAQ851974:QBA851975 QKM851974:QKW851975 QUI851974:QUS851975 REE851974:REO851975 ROA851974:ROK851975 RXW851974:RYG851975 SHS851974:SIC851975 SRO851974:SRY851975 TBK851974:TBU851975 TLG851974:TLQ851975 TVC851974:TVM851975 UEY851974:UFI851975 UOU851974:UPE851975 UYQ851974:UZA851975 VIM851974:VIW851975 VSI851974:VSS851975 WCE851974:WCO851975 WMA851974:WMK851975 WVW851974:WWG851975 O917510:Y917511 JK917510:JU917511 TG917510:TQ917511 ADC917510:ADM917511 AMY917510:ANI917511 AWU917510:AXE917511 BGQ917510:BHA917511 BQM917510:BQW917511 CAI917510:CAS917511 CKE917510:CKO917511 CUA917510:CUK917511 DDW917510:DEG917511 DNS917510:DOC917511 DXO917510:DXY917511 EHK917510:EHU917511 ERG917510:ERQ917511 FBC917510:FBM917511 FKY917510:FLI917511 FUU917510:FVE917511 GEQ917510:GFA917511 GOM917510:GOW917511 GYI917510:GYS917511 HIE917510:HIO917511 HSA917510:HSK917511 IBW917510:ICG917511 ILS917510:IMC917511 IVO917510:IVY917511 JFK917510:JFU917511 JPG917510:JPQ917511 JZC917510:JZM917511 KIY917510:KJI917511 KSU917510:KTE917511 LCQ917510:LDA917511 LMM917510:LMW917511 LWI917510:LWS917511 MGE917510:MGO917511 MQA917510:MQK917511 MZW917510:NAG917511 NJS917510:NKC917511 NTO917510:NTY917511 ODK917510:ODU917511 ONG917510:ONQ917511 OXC917510:OXM917511 PGY917510:PHI917511 PQU917510:PRE917511 QAQ917510:QBA917511 QKM917510:QKW917511 QUI917510:QUS917511 REE917510:REO917511 ROA917510:ROK917511 RXW917510:RYG917511 SHS917510:SIC917511 SRO917510:SRY917511 TBK917510:TBU917511 TLG917510:TLQ917511 TVC917510:TVM917511 UEY917510:UFI917511 UOU917510:UPE917511 UYQ917510:UZA917511 VIM917510:VIW917511 VSI917510:VSS917511 WCE917510:WCO917511 WMA917510:WMK917511 WVW917510:WWG917511 O983046:Y983047 JK983046:JU983047 TG983046:TQ983047 ADC983046:ADM983047 AMY983046:ANI983047 AWU983046:AXE983047 BGQ983046:BHA983047 BQM983046:BQW983047 CAI983046:CAS983047 CKE983046:CKO983047 CUA983046:CUK983047 DDW983046:DEG983047 DNS983046:DOC983047 DXO983046:DXY983047 EHK983046:EHU983047 ERG983046:ERQ983047 FBC983046:FBM983047 FKY983046:FLI983047 FUU983046:FVE983047 GEQ983046:GFA983047 GOM983046:GOW983047 GYI983046:GYS983047 HIE983046:HIO983047 HSA983046:HSK983047 IBW983046:ICG983047 ILS983046:IMC983047 IVO983046:IVY983047 JFK983046:JFU983047 JPG983046:JPQ983047 JZC983046:JZM983047 KIY983046:KJI983047 KSU983046:KTE983047 LCQ983046:LDA983047 LMM983046:LMW983047 LWI983046:LWS983047 MGE983046:MGO983047 MQA983046:MQK983047 MZW983046:NAG983047 NJS983046:NKC983047 NTO983046:NTY983047 ODK983046:ODU983047 ONG983046:ONQ983047 OXC983046:OXM983047 PGY983046:PHI983047 PQU983046:PRE983047 QAQ983046:QBA983047 QKM983046:QKW983047 QUI983046:QUS983047 REE983046:REO983047 ROA983046:ROK983047 RXW983046:RYG983047 SHS983046:SIC983047 SRO983046:SRY983047 TBK983046:TBU983047 TLG983046:TLQ983047 TVC983046:TVM983047 UEY983046:UFI983047 UOU983046:UPE983047 UYQ983046:UZA983047 VIM983046:VIW983047 VSI983046:VSS983047 WCE983046:WCO983047 WMA983046:WMK983047 WVW983046:WWG983047">
      <formula1>$C$387:$C$1496</formula1>
    </dataValidation>
    <dataValidation type="list" allowBlank="1" showInputMessage="1" showErrorMessage="1" sqref="N55:O55 JJ55:JK55 TF55:TG55 ADB55:ADC55 AMX55:AMY55 AWT55:AWU55 BGP55:BGQ55 BQL55:BQM55 CAH55:CAI55 CKD55:CKE55 CTZ55:CUA55 DDV55:DDW55 DNR55:DNS55 DXN55:DXO55 EHJ55:EHK55 ERF55:ERG55 FBB55:FBC55 FKX55:FKY55 FUT55:FUU55 GEP55:GEQ55 GOL55:GOM55 GYH55:GYI55 HID55:HIE55 HRZ55:HSA55 IBV55:IBW55 ILR55:ILS55 IVN55:IVO55 JFJ55:JFK55 JPF55:JPG55 JZB55:JZC55 KIX55:KIY55 KST55:KSU55 LCP55:LCQ55 LML55:LMM55 LWH55:LWI55 MGD55:MGE55 MPZ55:MQA55 MZV55:MZW55 NJR55:NJS55 NTN55:NTO55 ODJ55:ODK55 ONF55:ONG55 OXB55:OXC55 PGX55:PGY55 PQT55:PQU55 QAP55:QAQ55 QKL55:QKM55 QUH55:QUI55 RED55:REE55 RNZ55:ROA55 RXV55:RXW55 SHR55:SHS55 SRN55:SRO55 TBJ55:TBK55 TLF55:TLG55 TVB55:TVC55 UEX55:UEY55 UOT55:UOU55 UYP55:UYQ55 VIL55:VIM55 VSH55:VSI55 WCD55:WCE55 WLZ55:WMA55 WVV55:WVW55 N65589:O65589 JJ65589:JK65589 TF65589:TG65589 ADB65589:ADC65589 AMX65589:AMY65589 AWT65589:AWU65589 BGP65589:BGQ65589 BQL65589:BQM65589 CAH65589:CAI65589 CKD65589:CKE65589 CTZ65589:CUA65589 DDV65589:DDW65589 DNR65589:DNS65589 DXN65589:DXO65589 EHJ65589:EHK65589 ERF65589:ERG65589 FBB65589:FBC65589 FKX65589:FKY65589 FUT65589:FUU65589 GEP65589:GEQ65589 GOL65589:GOM65589 GYH65589:GYI65589 HID65589:HIE65589 HRZ65589:HSA65589 IBV65589:IBW65589 ILR65589:ILS65589 IVN65589:IVO65589 JFJ65589:JFK65589 JPF65589:JPG65589 JZB65589:JZC65589 KIX65589:KIY65589 KST65589:KSU65589 LCP65589:LCQ65589 LML65589:LMM65589 LWH65589:LWI65589 MGD65589:MGE65589 MPZ65589:MQA65589 MZV65589:MZW65589 NJR65589:NJS65589 NTN65589:NTO65589 ODJ65589:ODK65589 ONF65589:ONG65589 OXB65589:OXC65589 PGX65589:PGY65589 PQT65589:PQU65589 QAP65589:QAQ65589 QKL65589:QKM65589 QUH65589:QUI65589 RED65589:REE65589 RNZ65589:ROA65589 RXV65589:RXW65589 SHR65589:SHS65589 SRN65589:SRO65589 TBJ65589:TBK65589 TLF65589:TLG65589 TVB65589:TVC65589 UEX65589:UEY65589 UOT65589:UOU65589 UYP65589:UYQ65589 VIL65589:VIM65589 VSH65589:VSI65589 WCD65589:WCE65589 WLZ65589:WMA65589 WVV65589:WVW65589 N131125:O131125 JJ131125:JK131125 TF131125:TG131125 ADB131125:ADC131125 AMX131125:AMY131125 AWT131125:AWU131125 BGP131125:BGQ131125 BQL131125:BQM131125 CAH131125:CAI131125 CKD131125:CKE131125 CTZ131125:CUA131125 DDV131125:DDW131125 DNR131125:DNS131125 DXN131125:DXO131125 EHJ131125:EHK131125 ERF131125:ERG131125 FBB131125:FBC131125 FKX131125:FKY131125 FUT131125:FUU131125 GEP131125:GEQ131125 GOL131125:GOM131125 GYH131125:GYI131125 HID131125:HIE131125 HRZ131125:HSA131125 IBV131125:IBW131125 ILR131125:ILS131125 IVN131125:IVO131125 JFJ131125:JFK131125 JPF131125:JPG131125 JZB131125:JZC131125 KIX131125:KIY131125 KST131125:KSU131125 LCP131125:LCQ131125 LML131125:LMM131125 LWH131125:LWI131125 MGD131125:MGE131125 MPZ131125:MQA131125 MZV131125:MZW131125 NJR131125:NJS131125 NTN131125:NTO131125 ODJ131125:ODK131125 ONF131125:ONG131125 OXB131125:OXC131125 PGX131125:PGY131125 PQT131125:PQU131125 QAP131125:QAQ131125 QKL131125:QKM131125 QUH131125:QUI131125 RED131125:REE131125 RNZ131125:ROA131125 RXV131125:RXW131125 SHR131125:SHS131125 SRN131125:SRO131125 TBJ131125:TBK131125 TLF131125:TLG131125 TVB131125:TVC131125 UEX131125:UEY131125 UOT131125:UOU131125 UYP131125:UYQ131125 VIL131125:VIM131125 VSH131125:VSI131125 WCD131125:WCE131125 WLZ131125:WMA131125 WVV131125:WVW131125 N196661:O196661 JJ196661:JK196661 TF196661:TG196661 ADB196661:ADC196661 AMX196661:AMY196661 AWT196661:AWU196661 BGP196661:BGQ196661 BQL196661:BQM196661 CAH196661:CAI196661 CKD196661:CKE196661 CTZ196661:CUA196661 DDV196661:DDW196661 DNR196661:DNS196661 DXN196661:DXO196661 EHJ196661:EHK196661 ERF196661:ERG196661 FBB196661:FBC196661 FKX196661:FKY196661 FUT196661:FUU196661 GEP196661:GEQ196661 GOL196661:GOM196661 GYH196661:GYI196661 HID196661:HIE196661 HRZ196661:HSA196661 IBV196661:IBW196661 ILR196661:ILS196661 IVN196661:IVO196661 JFJ196661:JFK196661 JPF196661:JPG196661 JZB196661:JZC196661 KIX196661:KIY196661 KST196661:KSU196661 LCP196661:LCQ196661 LML196661:LMM196661 LWH196661:LWI196661 MGD196661:MGE196661 MPZ196661:MQA196661 MZV196661:MZW196661 NJR196661:NJS196661 NTN196661:NTO196661 ODJ196661:ODK196661 ONF196661:ONG196661 OXB196661:OXC196661 PGX196661:PGY196661 PQT196661:PQU196661 QAP196661:QAQ196661 QKL196661:QKM196661 QUH196661:QUI196661 RED196661:REE196661 RNZ196661:ROA196661 RXV196661:RXW196661 SHR196661:SHS196661 SRN196661:SRO196661 TBJ196661:TBK196661 TLF196661:TLG196661 TVB196661:TVC196661 UEX196661:UEY196661 UOT196661:UOU196661 UYP196661:UYQ196661 VIL196661:VIM196661 VSH196661:VSI196661 WCD196661:WCE196661 WLZ196661:WMA196661 WVV196661:WVW196661 N262197:O262197 JJ262197:JK262197 TF262197:TG262197 ADB262197:ADC262197 AMX262197:AMY262197 AWT262197:AWU262197 BGP262197:BGQ262197 BQL262197:BQM262197 CAH262197:CAI262197 CKD262197:CKE262197 CTZ262197:CUA262197 DDV262197:DDW262197 DNR262197:DNS262197 DXN262197:DXO262197 EHJ262197:EHK262197 ERF262197:ERG262197 FBB262197:FBC262197 FKX262197:FKY262197 FUT262197:FUU262197 GEP262197:GEQ262197 GOL262197:GOM262197 GYH262197:GYI262197 HID262197:HIE262197 HRZ262197:HSA262197 IBV262197:IBW262197 ILR262197:ILS262197 IVN262197:IVO262197 JFJ262197:JFK262197 JPF262197:JPG262197 JZB262197:JZC262197 KIX262197:KIY262197 KST262197:KSU262197 LCP262197:LCQ262197 LML262197:LMM262197 LWH262197:LWI262197 MGD262197:MGE262197 MPZ262197:MQA262197 MZV262197:MZW262197 NJR262197:NJS262197 NTN262197:NTO262197 ODJ262197:ODK262197 ONF262197:ONG262197 OXB262197:OXC262197 PGX262197:PGY262197 PQT262197:PQU262197 QAP262197:QAQ262197 QKL262197:QKM262197 QUH262197:QUI262197 RED262197:REE262197 RNZ262197:ROA262197 RXV262197:RXW262197 SHR262197:SHS262197 SRN262197:SRO262197 TBJ262197:TBK262197 TLF262197:TLG262197 TVB262197:TVC262197 UEX262197:UEY262197 UOT262197:UOU262197 UYP262197:UYQ262197 VIL262197:VIM262197 VSH262197:VSI262197 WCD262197:WCE262197 WLZ262197:WMA262197 WVV262197:WVW262197 N327733:O327733 JJ327733:JK327733 TF327733:TG327733 ADB327733:ADC327733 AMX327733:AMY327733 AWT327733:AWU327733 BGP327733:BGQ327733 BQL327733:BQM327733 CAH327733:CAI327733 CKD327733:CKE327733 CTZ327733:CUA327733 DDV327733:DDW327733 DNR327733:DNS327733 DXN327733:DXO327733 EHJ327733:EHK327733 ERF327733:ERG327733 FBB327733:FBC327733 FKX327733:FKY327733 FUT327733:FUU327733 GEP327733:GEQ327733 GOL327733:GOM327733 GYH327733:GYI327733 HID327733:HIE327733 HRZ327733:HSA327733 IBV327733:IBW327733 ILR327733:ILS327733 IVN327733:IVO327733 JFJ327733:JFK327733 JPF327733:JPG327733 JZB327733:JZC327733 KIX327733:KIY327733 KST327733:KSU327733 LCP327733:LCQ327733 LML327733:LMM327733 LWH327733:LWI327733 MGD327733:MGE327733 MPZ327733:MQA327733 MZV327733:MZW327733 NJR327733:NJS327733 NTN327733:NTO327733 ODJ327733:ODK327733 ONF327733:ONG327733 OXB327733:OXC327733 PGX327733:PGY327733 PQT327733:PQU327733 QAP327733:QAQ327733 QKL327733:QKM327733 QUH327733:QUI327733 RED327733:REE327733 RNZ327733:ROA327733 RXV327733:RXW327733 SHR327733:SHS327733 SRN327733:SRO327733 TBJ327733:TBK327733 TLF327733:TLG327733 TVB327733:TVC327733 UEX327733:UEY327733 UOT327733:UOU327733 UYP327733:UYQ327733 VIL327733:VIM327733 VSH327733:VSI327733 WCD327733:WCE327733 WLZ327733:WMA327733 WVV327733:WVW327733 N393269:O393269 JJ393269:JK393269 TF393269:TG393269 ADB393269:ADC393269 AMX393269:AMY393269 AWT393269:AWU393269 BGP393269:BGQ393269 BQL393269:BQM393269 CAH393269:CAI393269 CKD393269:CKE393269 CTZ393269:CUA393269 DDV393269:DDW393269 DNR393269:DNS393269 DXN393269:DXO393269 EHJ393269:EHK393269 ERF393269:ERG393269 FBB393269:FBC393269 FKX393269:FKY393269 FUT393269:FUU393269 GEP393269:GEQ393269 GOL393269:GOM393269 GYH393269:GYI393269 HID393269:HIE393269 HRZ393269:HSA393269 IBV393269:IBW393269 ILR393269:ILS393269 IVN393269:IVO393269 JFJ393269:JFK393269 JPF393269:JPG393269 JZB393269:JZC393269 KIX393269:KIY393269 KST393269:KSU393269 LCP393269:LCQ393269 LML393269:LMM393269 LWH393269:LWI393269 MGD393269:MGE393269 MPZ393269:MQA393269 MZV393269:MZW393269 NJR393269:NJS393269 NTN393269:NTO393269 ODJ393269:ODK393269 ONF393269:ONG393269 OXB393269:OXC393269 PGX393269:PGY393269 PQT393269:PQU393269 QAP393269:QAQ393269 QKL393269:QKM393269 QUH393269:QUI393269 RED393269:REE393269 RNZ393269:ROA393269 RXV393269:RXW393269 SHR393269:SHS393269 SRN393269:SRO393269 TBJ393269:TBK393269 TLF393269:TLG393269 TVB393269:TVC393269 UEX393269:UEY393269 UOT393269:UOU393269 UYP393269:UYQ393269 VIL393269:VIM393269 VSH393269:VSI393269 WCD393269:WCE393269 WLZ393269:WMA393269 WVV393269:WVW393269 N458805:O458805 JJ458805:JK458805 TF458805:TG458805 ADB458805:ADC458805 AMX458805:AMY458805 AWT458805:AWU458805 BGP458805:BGQ458805 BQL458805:BQM458805 CAH458805:CAI458805 CKD458805:CKE458805 CTZ458805:CUA458805 DDV458805:DDW458805 DNR458805:DNS458805 DXN458805:DXO458805 EHJ458805:EHK458805 ERF458805:ERG458805 FBB458805:FBC458805 FKX458805:FKY458805 FUT458805:FUU458805 GEP458805:GEQ458805 GOL458805:GOM458805 GYH458805:GYI458805 HID458805:HIE458805 HRZ458805:HSA458805 IBV458805:IBW458805 ILR458805:ILS458805 IVN458805:IVO458805 JFJ458805:JFK458805 JPF458805:JPG458805 JZB458805:JZC458805 KIX458805:KIY458805 KST458805:KSU458805 LCP458805:LCQ458805 LML458805:LMM458805 LWH458805:LWI458805 MGD458805:MGE458805 MPZ458805:MQA458805 MZV458805:MZW458805 NJR458805:NJS458805 NTN458805:NTO458805 ODJ458805:ODK458805 ONF458805:ONG458805 OXB458805:OXC458805 PGX458805:PGY458805 PQT458805:PQU458805 QAP458805:QAQ458805 QKL458805:QKM458805 QUH458805:QUI458805 RED458805:REE458805 RNZ458805:ROA458805 RXV458805:RXW458805 SHR458805:SHS458805 SRN458805:SRO458805 TBJ458805:TBK458805 TLF458805:TLG458805 TVB458805:TVC458805 UEX458805:UEY458805 UOT458805:UOU458805 UYP458805:UYQ458805 VIL458805:VIM458805 VSH458805:VSI458805 WCD458805:WCE458805 WLZ458805:WMA458805 WVV458805:WVW458805 N524341:O524341 JJ524341:JK524341 TF524341:TG524341 ADB524341:ADC524341 AMX524341:AMY524341 AWT524341:AWU524341 BGP524341:BGQ524341 BQL524341:BQM524341 CAH524341:CAI524341 CKD524341:CKE524341 CTZ524341:CUA524341 DDV524341:DDW524341 DNR524341:DNS524341 DXN524341:DXO524341 EHJ524341:EHK524341 ERF524341:ERG524341 FBB524341:FBC524341 FKX524341:FKY524341 FUT524341:FUU524341 GEP524341:GEQ524341 GOL524341:GOM524341 GYH524341:GYI524341 HID524341:HIE524341 HRZ524341:HSA524341 IBV524341:IBW524341 ILR524341:ILS524341 IVN524341:IVO524341 JFJ524341:JFK524341 JPF524341:JPG524341 JZB524341:JZC524341 KIX524341:KIY524341 KST524341:KSU524341 LCP524341:LCQ524341 LML524341:LMM524341 LWH524341:LWI524341 MGD524341:MGE524341 MPZ524341:MQA524341 MZV524341:MZW524341 NJR524341:NJS524341 NTN524341:NTO524341 ODJ524341:ODK524341 ONF524341:ONG524341 OXB524341:OXC524341 PGX524341:PGY524341 PQT524341:PQU524341 QAP524341:QAQ524341 QKL524341:QKM524341 QUH524341:QUI524341 RED524341:REE524341 RNZ524341:ROA524341 RXV524341:RXW524341 SHR524341:SHS524341 SRN524341:SRO524341 TBJ524341:TBK524341 TLF524341:TLG524341 TVB524341:TVC524341 UEX524341:UEY524341 UOT524341:UOU524341 UYP524341:UYQ524341 VIL524341:VIM524341 VSH524341:VSI524341 WCD524341:WCE524341 WLZ524341:WMA524341 WVV524341:WVW524341 N589877:O589877 JJ589877:JK589877 TF589877:TG589877 ADB589877:ADC589877 AMX589877:AMY589877 AWT589877:AWU589877 BGP589877:BGQ589877 BQL589877:BQM589877 CAH589877:CAI589877 CKD589877:CKE589877 CTZ589877:CUA589877 DDV589877:DDW589877 DNR589877:DNS589877 DXN589877:DXO589877 EHJ589877:EHK589877 ERF589877:ERG589877 FBB589877:FBC589877 FKX589877:FKY589877 FUT589877:FUU589877 GEP589877:GEQ589877 GOL589877:GOM589877 GYH589877:GYI589877 HID589877:HIE589877 HRZ589877:HSA589877 IBV589877:IBW589877 ILR589877:ILS589877 IVN589877:IVO589877 JFJ589877:JFK589877 JPF589877:JPG589877 JZB589877:JZC589877 KIX589877:KIY589877 KST589877:KSU589877 LCP589877:LCQ589877 LML589877:LMM589877 LWH589877:LWI589877 MGD589877:MGE589877 MPZ589877:MQA589877 MZV589877:MZW589877 NJR589877:NJS589877 NTN589877:NTO589877 ODJ589877:ODK589877 ONF589877:ONG589877 OXB589877:OXC589877 PGX589877:PGY589877 PQT589877:PQU589877 QAP589877:QAQ589877 QKL589877:QKM589877 QUH589877:QUI589877 RED589877:REE589877 RNZ589877:ROA589877 RXV589877:RXW589877 SHR589877:SHS589877 SRN589877:SRO589877 TBJ589877:TBK589877 TLF589877:TLG589877 TVB589877:TVC589877 UEX589877:UEY589877 UOT589877:UOU589877 UYP589877:UYQ589877 VIL589877:VIM589877 VSH589877:VSI589877 WCD589877:WCE589877 WLZ589877:WMA589877 WVV589877:WVW589877 N655413:O655413 JJ655413:JK655413 TF655413:TG655413 ADB655413:ADC655413 AMX655413:AMY655413 AWT655413:AWU655413 BGP655413:BGQ655413 BQL655413:BQM655413 CAH655413:CAI655413 CKD655413:CKE655413 CTZ655413:CUA655413 DDV655413:DDW655413 DNR655413:DNS655413 DXN655413:DXO655413 EHJ655413:EHK655413 ERF655413:ERG655413 FBB655413:FBC655413 FKX655413:FKY655413 FUT655413:FUU655413 GEP655413:GEQ655413 GOL655413:GOM655413 GYH655413:GYI655413 HID655413:HIE655413 HRZ655413:HSA655413 IBV655413:IBW655413 ILR655413:ILS655413 IVN655413:IVO655413 JFJ655413:JFK655413 JPF655413:JPG655413 JZB655413:JZC655413 KIX655413:KIY655413 KST655413:KSU655413 LCP655413:LCQ655413 LML655413:LMM655413 LWH655413:LWI655413 MGD655413:MGE655413 MPZ655413:MQA655413 MZV655413:MZW655413 NJR655413:NJS655413 NTN655413:NTO655413 ODJ655413:ODK655413 ONF655413:ONG655413 OXB655413:OXC655413 PGX655413:PGY655413 PQT655413:PQU655413 QAP655413:QAQ655413 QKL655413:QKM655413 QUH655413:QUI655413 RED655413:REE655413 RNZ655413:ROA655413 RXV655413:RXW655413 SHR655413:SHS655413 SRN655413:SRO655413 TBJ655413:TBK655413 TLF655413:TLG655413 TVB655413:TVC655413 UEX655413:UEY655413 UOT655413:UOU655413 UYP655413:UYQ655413 VIL655413:VIM655413 VSH655413:VSI655413 WCD655413:WCE655413 WLZ655413:WMA655413 WVV655413:WVW655413 N720949:O720949 JJ720949:JK720949 TF720949:TG720949 ADB720949:ADC720949 AMX720949:AMY720949 AWT720949:AWU720949 BGP720949:BGQ720949 BQL720949:BQM720949 CAH720949:CAI720949 CKD720949:CKE720949 CTZ720949:CUA720949 DDV720949:DDW720949 DNR720949:DNS720949 DXN720949:DXO720949 EHJ720949:EHK720949 ERF720949:ERG720949 FBB720949:FBC720949 FKX720949:FKY720949 FUT720949:FUU720949 GEP720949:GEQ720949 GOL720949:GOM720949 GYH720949:GYI720949 HID720949:HIE720949 HRZ720949:HSA720949 IBV720949:IBW720949 ILR720949:ILS720949 IVN720949:IVO720949 JFJ720949:JFK720949 JPF720949:JPG720949 JZB720949:JZC720949 KIX720949:KIY720949 KST720949:KSU720949 LCP720949:LCQ720949 LML720949:LMM720949 LWH720949:LWI720949 MGD720949:MGE720949 MPZ720949:MQA720949 MZV720949:MZW720949 NJR720949:NJS720949 NTN720949:NTO720949 ODJ720949:ODK720949 ONF720949:ONG720949 OXB720949:OXC720949 PGX720949:PGY720949 PQT720949:PQU720949 QAP720949:QAQ720949 QKL720949:QKM720949 QUH720949:QUI720949 RED720949:REE720949 RNZ720949:ROA720949 RXV720949:RXW720949 SHR720949:SHS720949 SRN720949:SRO720949 TBJ720949:TBK720949 TLF720949:TLG720949 TVB720949:TVC720949 UEX720949:UEY720949 UOT720949:UOU720949 UYP720949:UYQ720949 VIL720949:VIM720949 VSH720949:VSI720949 WCD720949:WCE720949 WLZ720949:WMA720949 WVV720949:WVW720949 N786485:O786485 JJ786485:JK786485 TF786485:TG786485 ADB786485:ADC786485 AMX786485:AMY786485 AWT786485:AWU786485 BGP786485:BGQ786485 BQL786485:BQM786485 CAH786485:CAI786485 CKD786485:CKE786485 CTZ786485:CUA786485 DDV786485:DDW786485 DNR786485:DNS786485 DXN786485:DXO786485 EHJ786485:EHK786485 ERF786485:ERG786485 FBB786485:FBC786485 FKX786485:FKY786485 FUT786485:FUU786485 GEP786485:GEQ786485 GOL786485:GOM786485 GYH786485:GYI786485 HID786485:HIE786485 HRZ786485:HSA786485 IBV786485:IBW786485 ILR786485:ILS786485 IVN786485:IVO786485 JFJ786485:JFK786485 JPF786485:JPG786485 JZB786485:JZC786485 KIX786485:KIY786485 KST786485:KSU786485 LCP786485:LCQ786485 LML786485:LMM786485 LWH786485:LWI786485 MGD786485:MGE786485 MPZ786485:MQA786485 MZV786485:MZW786485 NJR786485:NJS786485 NTN786485:NTO786485 ODJ786485:ODK786485 ONF786485:ONG786485 OXB786485:OXC786485 PGX786485:PGY786485 PQT786485:PQU786485 QAP786485:QAQ786485 QKL786485:QKM786485 QUH786485:QUI786485 RED786485:REE786485 RNZ786485:ROA786485 RXV786485:RXW786485 SHR786485:SHS786485 SRN786485:SRO786485 TBJ786485:TBK786485 TLF786485:TLG786485 TVB786485:TVC786485 UEX786485:UEY786485 UOT786485:UOU786485 UYP786485:UYQ786485 VIL786485:VIM786485 VSH786485:VSI786485 WCD786485:WCE786485 WLZ786485:WMA786485 WVV786485:WVW786485 N852021:O852021 JJ852021:JK852021 TF852021:TG852021 ADB852021:ADC852021 AMX852021:AMY852021 AWT852021:AWU852021 BGP852021:BGQ852021 BQL852021:BQM852021 CAH852021:CAI852021 CKD852021:CKE852021 CTZ852021:CUA852021 DDV852021:DDW852021 DNR852021:DNS852021 DXN852021:DXO852021 EHJ852021:EHK852021 ERF852021:ERG852021 FBB852021:FBC852021 FKX852021:FKY852021 FUT852021:FUU852021 GEP852021:GEQ852021 GOL852021:GOM852021 GYH852021:GYI852021 HID852021:HIE852021 HRZ852021:HSA852021 IBV852021:IBW852021 ILR852021:ILS852021 IVN852021:IVO852021 JFJ852021:JFK852021 JPF852021:JPG852021 JZB852021:JZC852021 KIX852021:KIY852021 KST852021:KSU852021 LCP852021:LCQ852021 LML852021:LMM852021 LWH852021:LWI852021 MGD852021:MGE852021 MPZ852021:MQA852021 MZV852021:MZW852021 NJR852021:NJS852021 NTN852021:NTO852021 ODJ852021:ODK852021 ONF852021:ONG852021 OXB852021:OXC852021 PGX852021:PGY852021 PQT852021:PQU852021 QAP852021:QAQ852021 QKL852021:QKM852021 QUH852021:QUI852021 RED852021:REE852021 RNZ852021:ROA852021 RXV852021:RXW852021 SHR852021:SHS852021 SRN852021:SRO852021 TBJ852021:TBK852021 TLF852021:TLG852021 TVB852021:TVC852021 UEX852021:UEY852021 UOT852021:UOU852021 UYP852021:UYQ852021 VIL852021:VIM852021 VSH852021:VSI852021 WCD852021:WCE852021 WLZ852021:WMA852021 WVV852021:WVW852021 N917557:O917557 JJ917557:JK917557 TF917557:TG917557 ADB917557:ADC917557 AMX917557:AMY917557 AWT917557:AWU917557 BGP917557:BGQ917557 BQL917557:BQM917557 CAH917557:CAI917557 CKD917557:CKE917557 CTZ917557:CUA917557 DDV917557:DDW917557 DNR917557:DNS917557 DXN917557:DXO917557 EHJ917557:EHK917557 ERF917557:ERG917557 FBB917557:FBC917557 FKX917557:FKY917557 FUT917557:FUU917557 GEP917557:GEQ917557 GOL917557:GOM917557 GYH917557:GYI917557 HID917557:HIE917557 HRZ917557:HSA917557 IBV917557:IBW917557 ILR917557:ILS917557 IVN917557:IVO917557 JFJ917557:JFK917557 JPF917557:JPG917557 JZB917557:JZC917557 KIX917557:KIY917557 KST917557:KSU917557 LCP917557:LCQ917557 LML917557:LMM917557 LWH917557:LWI917557 MGD917557:MGE917557 MPZ917557:MQA917557 MZV917557:MZW917557 NJR917557:NJS917557 NTN917557:NTO917557 ODJ917557:ODK917557 ONF917557:ONG917557 OXB917557:OXC917557 PGX917557:PGY917557 PQT917557:PQU917557 QAP917557:QAQ917557 QKL917557:QKM917557 QUH917557:QUI917557 RED917557:REE917557 RNZ917557:ROA917557 RXV917557:RXW917557 SHR917557:SHS917557 SRN917557:SRO917557 TBJ917557:TBK917557 TLF917557:TLG917557 TVB917557:TVC917557 UEX917557:UEY917557 UOT917557:UOU917557 UYP917557:UYQ917557 VIL917557:VIM917557 VSH917557:VSI917557 WCD917557:WCE917557 WLZ917557:WMA917557 WVV917557:WVW917557 N983093:O983093 JJ983093:JK983093 TF983093:TG983093 ADB983093:ADC983093 AMX983093:AMY983093 AWT983093:AWU983093 BGP983093:BGQ983093 BQL983093:BQM983093 CAH983093:CAI983093 CKD983093:CKE983093 CTZ983093:CUA983093 DDV983093:DDW983093 DNR983093:DNS983093 DXN983093:DXO983093 EHJ983093:EHK983093 ERF983093:ERG983093 FBB983093:FBC983093 FKX983093:FKY983093 FUT983093:FUU983093 GEP983093:GEQ983093 GOL983093:GOM983093 GYH983093:GYI983093 HID983093:HIE983093 HRZ983093:HSA983093 IBV983093:IBW983093 ILR983093:ILS983093 IVN983093:IVO983093 JFJ983093:JFK983093 JPF983093:JPG983093 JZB983093:JZC983093 KIX983093:KIY983093 KST983093:KSU983093 LCP983093:LCQ983093 LML983093:LMM983093 LWH983093:LWI983093 MGD983093:MGE983093 MPZ983093:MQA983093 MZV983093:MZW983093 NJR983093:NJS983093 NTN983093:NTO983093 ODJ983093:ODK983093 ONF983093:ONG983093 OXB983093:OXC983093 PGX983093:PGY983093 PQT983093:PQU983093 QAP983093:QAQ983093 QKL983093:QKM983093 QUH983093:QUI983093 RED983093:REE983093 RNZ983093:ROA983093 RXV983093:RXW983093 SHR983093:SHS983093 SRN983093:SRO983093 TBJ983093:TBK983093 TLF983093:TLG983093 TVB983093:TVC983093 UEX983093:UEY983093 UOT983093:UOU983093 UYP983093:UYQ983093 VIL983093:VIM983093 VSH983093:VSI983093 WCD983093:WCE983093 WLZ983093:WMA983093 WVV983093:WVW983093 AG33:AH33 KC33:KD33 TY33:TZ33 ADU33:ADV33 ANQ33:ANR33 AXM33:AXN33 BHI33:BHJ33 BRE33:BRF33 CBA33:CBB33 CKW33:CKX33 CUS33:CUT33 DEO33:DEP33 DOK33:DOL33 DYG33:DYH33 EIC33:EID33 ERY33:ERZ33 FBU33:FBV33 FLQ33:FLR33 FVM33:FVN33 GFI33:GFJ33 GPE33:GPF33 GZA33:GZB33 HIW33:HIX33 HSS33:HST33 ICO33:ICP33 IMK33:IML33 IWG33:IWH33 JGC33:JGD33 JPY33:JPZ33 JZU33:JZV33 KJQ33:KJR33 KTM33:KTN33 LDI33:LDJ33 LNE33:LNF33 LXA33:LXB33 MGW33:MGX33 MQS33:MQT33 NAO33:NAP33 NKK33:NKL33 NUG33:NUH33 OEC33:OED33 ONY33:ONZ33 OXU33:OXV33 PHQ33:PHR33 PRM33:PRN33 QBI33:QBJ33 QLE33:QLF33 QVA33:QVB33 REW33:REX33 ROS33:ROT33 RYO33:RYP33 SIK33:SIL33 SSG33:SSH33 TCC33:TCD33 TLY33:TLZ33 TVU33:TVV33 UFQ33:UFR33 UPM33:UPN33 UZI33:UZJ33 VJE33:VJF33 VTA33:VTB33 WCW33:WCX33 WMS33:WMT33 WWO33:WWP33 AG65573:AH65573 KC65573:KD65573 TY65573:TZ65573 ADU65573:ADV65573 ANQ65573:ANR65573 AXM65573:AXN65573 BHI65573:BHJ65573 BRE65573:BRF65573 CBA65573:CBB65573 CKW65573:CKX65573 CUS65573:CUT65573 DEO65573:DEP65573 DOK65573:DOL65573 DYG65573:DYH65573 EIC65573:EID65573 ERY65573:ERZ65573 FBU65573:FBV65573 FLQ65573:FLR65573 FVM65573:FVN65573 GFI65573:GFJ65573 GPE65573:GPF65573 GZA65573:GZB65573 HIW65573:HIX65573 HSS65573:HST65573 ICO65573:ICP65573 IMK65573:IML65573 IWG65573:IWH65573 JGC65573:JGD65573 JPY65573:JPZ65573 JZU65573:JZV65573 KJQ65573:KJR65573 KTM65573:KTN65573 LDI65573:LDJ65573 LNE65573:LNF65573 LXA65573:LXB65573 MGW65573:MGX65573 MQS65573:MQT65573 NAO65573:NAP65573 NKK65573:NKL65573 NUG65573:NUH65573 OEC65573:OED65573 ONY65573:ONZ65573 OXU65573:OXV65573 PHQ65573:PHR65573 PRM65573:PRN65573 QBI65573:QBJ65573 QLE65573:QLF65573 QVA65573:QVB65573 REW65573:REX65573 ROS65573:ROT65573 RYO65573:RYP65573 SIK65573:SIL65573 SSG65573:SSH65573 TCC65573:TCD65573 TLY65573:TLZ65573 TVU65573:TVV65573 UFQ65573:UFR65573 UPM65573:UPN65573 UZI65573:UZJ65573 VJE65573:VJF65573 VTA65573:VTB65573 WCW65573:WCX65573 WMS65573:WMT65573 WWO65573:WWP65573 AG131109:AH131109 KC131109:KD131109 TY131109:TZ131109 ADU131109:ADV131109 ANQ131109:ANR131109 AXM131109:AXN131109 BHI131109:BHJ131109 BRE131109:BRF131109 CBA131109:CBB131109 CKW131109:CKX131109 CUS131109:CUT131109 DEO131109:DEP131109 DOK131109:DOL131109 DYG131109:DYH131109 EIC131109:EID131109 ERY131109:ERZ131109 FBU131109:FBV131109 FLQ131109:FLR131109 FVM131109:FVN131109 GFI131109:GFJ131109 GPE131109:GPF131109 GZA131109:GZB131109 HIW131109:HIX131109 HSS131109:HST131109 ICO131109:ICP131109 IMK131109:IML131109 IWG131109:IWH131109 JGC131109:JGD131109 JPY131109:JPZ131109 JZU131109:JZV131109 KJQ131109:KJR131109 KTM131109:KTN131109 LDI131109:LDJ131109 LNE131109:LNF131109 LXA131109:LXB131109 MGW131109:MGX131109 MQS131109:MQT131109 NAO131109:NAP131109 NKK131109:NKL131109 NUG131109:NUH131109 OEC131109:OED131109 ONY131109:ONZ131109 OXU131109:OXV131109 PHQ131109:PHR131109 PRM131109:PRN131109 QBI131109:QBJ131109 QLE131109:QLF131109 QVA131109:QVB131109 REW131109:REX131109 ROS131109:ROT131109 RYO131109:RYP131109 SIK131109:SIL131109 SSG131109:SSH131109 TCC131109:TCD131109 TLY131109:TLZ131109 TVU131109:TVV131109 UFQ131109:UFR131109 UPM131109:UPN131109 UZI131109:UZJ131109 VJE131109:VJF131109 VTA131109:VTB131109 WCW131109:WCX131109 WMS131109:WMT131109 WWO131109:WWP131109 AG196645:AH196645 KC196645:KD196645 TY196645:TZ196645 ADU196645:ADV196645 ANQ196645:ANR196645 AXM196645:AXN196645 BHI196645:BHJ196645 BRE196645:BRF196645 CBA196645:CBB196645 CKW196645:CKX196645 CUS196645:CUT196645 DEO196645:DEP196645 DOK196645:DOL196645 DYG196645:DYH196645 EIC196645:EID196645 ERY196645:ERZ196645 FBU196645:FBV196645 FLQ196645:FLR196645 FVM196645:FVN196645 GFI196645:GFJ196645 GPE196645:GPF196645 GZA196645:GZB196645 HIW196645:HIX196645 HSS196645:HST196645 ICO196645:ICP196645 IMK196645:IML196645 IWG196645:IWH196645 JGC196645:JGD196645 JPY196645:JPZ196645 JZU196645:JZV196645 KJQ196645:KJR196645 KTM196645:KTN196645 LDI196645:LDJ196645 LNE196645:LNF196645 LXA196645:LXB196645 MGW196645:MGX196645 MQS196645:MQT196645 NAO196645:NAP196645 NKK196645:NKL196645 NUG196645:NUH196645 OEC196645:OED196645 ONY196645:ONZ196645 OXU196645:OXV196645 PHQ196645:PHR196645 PRM196645:PRN196645 QBI196645:QBJ196645 QLE196645:QLF196645 QVA196645:QVB196645 REW196645:REX196645 ROS196645:ROT196645 RYO196645:RYP196645 SIK196645:SIL196645 SSG196645:SSH196645 TCC196645:TCD196645 TLY196645:TLZ196645 TVU196645:TVV196645 UFQ196645:UFR196645 UPM196645:UPN196645 UZI196645:UZJ196645 VJE196645:VJF196645 VTA196645:VTB196645 WCW196645:WCX196645 WMS196645:WMT196645 WWO196645:WWP196645 AG262181:AH262181 KC262181:KD262181 TY262181:TZ262181 ADU262181:ADV262181 ANQ262181:ANR262181 AXM262181:AXN262181 BHI262181:BHJ262181 BRE262181:BRF262181 CBA262181:CBB262181 CKW262181:CKX262181 CUS262181:CUT262181 DEO262181:DEP262181 DOK262181:DOL262181 DYG262181:DYH262181 EIC262181:EID262181 ERY262181:ERZ262181 FBU262181:FBV262181 FLQ262181:FLR262181 FVM262181:FVN262181 GFI262181:GFJ262181 GPE262181:GPF262181 GZA262181:GZB262181 HIW262181:HIX262181 HSS262181:HST262181 ICO262181:ICP262181 IMK262181:IML262181 IWG262181:IWH262181 JGC262181:JGD262181 JPY262181:JPZ262181 JZU262181:JZV262181 KJQ262181:KJR262181 KTM262181:KTN262181 LDI262181:LDJ262181 LNE262181:LNF262181 LXA262181:LXB262181 MGW262181:MGX262181 MQS262181:MQT262181 NAO262181:NAP262181 NKK262181:NKL262181 NUG262181:NUH262181 OEC262181:OED262181 ONY262181:ONZ262181 OXU262181:OXV262181 PHQ262181:PHR262181 PRM262181:PRN262181 QBI262181:QBJ262181 QLE262181:QLF262181 QVA262181:QVB262181 REW262181:REX262181 ROS262181:ROT262181 RYO262181:RYP262181 SIK262181:SIL262181 SSG262181:SSH262181 TCC262181:TCD262181 TLY262181:TLZ262181 TVU262181:TVV262181 UFQ262181:UFR262181 UPM262181:UPN262181 UZI262181:UZJ262181 VJE262181:VJF262181 VTA262181:VTB262181 WCW262181:WCX262181 WMS262181:WMT262181 WWO262181:WWP262181 AG327717:AH327717 KC327717:KD327717 TY327717:TZ327717 ADU327717:ADV327717 ANQ327717:ANR327717 AXM327717:AXN327717 BHI327717:BHJ327717 BRE327717:BRF327717 CBA327717:CBB327717 CKW327717:CKX327717 CUS327717:CUT327717 DEO327717:DEP327717 DOK327717:DOL327717 DYG327717:DYH327717 EIC327717:EID327717 ERY327717:ERZ327717 FBU327717:FBV327717 FLQ327717:FLR327717 FVM327717:FVN327717 GFI327717:GFJ327717 GPE327717:GPF327717 GZA327717:GZB327717 HIW327717:HIX327717 HSS327717:HST327717 ICO327717:ICP327717 IMK327717:IML327717 IWG327717:IWH327717 JGC327717:JGD327717 JPY327717:JPZ327717 JZU327717:JZV327717 KJQ327717:KJR327717 KTM327717:KTN327717 LDI327717:LDJ327717 LNE327717:LNF327717 LXA327717:LXB327717 MGW327717:MGX327717 MQS327717:MQT327717 NAO327717:NAP327717 NKK327717:NKL327717 NUG327717:NUH327717 OEC327717:OED327717 ONY327717:ONZ327717 OXU327717:OXV327717 PHQ327717:PHR327717 PRM327717:PRN327717 QBI327717:QBJ327717 QLE327717:QLF327717 QVA327717:QVB327717 REW327717:REX327717 ROS327717:ROT327717 RYO327717:RYP327717 SIK327717:SIL327717 SSG327717:SSH327717 TCC327717:TCD327717 TLY327717:TLZ327717 TVU327717:TVV327717 UFQ327717:UFR327717 UPM327717:UPN327717 UZI327717:UZJ327717 VJE327717:VJF327717 VTA327717:VTB327717 WCW327717:WCX327717 WMS327717:WMT327717 WWO327717:WWP327717 AG393253:AH393253 KC393253:KD393253 TY393253:TZ393253 ADU393253:ADV393253 ANQ393253:ANR393253 AXM393253:AXN393253 BHI393253:BHJ393253 BRE393253:BRF393253 CBA393253:CBB393253 CKW393253:CKX393253 CUS393253:CUT393253 DEO393253:DEP393253 DOK393253:DOL393253 DYG393253:DYH393253 EIC393253:EID393253 ERY393253:ERZ393253 FBU393253:FBV393253 FLQ393253:FLR393253 FVM393253:FVN393253 GFI393253:GFJ393253 GPE393253:GPF393253 GZA393253:GZB393253 HIW393253:HIX393253 HSS393253:HST393253 ICO393253:ICP393253 IMK393253:IML393253 IWG393253:IWH393253 JGC393253:JGD393253 JPY393253:JPZ393253 JZU393253:JZV393253 KJQ393253:KJR393253 KTM393253:KTN393253 LDI393253:LDJ393253 LNE393253:LNF393253 LXA393253:LXB393253 MGW393253:MGX393253 MQS393253:MQT393253 NAO393253:NAP393253 NKK393253:NKL393253 NUG393253:NUH393253 OEC393253:OED393253 ONY393253:ONZ393253 OXU393253:OXV393253 PHQ393253:PHR393253 PRM393253:PRN393253 QBI393253:QBJ393253 QLE393253:QLF393253 QVA393253:QVB393253 REW393253:REX393253 ROS393253:ROT393253 RYO393253:RYP393253 SIK393253:SIL393253 SSG393253:SSH393253 TCC393253:TCD393253 TLY393253:TLZ393253 TVU393253:TVV393253 UFQ393253:UFR393253 UPM393253:UPN393253 UZI393253:UZJ393253 VJE393253:VJF393253 VTA393253:VTB393253 WCW393253:WCX393253 WMS393253:WMT393253 WWO393253:WWP393253 AG458789:AH458789 KC458789:KD458789 TY458789:TZ458789 ADU458789:ADV458789 ANQ458789:ANR458789 AXM458789:AXN458789 BHI458789:BHJ458789 BRE458789:BRF458789 CBA458789:CBB458789 CKW458789:CKX458789 CUS458789:CUT458789 DEO458789:DEP458789 DOK458789:DOL458789 DYG458789:DYH458789 EIC458789:EID458789 ERY458789:ERZ458789 FBU458789:FBV458789 FLQ458789:FLR458789 FVM458789:FVN458789 GFI458789:GFJ458789 GPE458789:GPF458789 GZA458789:GZB458789 HIW458789:HIX458789 HSS458789:HST458789 ICO458789:ICP458789 IMK458789:IML458789 IWG458789:IWH458789 JGC458789:JGD458789 JPY458789:JPZ458789 JZU458789:JZV458789 KJQ458789:KJR458789 KTM458789:KTN458789 LDI458789:LDJ458789 LNE458789:LNF458789 LXA458789:LXB458789 MGW458789:MGX458789 MQS458789:MQT458789 NAO458789:NAP458789 NKK458789:NKL458789 NUG458789:NUH458789 OEC458789:OED458789 ONY458789:ONZ458789 OXU458789:OXV458789 PHQ458789:PHR458789 PRM458789:PRN458789 QBI458789:QBJ458789 QLE458789:QLF458789 QVA458789:QVB458789 REW458789:REX458789 ROS458789:ROT458789 RYO458789:RYP458789 SIK458789:SIL458789 SSG458789:SSH458789 TCC458789:TCD458789 TLY458789:TLZ458789 TVU458789:TVV458789 UFQ458789:UFR458789 UPM458789:UPN458789 UZI458789:UZJ458789 VJE458789:VJF458789 VTA458789:VTB458789 WCW458789:WCX458789 WMS458789:WMT458789 WWO458789:WWP458789 AG524325:AH524325 KC524325:KD524325 TY524325:TZ524325 ADU524325:ADV524325 ANQ524325:ANR524325 AXM524325:AXN524325 BHI524325:BHJ524325 BRE524325:BRF524325 CBA524325:CBB524325 CKW524325:CKX524325 CUS524325:CUT524325 DEO524325:DEP524325 DOK524325:DOL524325 DYG524325:DYH524325 EIC524325:EID524325 ERY524325:ERZ524325 FBU524325:FBV524325 FLQ524325:FLR524325 FVM524325:FVN524325 GFI524325:GFJ524325 GPE524325:GPF524325 GZA524325:GZB524325 HIW524325:HIX524325 HSS524325:HST524325 ICO524325:ICP524325 IMK524325:IML524325 IWG524325:IWH524325 JGC524325:JGD524325 JPY524325:JPZ524325 JZU524325:JZV524325 KJQ524325:KJR524325 KTM524325:KTN524325 LDI524325:LDJ524325 LNE524325:LNF524325 LXA524325:LXB524325 MGW524325:MGX524325 MQS524325:MQT524325 NAO524325:NAP524325 NKK524325:NKL524325 NUG524325:NUH524325 OEC524325:OED524325 ONY524325:ONZ524325 OXU524325:OXV524325 PHQ524325:PHR524325 PRM524325:PRN524325 QBI524325:QBJ524325 QLE524325:QLF524325 QVA524325:QVB524325 REW524325:REX524325 ROS524325:ROT524325 RYO524325:RYP524325 SIK524325:SIL524325 SSG524325:SSH524325 TCC524325:TCD524325 TLY524325:TLZ524325 TVU524325:TVV524325 UFQ524325:UFR524325 UPM524325:UPN524325 UZI524325:UZJ524325 VJE524325:VJF524325 VTA524325:VTB524325 WCW524325:WCX524325 WMS524325:WMT524325 WWO524325:WWP524325 AG589861:AH589861 KC589861:KD589861 TY589861:TZ589861 ADU589861:ADV589861 ANQ589861:ANR589861 AXM589861:AXN589861 BHI589861:BHJ589861 BRE589861:BRF589861 CBA589861:CBB589861 CKW589861:CKX589861 CUS589861:CUT589861 DEO589861:DEP589861 DOK589861:DOL589861 DYG589861:DYH589861 EIC589861:EID589861 ERY589861:ERZ589861 FBU589861:FBV589861 FLQ589861:FLR589861 FVM589861:FVN589861 GFI589861:GFJ589861 GPE589861:GPF589861 GZA589861:GZB589861 HIW589861:HIX589861 HSS589861:HST589861 ICO589861:ICP589861 IMK589861:IML589861 IWG589861:IWH589861 JGC589861:JGD589861 JPY589861:JPZ589861 JZU589861:JZV589861 KJQ589861:KJR589861 KTM589861:KTN589861 LDI589861:LDJ589861 LNE589861:LNF589861 LXA589861:LXB589861 MGW589861:MGX589861 MQS589861:MQT589861 NAO589861:NAP589861 NKK589861:NKL589861 NUG589861:NUH589861 OEC589861:OED589861 ONY589861:ONZ589861 OXU589861:OXV589861 PHQ589861:PHR589861 PRM589861:PRN589861 QBI589861:QBJ589861 QLE589861:QLF589861 QVA589861:QVB589861 REW589861:REX589861 ROS589861:ROT589861 RYO589861:RYP589861 SIK589861:SIL589861 SSG589861:SSH589861 TCC589861:TCD589861 TLY589861:TLZ589861 TVU589861:TVV589861 UFQ589861:UFR589861 UPM589861:UPN589861 UZI589861:UZJ589861 VJE589861:VJF589861 VTA589861:VTB589861 WCW589861:WCX589861 WMS589861:WMT589861 WWO589861:WWP589861 AG655397:AH655397 KC655397:KD655397 TY655397:TZ655397 ADU655397:ADV655397 ANQ655397:ANR655397 AXM655397:AXN655397 BHI655397:BHJ655397 BRE655397:BRF655397 CBA655397:CBB655397 CKW655397:CKX655397 CUS655397:CUT655397 DEO655397:DEP655397 DOK655397:DOL655397 DYG655397:DYH655397 EIC655397:EID655397 ERY655397:ERZ655397 FBU655397:FBV655397 FLQ655397:FLR655397 FVM655397:FVN655397 GFI655397:GFJ655397 GPE655397:GPF655397 GZA655397:GZB655397 HIW655397:HIX655397 HSS655397:HST655397 ICO655397:ICP655397 IMK655397:IML655397 IWG655397:IWH655397 JGC655397:JGD655397 JPY655397:JPZ655397 JZU655397:JZV655397 KJQ655397:KJR655397 KTM655397:KTN655397 LDI655397:LDJ655397 LNE655397:LNF655397 LXA655397:LXB655397 MGW655397:MGX655397 MQS655397:MQT655397 NAO655397:NAP655397 NKK655397:NKL655397 NUG655397:NUH655397 OEC655397:OED655397 ONY655397:ONZ655397 OXU655397:OXV655397 PHQ655397:PHR655397 PRM655397:PRN655397 QBI655397:QBJ655397 QLE655397:QLF655397 QVA655397:QVB655397 REW655397:REX655397 ROS655397:ROT655397 RYO655397:RYP655397 SIK655397:SIL655397 SSG655397:SSH655397 TCC655397:TCD655397 TLY655397:TLZ655397 TVU655397:TVV655397 UFQ655397:UFR655397 UPM655397:UPN655397 UZI655397:UZJ655397 VJE655397:VJF655397 VTA655397:VTB655397 WCW655397:WCX655397 WMS655397:WMT655397 WWO655397:WWP655397 AG720933:AH720933 KC720933:KD720933 TY720933:TZ720933 ADU720933:ADV720933 ANQ720933:ANR720933 AXM720933:AXN720933 BHI720933:BHJ720933 BRE720933:BRF720933 CBA720933:CBB720933 CKW720933:CKX720933 CUS720933:CUT720933 DEO720933:DEP720933 DOK720933:DOL720933 DYG720933:DYH720933 EIC720933:EID720933 ERY720933:ERZ720933 FBU720933:FBV720933 FLQ720933:FLR720933 FVM720933:FVN720933 GFI720933:GFJ720933 GPE720933:GPF720933 GZA720933:GZB720933 HIW720933:HIX720933 HSS720933:HST720933 ICO720933:ICP720933 IMK720933:IML720933 IWG720933:IWH720933 JGC720933:JGD720933 JPY720933:JPZ720933 JZU720933:JZV720933 KJQ720933:KJR720933 KTM720933:KTN720933 LDI720933:LDJ720933 LNE720933:LNF720933 LXA720933:LXB720933 MGW720933:MGX720933 MQS720933:MQT720933 NAO720933:NAP720933 NKK720933:NKL720933 NUG720933:NUH720933 OEC720933:OED720933 ONY720933:ONZ720933 OXU720933:OXV720933 PHQ720933:PHR720933 PRM720933:PRN720933 QBI720933:QBJ720933 QLE720933:QLF720933 QVA720933:QVB720933 REW720933:REX720933 ROS720933:ROT720933 RYO720933:RYP720933 SIK720933:SIL720933 SSG720933:SSH720933 TCC720933:TCD720933 TLY720933:TLZ720933 TVU720933:TVV720933 UFQ720933:UFR720933 UPM720933:UPN720933 UZI720933:UZJ720933 VJE720933:VJF720933 VTA720933:VTB720933 WCW720933:WCX720933 WMS720933:WMT720933 WWO720933:WWP720933 AG786469:AH786469 KC786469:KD786469 TY786469:TZ786469 ADU786469:ADV786469 ANQ786469:ANR786469 AXM786469:AXN786469 BHI786469:BHJ786469 BRE786469:BRF786469 CBA786469:CBB786469 CKW786469:CKX786469 CUS786469:CUT786469 DEO786469:DEP786469 DOK786469:DOL786469 DYG786469:DYH786469 EIC786469:EID786469 ERY786469:ERZ786469 FBU786469:FBV786469 FLQ786469:FLR786469 FVM786469:FVN786469 GFI786469:GFJ786469 GPE786469:GPF786469 GZA786469:GZB786469 HIW786469:HIX786469 HSS786469:HST786469 ICO786469:ICP786469 IMK786469:IML786469 IWG786469:IWH786469 JGC786469:JGD786469 JPY786469:JPZ786469 JZU786469:JZV786469 KJQ786469:KJR786469 KTM786469:KTN786469 LDI786469:LDJ786469 LNE786469:LNF786469 LXA786469:LXB786469 MGW786469:MGX786469 MQS786469:MQT786469 NAO786469:NAP786469 NKK786469:NKL786469 NUG786469:NUH786469 OEC786469:OED786469 ONY786469:ONZ786469 OXU786469:OXV786469 PHQ786469:PHR786469 PRM786469:PRN786469 QBI786469:QBJ786469 QLE786469:QLF786469 QVA786469:QVB786469 REW786469:REX786469 ROS786469:ROT786469 RYO786469:RYP786469 SIK786469:SIL786469 SSG786469:SSH786469 TCC786469:TCD786469 TLY786469:TLZ786469 TVU786469:TVV786469 UFQ786469:UFR786469 UPM786469:UPN786469 UZI786469:UZJ786469 VJE786469:VJF786469 VTA786469:VTB786469 WCW786469:WCX786469 WMS786469:WMT786469 WWO786469:WWP786469 AG852005:AH852005 KC852005:KD852005 TY852005:TZ852005 ADU852005:ADV852005 ANQ852005:ANR852005 AXM852005:AXN852005 BHI852005:BHJ852005 BRE852005:BRF852005 CBA852005:CBB852005 CKW852005:CKX852005 CUS852005:CUT852005 DEO852005:DEP852005 DOK852005:DOL852005 DYG852005:DYH852005 EIC852005:EID852005 ERY852005:ERZ852005 FBU852005:FBV852005 FLQ852005:FLR852005 FVM852005:FVN852005 GFI852005:GFJ852005 GPE852005:GPF852005 GZA852005:GZB852005 HIW852005:HIX852005 HSS852005:HST852005 ICO852005:ICP852005 IMK852005:IML852005 IWG852005:IWH852005 JGC852005:JGD852005 JPY852005:JPZ852005 JZU852005:JZV852005 KJQ852005:KJR852005 KTM852005:KTN852005 LDI852005:LDJ852005 LNE852005:LNF852005 LXA852005:LXB852005 MGW852005:MGX852005 MQS852005:MQT852005 NAO852005:NAP852005 NKK852005:NKL852005 NUG852005:NUH852005 OEC852005:OED852005 ONY852005:ONZ852005 OXU852005:OXV852005 PHQ852005:PHR852005 PRM852005:PRN852005 QBI852005:QBJ852005 QLE852005:QLF852005 QVA852005:QVB852005 REW852005:REX852005 ROS852005:ROT852005 RYO852005:RYP852005 SIK852005:SIL852005 SSG852005:SSH852005 TCC852005:TCD852005 TLY852005:TLZ852005 TVU852005:TVV852005 UFQ852005:UFR852005 UPM852005:UPN852005 UZI852005:UZJ852005 VJE852005:VJF852005 VTA852005:VTB852005 WCW852005:WCX852005 WMS852005:WMT852005 WWO852005:WWP852005 AG917541:AH917541 KC917541:KD917541 TY917541:TZ917541 ADU917541:ADV917541 ANQ917541:ANR917541 AXM917541:AXN917541 BHI917541:BHJ917541 BRE917541:BRF917541 CBA917541:CBB917541 CKW917541:CKX917541 CUS917541:CUT917541 DEO917541:DEP917541 DOK917541:DOL917541 DYG917541:DYH917541 EIC917541:EID917541 ERY917541:ERZ917541 FBU917541:FBV917541 FLQ917541:FLR917541 FVM917541:FVN917541 GFI917541:GFJ917541 GPE917541:GPF917541 GZA917541:GZB917541 HIW917541:HIX917541 HSS917541:HST917541 ICO917541:ICP917541 IMK917541:IML917541 IWG917541:IWH917541 JGC917541:JGD917541 JPY917541:JPZ917541 JZU917541:JZV917541 KJQ917541:KJR917541 KTM917541:KTN917541 LDI917541:LDJ917541 LNE917541:LNF917541 LXA917541:LXB917541 MGW917541:MGX917541 MQS917541:MQT917541 NAO917541:NAP917541 NKK917541:NKL917541 NUG917541:NUH917541 OEC917541:OED917541 ONY917541:ONZ917541 OXU917541:OXV917541 PHQ917541:PHR917541 PRM917541:PRN917541 QBI917541:QBJ917541 QLE917541:QLF917541 QVA917541:QVB917541 REW917541:REX917541 ROS917541:ROT917541 RYO917541:RYP917541 SIK917541:SIL917541 SSG917541:SSH917541 TCC917541:TCD917541 TLY917541:TLZ917541 TVU917541:TVV917541 UFQ917541:UFR917541 UPM917541:UPN917541 UZI917541:UZJ917541 VJE917541:VJF917541 VTA917541:VTB917541 WCW917541:WCX917541 WMS917541:WMT917541 WWO917541:WWP917541 AG983077:AH983077 KC983077:KD983077 TY983077:TZ983077 ADU983077:ADV983077 ANQ983077:ANR983077 AXM983077:AXN983077 BHI983077:BHJ983077 BRE983077:BRF983077 CBA983077:CBB983077 CKW983077:CKX983077 CUS983077:CUT983077 DEO983077:DEP983077 DOK983077:DOL983077 DYG983077:DYH983077 EIC983077:EID983077 ERY983077:ERZ983077 FBU983077:FBV983077 FLQ983077:FLR983077 FVM983077:FVN983077 GFI983077:GFJ983077 GPE983077:GPF983077 GZA983077:GZB983077 HIW983077:HIX983077 HSS983077:HST983077 ICO983077:ICP983077 IMK983077:IML983077 IWG983077:IWH983077 JGC983077:JGD983077 JPY983077:JPZ983077 JZU983077:JZV983077 KJQ983077:KJR983077 KTM983077:KTN983077 LDI983077:LDJ983077 LNE983077:LNF983077 LXA983077:LXB983077 MGW983077:MGX983077 MQS983077:MQT983077 NAO983077:NAP983077 NKK983077:NKL983077 NUG983077:NUH983077 OEC983077:OED983077 ONY983077:ONZ983077 OXU983077:OXV983077 PHQ983077:PHR983077 PRM983077:PRN983077 QBI983077:QBJ983077 QLE983077:QLF983077 QVA983077:QVB983077 REW983077:REX983077 ROS983077:ROT983077 RYO983077:RYP983077 SIK983077:SIL983077 SSG983077:SSH983077 TCC983077:TCD983077 TLY983077:TLZ983077 TVU983077:TVV983077 UFQ983077:UFR983077 UPM983077:UPN983077 UZI983077:UZJ983077 VJE983077:VJF983077 VTA983077:VTB983077 WCW983077:WCX983077 WMS983077:WMT983077 WWO983077:WWP983077 N35:O35 JJ35:JK35 TF35:TG35 ADB35:ADC35 AMX35:AMY35 AWT35:AWU35 BGP35:BGQ35 BQL35:BQM35 CAH35:CAI35 CKD35:CKE35 CTZ35:CUA35 DDV35:DDW35 DNR35:DNS35 DXN35:DXO35 EHJ35:EHK35 ERF35:ERG35 FBB35:FBC35 FKX35:FKY35 FUT35:FUU35 GEP35:GEQ35 GOL35:GOM35 GYH35:GYI35 HID35:HIE35 HRZ35:HSA35 IBV35:IBW35 ILR35:ILS35 IVN35:IVO35 JFJ35:JFK35 JPF35:JPG35 JZB35:JZC35 KIX35:KIY35 KST35:KSU35 LCP35:LCQ35 LML35:LMM35 LWH35:LWI35 MGD35:MGE35 MPZ35:MQA35 MZV35:MZW35 NJR35:NJS35 NTN35:NTO35 ODJ35:ODK35 ONF35:ONG35 OXB35:OXC35 PGX35:PGY35 PQT35:PQU35 QAP35:QAQ35 QKL35:QKM35 QUH35:QUI35 RED35:REE35 RNZ35:ROA35 RXV35:RXW35 SHR35:SHS35 SRN35:SRO35 TBJ35:TBK35 TLF35:TLG35 TVB35:TVC35 UEX35:UEY35 UOT35:UOU35 UYP35:UYQ35 VIL35:VIM35 VSH35:VSI35 WCD35:WCE35 WLZ35:WMA35 WVV35:WVW35 N65575:O65575 JJ65575:JK65575 TF65575:TG65575 ADB65575:ADC65575 AMX65575:AMY65575 AWT65575:AWU65575 BGP65575:BGQ65575 BQL65575:BQM65575 CAH65575:CAI65575 CKD65575:CKE65575 CTZ65575:CUA65575 DDV65575:DDW65575 DNR65575:DNS65575 DXN65575:DXO65575 EHJ65575:EHK65575 ERF65575:ERG65575 FBB65575:FBC65575 FKX65575:FKY65575 FUT65575:FUU65575 GEP65575:GEQ65575 GOL65575:GOM65575 GYH65575:GYI65575 HID65575:HIE65575 HRZ65575:HSA65575 IBV65575:IBW65575 ILR65575:ILS65575 IVN65575:IVO65575 JFJ65575:JFK65575 JPF65575:JPG65575 JZB65575:JZC65575 KIX65575:KIY65575 KST65575:KSU65575 LCP65575:LCQ65575 LML65575:LMM65575 LWH65575:LWI65575 MGD65575:MGE65575 MPZ65575:MQA65575 MZV65575:MZW65575 NJR65575:NJS65575 NTN65575:NTO65575 ODJ65575:ODK65575 ONF65575:ONG65575 OXB65575:OXC65575 PGX65575:PGY65575 PQT65575:PQU65575 QAP65575:QAQ65575 QKL65575:QKM65575 QUH65575:QUI65575 RED65575:REE65575 RNZ65575:ROA65575 RXV65575:RXW65575 SHR65575:SHS65575 SRN65575:SRO65575 TBJ65575:TBK65575 TLF65575:TLG65575 TVB65575:TVC65575 UEX65575:UEY65575 UOT65575:UOU65575 UYP65575:UYQ65575 VIL65575:VIM65575 VSH65575:VSI65575 WCD65575:WCE65575 WLZ65575:WMA65575 WVV65575:WVW65575 N131111:O131111 JJ131111:JK131111 TF131111:TG131111 ADB131111:ADC131111 AMX131111:AMY131111 AWT131111:AWU131111 BGP131111:BGQ131111 BQL131111:BQM131111 CAH131111:CAI131111 CKD131111:CKE131111 CTZ131111:CUA131111 DDV131111:DDW131111 DNR131111:DNS131111 DXN131111:DXO131111 EHJ131111:EHK131111 ERF131111:ERG131111 FBB131111:FBC131111 FKX131111:FKY131111 FUT131111:FUU131111 GEP131111:GEQ131111 GOL131111:GOM131111 GYH131111:GYI131111 HID131111:HIE131111 HRZ131111:HSA131111 IBV131111:IBW131111 ILR131111:ILS131111 IVN131111:IVO131111 JFJ131111:JFK131111 JPF131111:JPG131111 JZB131111:JZC131111 KIX131111:KIY131111 KST131111:KSU131111 LCP131111:LCQ131111 LML131111:LMM131111 LWH131111:LWI131111 MGD131111:MGE131111 MPZ131111:MQA131111 MZV131111:MZW131111 NJR131111:NJS131111 NTN131111:NTO131111 ODJ131111:ODK131111 ONF131111:ONG131111 OXB131111:OXC131111 PGX131111:PGY131111 PQT131111:PQU131111 QAP131111:QAQ131111 QKL131111:QKM131111 QUH131111:QUI131111 RED131111:REE131111 RNZ131111:ROA131111 RXV131111:RXW131111 SHR131111:SHS131111 SRN131111:SRO131111 TBJ131111:TBK131111 TLF131111:TLG131111 TVB131111:TVC131111 UEX131111:UEY131111 UOT131111:UOU131111 UYP131111:UYQ131111 VIL131111:VIM131111 VSH131111:VSI131111 WCD131111:WCE131111 WLZ131111:WMA131111 WVV131111:WVW131111 N196647:O196647 JJ196647:JK196647 TF196647:TG196647 ADB196647:ADC196647 AMX196647:AMY196647 AWT196647:AWU196647 BGP196647:BGQ196647 BQL196647:BQM196647 CAH196647:CAI196647 CKD196647:CKE196647 CTZ196647:CUA196647 DDV196647:DDW196647 DNR196647:DNS196647 DXN196647:DXO196647 EHJ196647:EHK196647 ERF196647:ERG196647 FBB196647:FBC196647 FKX196647:FKY196647 FUT196647:FUU196647 GEP196647:GEQ196647 GOL196647:GOM196647 GYH196647:GYI196647 HID196647:HIE196647 HRZ196647:HSA196647 IBV196647:IBW196647 ILR196647:ILS196647 IVN196647:IVO196647 JFJ196647:JFK196647 JPF196647:JPG196647 JZB196647:JZC196647 KIX196647:KIY196647 KST196647:KSU196647 LCP196647:LCQ196647 LML196647:LMM196647 LWH196647:LWI196647 MGD196647:MGE196647 MPZ196647:MQA196647 MZV196647:MZW196647 NJR196647:NJS196647 NTN196647:NTO196647 ODJ196647:ODK196647 ONF196647:ONG196647 OXB196647:OXC196647 PGX196647:PGY196647 PQT196647:PQU196647 QAP196647:QAQ196647 QKL196647:QKM196647 QUH196647:QUI196647 RED196647:REE196647 RNZ196647:ROA196647 RXV196647:RXW196647 SHR196647:SHS196647 SRN196647:SRO196647 TBJ196647:TBK196647 TLF196647:TLG196647 TVB196647:TVC196647 UEX196647:UEY196647 UOT196647:UOU196647 UYP196647:UYQ196647 VIL196647:VIM196647 VSH196647:VSI196647 WCD196647:WCE196647 WLZ196647:WMA196647 WVV196647:WVW196647 N262183:O262183 JJ262183:JK262183 TF262183:TG262183 ADB262183:ADC262183 AMX262183:AMY262183 AWT262183:AWU262183 BGP262183:BGQ262183 BQL262183:BQM262183 CAH262183:CAI262183 CKD262183:CKE262183 CTZ262183:CUA262183 DDV262183:DDW262183 DNR262183:DNS262183 DXN262183:DXO262183 EHJ262183:EHK262183 ERF262183:ERG262183 FBB262183:FBC262183 FKX262183:FKY262183 FUT262183:FUU262183 GEP262183:GEQ262183 GOL262183:GOM262183 GYH262183:GYI262183 HID262183:HIE262183 HRZ262183:HSA262183 IBV262183:IBW262183 ILR262183:ILS262183 IVN262183:IVO262183 JFJ262183:JFK262183 JPF262183:JPG262183 JZB262183:JZC262183 KIX262183:KIY262183 KST262183:KSU262183 LCP262183:LCQ262183 LML262183:LMM262183 LWH262183:LWI262183 MGD262183:MGE262183 MPZ262183:MQA262183 MZV262183:MZW262183 NJR262183:NJS262183 NTN262183:NTO262183 ODJ262183:ODK262183 ONF262183:ONG262183 OXB262183:OXC262183 PGX262183:PGY262183 PQT262183:PQU262183 QAP262183:QAQ262183 QKL262183:QKM262183 QUH262183:QUI262183 RED262183:REE262183 RNZ262183:ROA262183 RXV262183:RXW262183 SHR262183:SHS262183 SRN262183:SRO262183 TBJ262183:TBK262183 TLF262183:TLG262183 TVB262183:TVC262183 UEX262183:UEY262183 UOT262183:UOU262183 UYP262183:UYQ262183 VIL262183:VIM262183 VSH262183:VSI262183 WCD262183:WCE262183 WLZ262183:WMA262183 WVV262183:WVW262183 N327719:O327719 JJ327719:JK327719 TF327719:TG327719 ADB327719:ADC327719 AMX327719:AMY327719 AWT327719:AWU327719 BGP327719:BGQ327719 BQL327719:BQM327719 CAH327719:CAI327719 CKD327719:CKE327719 CTZ327719:CUA327719 DDV327719:DDW327719 DNR327719:DNS327719 DXN327719:DXO327719 EHJ327719:EHK327719 ERF327719:ERG327719 FBB327719:FBC327719 FKX327719:FKY327719 FUT327719:FUU327719 GEP327719:GEQ327719 GOL327719:GOM327719 GYH327719:GYI327719 HID327719:HIE327719 HRZ327719:HSA327719 IBV327719:IBW327719 ILR327719:ILS327719 IVN327719:IVO327719 JFJ327719:JFK327719 JPF327719:JPG327719 JZB327719:JZC327719 KIX327719:KIY327719 KST327719:KSU327719 LCP327719:LCQ327719 LML327719:LMM327719 LWH327719:LWI327719 MGD327719:MGE327719 MPZ327719:MQA327719 MZV327719:MZW327719 NJR327719:NJS327719 NTN327719:NTO327719 ODJ327719:ODK327719 ONF327719:ONG327719 OXB327719:OXC327719 PGX327719:PGY327719 PQT327719:PQU327719 QAP327719:QAQ327719 QKL327719:QKM327719 QUH327719:QUI327719 RED327719:REE327719 RNZ327719:ROA327719 RXV327719:RXW327719 SHR327719:SHS327719 SRN327719:SRO327719 TBJ327719:TBK327719 TLF327719:TLG327719 TVB327719:TVC327719 UEX327719:UEY327719 UOT327719:UOU327719 UYP327719:UYQ327719 VIL327719:VIM327719 VSH327719:VSI327719 WCD327719:WCE327719 WLZ327719:WMA327719 WVV327719:WVW327719 N393255:O393255 JJ393255:JK393255 TF393255:TG393255 ADB393255:ADC393255 AMX393255:AMY393255 AWT393255:AWU393255 BGP393255:BGQ393255 BQL393255:BQM393255 CAH393255:CAI393255 CKD393255:CKE393255 CTZ393255:CUA393255 DDV393255:DDW393255 DNR393255:DNS393255 DXN393255:DXO393255 EHJ393255:EHK393255 ERF393255:ERG393255 FBB393255:FBC393255 FKX393255:FKY393255 FUT393255:FUU393255 GEP393255:GEQ393255 GOL393255:GOM393255 GYH393255:GYI393255 HID393255:HIE393255 HRZ393255:HSA393255 IBV393255:IBW393255 ILR393255:ILS393255 IVN393255:IVO393255 JFJ393255:JFK393255 JPF393255:JPG393255 JZB393255:JZC393255 KIX393255:KIY393255 KST393255:KSU393255 LCP393255:LCQ393255 LML393255:LMM393255 LWH393255:LWI393255 MGD393255:MGE393255 MPZ393255:MQA393255 MZV393255:MZW393255 NJR393255:NJS393255 NTN393255:NTO393255 ODJ393255:ODK393255 ONF393255:ONG393255 OXB393255:OXC393255 PGX393255:PGY393255 PQT393255:PQU393255 QAP393255:QAQ393255 QKL393255:QKM393255 QUH393255:QUI393255 RED393255:REE393255 RNZ393255:ROA393255 RXV393255:RXW393255 SHR393255:SHS393255 SRN393255:SRO393255 TBJ393255:TBK393255 TLF393255:TLG393255 TVB393255:TVC393255 UEX393255:UEY393255 UOT393255:UOU393255 UYP393255:UYQ393255 VIL393255:VIM393255 VSH393255:VSI393255 WCD393255:WCE393255 WLZ393255:WMA393255 WVV393255:WVW393255 N458791:O458791 JJ458791:JK458791 TF458791:TG458791 ADB458791:ADC458791 AMX458791:AMY458791 AWT458791:AWU458791 BGP458791:BGQ458791 BQL458791:BQM458791 CAH458791:CAI458791 CKD458791:CKE458791 CTZ458791:CUA458791 DDV458791:DDW458791 DNR458791:DNS458791 DXN458791:DXO458791 EHJ458791:EHK458791 ERF458791:ERG458791 FBB458791:FBC458791 FKX458791:FKY458791 FUT458791:FUU458791 GEP458791:GEQ458791 GOL458791:GOM458791 GYH458791:GYI458791 HID458791:HIE458791 HRZ458791:HSA458791 IBV458791:IBW458791 ILR458791:ILS458791 IVN458791:IVO458791 JFJ458791:JFK458791 JPF458791:JPG458791 JZB458791:JZC458791 KIX458791:KIY458791 KST458791:KSU458791 LCP458791:LCQ458791 LML458791:LMM458791 LWH458791:LWI458791 MGD458791:MGE458791 MPZ458791:MQA458791 MZV458791:MZW458791 NJR458791:NJS458791 NTN458791:NTO458791 ODJ458791:ODK458791 ONF458791:ONG458791 OXB458791:OXC458791 PGX458791:PGY458791 PQT458791:PQU458791 QAP458791:QAQ458791 QKL458791:QKM458791 QUH458791:QUI458791 RED458791:REE458791 RNZ458791:ROA458791 RXV458791:RXW458791 SHR458791:SHS458791 SRN458791:SRO458791 TBJ458791:TBK458791 TLF458791:TLG458791 TVB458791:TVC458791 UEX458791:UEY458791 UOT458791:UOU458791 UYP458791:UYQ458791 VIL458791:VIM458791 VSH458791:VSI458791 WCD458791:WCE458791 WLZ458791:WMA458791 WVV458791:WVW458791 N524327:O524327 JJ524327:JK524327 TF524327:TG524327 ADB524327:ADC524327 AMX524327:AMY524327 AWT524327:AWU524327 BGP524327:BGQ524327 BQL524327:BQM524327 CAH524327:CAI524327 CKD524327:CKE524327 CTZ524327:CUA524327 DDV524327:DDW524327 DNR524327:DNS524327 DXN524327:DXO524327 EHJ524327:EHK524327 ERF524327:ERG524327 FBB524327:FBC524327 FKX524327:FKY524327 FUT524327:FUU524327 GEP524327:GEQ524327 GOL524327:GOM524327 GYH524327:GYI524327 HID524327:HIE524327 HRZ524327:HSA524327 IBV524327:IBW524327 ILR524327:ILS524327 IVN524327:IVO524327 JFJ524327:JFK524327 JPF524327:JPG524327 JZB524327:JZC524327 KIX524327:KIY524327 KST524327:KSU524327 LCP524327:LCQ524327 LML524327:LMM524327 LWH524327:LWI524327 MGD524327:MGE524327 MPZ524327:MQA524327 MZV524327:MZW524327 NJR524327:NJS524327 NTN524327:NTO524327 ODJ524327:ODK524327 ONF524327:ONG524327 OXB524327:OXC524327 PGX524327:PGY524327 PQT524327:PQU524327 QAP524327:QAQ524327 QKL524327:QKM524327 QUH524327:QUI524327 RED524327:REE524327 RNZ524327:ROA524327 RXV524327:RXW524327 SHR524327:SHS524327 SRN524327:SRO524327 TBJ524327:TBK524327 TLF524327:TLG524327 TVB524327:TVC524327 UEX524327:UEY524327 UOT524327:UOU524327 UYP524327:UYQ524327 VIL524327:VIM524327 VSH524327:VSI524327 WCD524327:WCE524327 WLZ524327:WMA524327 WVV524327:WVW524327 N589863:O589863 JJ589863:JK589863 TF589863:TG589863 ADB589863:ADC589863 AMX589863:AMY589863 AWT589863:AWU589863 BGP589863:BGQ589863 BQL589863:BQM589863 CAH589863:CAI589863 CKD589863:CKE589863 CTZ589863:CUA589863 DDV589863:DDW589863 DNR589863:DNS589863 DXN589863:DXO589863 EHJ589863:EHK589863 ERF589863:ERG589863 FBB589863:FBC589863 FKX589863:FKY589863 FUT589863:FUU589863 GEP589863:GEQ589863 GOL589863:GOM589863 GYH589863:GYI589863 HID589863:HIE589863 HRZ589863:HSA589863 IBV589863:IBW589863 ILR589863:ILS589863 IVN589863:IVO589863 JFJ589863:JFK589863 JPF589863:JPG589863 JZB589863:JZC589863 KIX589863:KIY589863 KST589863:KSU589863 LCP589863:LCQ589863 LML589863:LMM589863 LWH589863:LWI589863 MGD589863:MGE589863 MPZ589863:MQA589863 MZV589863:MZW589863 NJR589863:NJS589863 NTN589863:NTO589863 ODJ589863:ODK589863 ONF589863:ONG589863 OXB589863:OXC589863 PGX589863:PGY589863 PQT589863:PQU589863 QAP589863:QAQ589863 QKL589863:QKM589863 QUH589863:QUI589863 RED589863:REE589863 RNZ589863:ROA589863 RXV589863:RXW589863 SHR589863:SHS589863 SRN589863:SRO589863 TBJ589863:TBK589863 TLF589863:TLG589863 TVB589863:TVC589863 UEX589863:UEY589863 UOT589863:UOU589863 UYP589863:UYQ589863 VIL589863:VIM589863 VSH589863:VSI589863 WCD589863:WCE589863 WLZ589863:WMA589863 WVV589863:WVW589863 N655399:O655399 JJ655399:JK655399 TF655399:TG655399 ADB655399:ADC655399 AMX655399:AMY655399 AWT655399:AWU655399 BGP655399:BGQ655399 BQL655399:BQM655399 CAH655399:CAI655399 CKD655399:CKE655399 CTZ655399:CUA655399 DDV655399:DDW655399 DNR655399:DNS655399 DXN655399:DXO655399 EHJ655399:EHK655399 ERF655399:ERG655399 FBB655399:FBC655399 FKX655399:FKY655399 FUT655399:FUU655399 GEP655399:GEQ655399 GOL655399:GOM655399 GYH655399:GYI655399 HID655399:HIE655399 HRZ655399:HSA655399 IBV655399:IBW655399 ILR655399:ILS655399 IVN655399:IVO655399 JFJ655399:JFK655399 JPF655399:JPG655399 JZB655399:JZC655399 KIX655399:KIY655399 KST655399:KSU655399 LCP655399:LCQ655399 LML655399:LMM655399 LWH655399:LWI655399 MGD655399:MGE655399 MPZ655399:MQA655399 MZV655399:MZW655399 NJR655399:NJS655399 NTN655399:NTO655399 ODJ655399:ODK655399 ONF655399:ONG655399 OXB655399:OXC655399 PGX655399:PGY655399 PQT655399:PQU655399 QAP655399:QAQ655399 QKL655399:QKM655399 QUH655399:QUI655399 RED655399:REE655399 RNZ655399:ROA655399 RXV655399:RXW655399 SHR655399:SHS655399 SRN655399:SRO655399 TBJ655399:TBK655399 TLF655399:TLG655399 TVB655399:TVC655399 UEX655399:UEY655399 UOT655399:UOU655399 UYP655399:UYQ655399 VIL655399:VIM655399 VSH655399:VSI655399 WCD655399:WCE655399 WLZ655399:WMA655399 WVV655399:WVW655399 N720935:O720935 JJ720935:JK720935 TF720935:TG720935 ADB720935:ADC720935 AMX720935:AMY720935 AWT720935:AWU720935 BGP720935:BGQ720935 BQL720935:BQM720935 CAH720935:CAI720935 CKD720935:CKE720935 CTZ720935:CUA720935 DDV720935:DDW720935 DNR720935:DNS720935 DXN720935:DXO720935 EHJ720935:EHK720935 ERF720935:ERG720935 FBB720935:FBC720935 FKX720935:FKY720935 FUT720935:FUU720935 GEP720935:GEQ720935 GOL720935:GOM720935 GYH720935:GYI720935 HID720935:HIE720935 HRZ720935:HSA720935 IBV720935:IBW720935 ILR720935:ILS720935 IVN720935:IVO720935 JFJ720935:JFK720935 JPF720935:JPG720935 JZB720935:JZC720935 KIX720935:KIY720935 KST720935:KSU720935 LCP720935:LCQ720935 LML720935:LMM720935 LWH720935:LWI720935 MGD720935:MGE720935 MPZ720935:MQA720935 MZV720935:MZW720935 NJR720935:NJS720935 NTN720935:NTO720935 ODJ720935:ODK720935 ONF720935:ONG720935 OXB720935:OXC720935 PGX720935:PGY720935 PQT720935:PQU720935 QAP720935:QAQ720935 QKL720935:QKM720935 QUH720935:QUI720935 RED720935:REE720935 RNZ720935:ROA720935 RXV720935:RXW720935 SHR720935:SHS720935 SRN720935:SRO720935 TBJ720935:TBK720935 TLF720935:TLG720935 TVB720935:TVC720935 UEX720935:UEY720935 UOT720935:UOU720935 UYP720935:UYQ720935 VIL720935:VIM720935 VSH720935:VSI720935 WCD720935:WCE720935 WLZ720935:WMA720935 WVV720935:WVW720935 N786471:O786471 JJ786471:JK786471 TF786471:TG786471 ADB786471:ADC786471 AMX786471:AMY786471 AWT786471:AWU786471 BGP786471:BGQ786471 BQL786471:BQM786471 CAH786471:CAI786471 CKD786471:CKE786471 CTZ786471:CUA786471 DDV786471:DDW786471 DNR786471:DNS786471 DXN786471:DXO786471 EHJ786471:EHK786471 ERF786471:ERG786471 FBB786471:FBC786471 FKX786471:FKY786471 FUT786471:FUU786471 GEP786471:GEQ786471 GOL786471:GOM786471 GYH786471:GYI786471 HID786471:HIE786471 HRZ786471:HSA786471 IBV786471:IBW786471 ILR786471:ILS786471 IVN786471:IVO786471 JFJ786471:JFK786471 JPF786471:JPG786471 JZB786471:JZC786471 KIX786471:KIY786471 KST786471:KSU786471 LCP786471:LCQ786471 LML786471:LMM786471 LWH786471:LWI786471 MGD786471:MGE786471 MPZ786471:MQA786471 MZV786471:MZW786471 NJR786471:NJS786471 NTN786471:NTO786471 ODJ786471:ODK786471 ONF786471:ONG786471 OXB786471:OXC786471 PGX786471:PGY786471 PQT786471:PQU786471 QAP786471:QAQ786471 QKL786471:QKM786471 QUH786471:QUI786471 RED786471:REE786471 RNZ786471:ROA786471 RXV786471:RXW786471 SHR786471:SHS786471 SRN786471:SRO786471 TBJ786471:TBK786471 TLF786471:TLG786471 TVB786471:TVC786471 UEX786471:UEY786471 UOT786471:UOU786471 UYP786471:UYQ786471 VIL786471:VIM786471 VSH786471:VSI786471 WCD786471:WCE786471 WLZ786471:WMA786471 WVV786471:WVW786471 N852007:O852007 JJ852007:JK852007 TF852007:TG852007 ADB852007:ADC852007 AMX852007:AMY852007 AWT852007:AWU852007 BGP852007:BGQ852007 BQL852007:BQM852007 CAH852007:CAI852007 CKD852007:CKE852007 CTZ852007:CUA852007 DDV852007:DDW852007 DNR852007:DNS852007 DXN852007:DXO852007 EHJ852007:EHK852007 ERF852007:ERG852007 FBB852007:FBC852007 FKX852007:FKY852007 FUT852007:FUU852007 GEP852007:GEQ852007 GOL852007:GOM852007 GYH852007:GYI852007 HID852007:HIE852007 HRZ852007:HSA852007 IBV852007:IBW852007 ILR852007:ILS852007 IVN852007:IVO852007 JFJ852007:JFK852007 JPF852007:JPG852007 JZB852007:JZC852007 KIX852007:KIY852007 KST852007:KSU852007 LCP852007:LCQ852007 LML852007:LMM852007 LWH852007:LWI852007 MGD852007:MGE852007 MPZ852007:MQA852007 MZV852007:MZW852007 NJR852007:NJS852007 NTN852007:NTO852007 ODJ852007:ODK852007 ONF852007:ONG852007 OXB852007:OXC852007 PGX852007:PGY852007 PQT852007:PQU852007 QAP852007:QAQ852007 QKL852007:QKM852007 QUH852007:QUI852007 RED852007:REE852007 RNZ852007:ROA852007 RXV852007:RXW852007 SHR852007:SHS852007 SRN852007:SRO852007 TBJ852007:TBK852007 TLF852007:TLG852007 TVB852007:TVC852007 UEX852007:UEY852007 UOT852007:UOU852007 UYP852007:UYQ852007 VIL852007:VIM852007 VSH852007:VSI852007 WCD852007:WCE852007 WLZ852007:WMA852007 WVV852007:WVW852007 N917543:O917543 JJ917543:JK917543 TF917543:TG917543 ADB917543:ADC917543 AMX917543:AMY917543 AWT917543:AWU917543 BGP917543:BGQ917543 BQL917543:BQM917543 CAH917543:CAI917543 CKD917543:CKE917543 CTZ917543:CUA917543 DDV917543:DDW917543 DNR917543:DNS917543 DXN917543:DXO917543 EHJ917543:EHK917543 ERF917543:ERG917543 FBB917543:FBC917543 FKX917543:FKY917543 FUT917543:FUU917543 GEP917543:GEQ917543 GOL917543:GOM917543 GYH917543:GYI917543 HID917543:HIE917543 HRZ917543:HSA917543 IBV917543:IBW917543 ILR917543:ILS917543 IVN917543:IVO917543 JFJ917543:JFK917543 JPF917543:JPG917543 JZB917543:JZC917543 KIX917543:KIY917543 KST917543:KSU917543 LCP917543:LCQ917543 LML917543:LMM917543 LWH917543:LWI917543 MGD917543:MGE917543 MPZ917543:MQA917543 MZV917543:MZW917543 NJR917543:NJS917543 NTN917543:NTO917543 ODJ917543:ODK917543 ONF917543:ONG917543 OXB917543:OXC917543 PGX917543:PGY917543 PQT917543:PQU917543 QAP917543:QAQ917543 QKL917543:QKM917543 QUH917543:QUI917543 RED917543:REE917543 RNZ917543:ROA917543 RXV917543:RXW917543 SHR917543:SHS917543 SRN917543:SRO917543 TBJ917543:TBK917543 TLF917543:TLG917543 TVB917543:TVC917543 UEX917543:UEY917543 UOT917543:UOU917543 UYP917543:UYQ917543 VIL917543:VIM917543 VSH917543:VSI917543 WCD917543:WCE917543 WLZ917543:WMA917543 WVV917543:WVW917543 N983079:O983079 JJ983079:JK983079 TF983079:TG983079 ADB983079:ADC983079 AMX983079:AMY983079 AWT983079:AWU983079 BGP983079:BGQ983079 BQL983079:BQM983079 CAH983079:CAI983079 CKD983079:CKE983079 CTZ983079:CUA983079 DDV983079:DDW983079 DNR983079:DNS983079 DXN983079:DXO983079 EHJ983079:EHK983079 ERF983079:ERG983079 FBB983079:FBC983079 FKX983079:FKY983079 FUT983079:FUU983079 GEP983079:GEQ983079 GOL983079:GOM983079 GYH983079:GYI983079 HID983079:HIE983079 HRZ983079:HSA983079 IBV983079:IBW983079 ILR983079:ILS983079 IVN983079:IVO983079 JFJ983079:JFK983079 JPF983079:JPG983079 JZB983079:JZC983079 KIX983079:KIY983079 KST983079:KSU983079 LCP983079:LCQ983079 LML983079:LMM983079 LWH983079:LWI983079 MGD983079:MGE983079 MPZ983079:MQA983079 MZV983079:MZW983079 NJR983079:NJS983079 NTN983079:NTO983079 ODJ983079:ODK983079 ONF983079:ONG983079 OXB983079:OXC983079 PGX983079:PGY983079 PQT983079:PQU983079 QAP983079:QAQ983079 QKL983079:QKM983079 QUH983079:QUI983079 RED983079:REE983079 RNZ983079:ROA983079 RXV983079:RXW983079 SHR983079:SHS983079 SRN983079:SRO983079 TBJ983079:TBK983079 TLF983079:TLG983079 TVB983079:TVC983079 UEX983079:UEY983079 UOT983079:UOU983079 UYP983079:UYQ983079 VIL983079:VIM983079 VSH983079:VSI983079 WCD983079:WCE983079 WLZ983079:WMA983079 WVV983079:WVW983079 N41:O41 N65597:O65597 JJ65597:JK65597 TF65597:TG65597 ADB65597:ADC65597 AMX65597:AMY65597 AWT65597:AWU65597 BGP65597:BGQ65597 BQL65597:BQM65597 CAH65597:CAI65597 CKD65597:CKE65597 CTZ65597:CUA65597 DDV65597:DDW65597 DNR65597:DNS65597 DXN65597:DXO65597 EHJ65597:EHK65597 ERF65597:ERG65597 FBB65597:FBC65597 FKX65597:FKY65597 FUT65597:FUU65597 GEP65597:GEQ65597 GOL65597:GOM65597 GYH65597:GYI65597 HID65597:HIE65597 HRZ65597:HSA65597 IBV65597:IBW65597 ILR65597:ILS65597 IVN65597:IVO65597 JFJ65597:JFK65597 JPF65597:JPG65597 JZB65597:JZC65597 KIX65597:KIY65597 KST65597:KSU65597 LCP65597:LCQ65597 LML65597:LMM65597 LWH65597:LWI65597 MGD65597:MGE65597 MPZ65597:MQA65597 MZV65597:MZW65597 NJR65597:NJS65597 NTN65597:NTO65597 ODJ65597:ODK65597 ONF65597:ONG65597 OXB65597:OXC65597 PGX65597:PGY65597 PQT65597:PQU65597 QAP65597:QAQ65597 QKL65597:QKM65597 QUH65597:QUI65597 RED65597:REE65597 RNZ65597:ROA65597 RXV65597:RXW65597 SHR65597:SHS65597 SRN65597:SRO65597 TBJ65597:TBK65597 TLF65597:TLG65597 TVB65597:TVC65597 UEX65597:UEY65597 UOT65597:UOU65597 UYP65597:UYQ65597 VIL65597:VIM65597 VSH65597:VSI65597 WCD65597:WCE65597 WLZ65597:WMA65597 WVV65597:WVW65597 N131133:O131133 JJ131133:JK131133 TF131133:TG131133 ADB131133:ADC131133 AMX131133:AMY131133 AWT131133:AWU131133 BGP131133:BGQ131133 BQL131133:BQM131133 CAH131133:CAI131133 CKD131133:CKE131133 CTZ131133:CUA131133 DDV131133:DDW131133 DNR131133:DNS131133 DXN131133:DXO131133 EHJ131133:EHK131133 ERF131133:ERG131133 FBB131133:FBC131133 FKX131133:FKY131133 FUT131133:FUU131133 GEP131133:GEQ131133 GOL131133:GOM131133 GYH131133:GYI131133 HID131133:HIE131133 HRZ131133:HSA131133 IBV131133:IBW131133 ILR131133:ILS131133 IVN131133:IVO131133 JFJ131133:JFK131133 JPF131133:JPG131133 JZB131133:JZC131133 KIX131133:KIY131133 KST131133:KSU131133 LCP131133:LCQ131133 LML131133:LMM131133 LWH131133:LWI131133 MGD131133:MGE131133 MPZ131133:MQA131133 MZV131133:MZW131133 NJR131133:NJS131133 NTN131133:NTO131133 ODJ131133:ODK131133 ONF131133:ONG131133 OXB131133:OXC131133 PGX131133:PGY131133 PQT131133:PQU131133 QAP131133:QAQ131133 QKL131133:QKM131133 QUH131133:QUI131133 RED131133:REE131133 RNZ131133:ROA131133 RXV131133:RXW131133 SHR131133:SHS131133 SRN131133:SRO131133 TBJ131133:TBK131133 TLF131133:TLG131133 TVB131133:TVC131133 UEX131133:UEY131133 UOT131133:UOU131133 UYP131133:UYQ131133 VIL131133:VIM131133 VSH131133:VSI131133 WCD131133:WCE131133 WLZ131133:WMA131133 WVV131133:WVW131133 N196669:O196669 JJ196669:JK196669 TF196669:TG196669 ADB196669:ADC196669 AMX196669:AMY196669 AWT196669:AWU196669 BGP196669:BGQ196669 BQL196669:BQM196669 CAH196669:CAI196669 CKD196669:CKE196669 CTZ196669:CUA196669 DDV196669:DDW196669 DNR196669:DNS196669 DXN196669:DXO196669 EHJ196669:EHK196669 ERF196669:ERG196669 FBB196669:FBC196669 FKX196669:FKY196669 FUT196669:FUU196669 GEP196669:GEQ196669 GOL196669:GOM196669 GYH196669:GYI196669 HID196669:HIE196669 HRZ196669:HSA196669 IBV196669:IBW196669 ILR196669:ILS196669 IVN196669:IVO196669 JFJ196669:JFK196669 JPF196669:JPG196669 JZB196669:JZC196669 KIX196669:KIY196669 KST196669:KSU196669 LCP196669:LCQ196669 LML196669:LMM196669 LWH196669:LWI196669 MGD196669:MGE196669 MPZ196669:MQA196669 MZV196669:MZW196669 NJR196669:NJS196669 NTN196669:NTO196669 ODJ196669:ODK196669 ONF196669:ONG196669 OXB196669:OXC196669 PGX196669:PGY196669 PQT196669:PQU196669 QAP196669:QAQ196669 QKL196669:QKM196669 QUH196669:QUI196669 RED196669:REE196669 RNZ196669:ROA196669 RXV196669:RXW196669 SHR196669:SHS196669 SRN196669:SRO196669 TBJ196669:TBK196669 TLF196669:TLG196669 TVB196669:TVC196669 UEX196669:UEY196669 UOT196669:UOU196669 UYP196669:UYQ196669 VIL196669:VIM196669 VSH196669:VSI196669 WCD196669:WCE196669 WLZ196669:WMA196669 WVV196669:WVW196669 N262205:O262205 JJ262205:JK262205 TF262205:TG262205 ADB262205:ADC262205 AMX262205:AMY262205 AWT262205:AWU262205 BGP262205:BGQ262205 BQL262205:BQM262205 CAH262205:CAI262205 CKD262205:CKE262205 CTZ262205:CUA262205 DDV262205:DDW262205 DNR262205:DNS262205 DXN262205:DXO262205 EHJ262205:EHK262205 ERF262205:ERG262205 FBB262205:FBC262205 FKX262205:FKY262205 FUT262205:FUU262205 GEP262205:GEQ262205 GOL262205:GOM262205 GYH262205:GYI262205 HID262205:HIE262205 HRZ262205:HSA262205 IBV262205:IBW262205 ILR262205:ILS262205 IVN262205:IVO262205 JFJ262205:JFK262205 JPF262205:JPG262205 JZB262205:JZC262205 KIX262205:KIY262205 KST262205:KSU262205 LCP262205:LCQ262205 LML262205:LMM262205 LWH262205:LWI262205 MGD262205:MGE262205 MPZ262205:MQA262205 MZV262205:MZW262205 NJR262205:NJS262205 NTN262205:NTO262205 ODJ262205:ODK262205 ONF262205:ONG262205 OXB262205:OXC262205 PGX262205:PGY262205 PQT262205:PQU262205 QAP262205:QAQ262205 QKL262205:QKM262205 QUH262205:QUI262205 RED262205:REE262205 RNZ262205:ROA262205 RXV262205:RXW262205 SHR262205:SHS262205 SRN262205:SRO262205 TBJ262205:TBK262205 TLF262205:TLG262205 TVB262205:TVC262205 UEX262205:UEY262205 UOT262205:UOU262205 UYP262205:UYQ262205 VIL262205:VIM262205 VSH262205:VSI262205 WCD262205:WCE262205 WLZ262205:WMA262205 WVV262205:WVW262205 N327741:O327741 JJ327741:JK327741 TF327741:TG327741 ADB327741:ADC327741 AMX327741:AMY327741 AWT327741:AWU327741 BGP327741:BGQ327741 BQL327741:BQM327741 CAH327741:CAI327741 CKD327741:CKE327741 CTZ327741:CUA327741 DDV327741:DDW327741 DNR327741:DNS327741 DXN327741:DXO327741 EHJ327741:EHK327741 ERF327741:ERG327741 FBB327741:FBC327741 FKX327741:FKY327741 FUT327741:FUU327741 GEP327741:GEQ327741 GOL327741:GOM327741 GYH327741:GYI327741 HID327741:HIE327741 HRZ327741:HSA327741 IBV327741:IBW327741 ILR327741:ILS327741 IVN327741:IVO327741 JFJ327741:JFK327741 JPF327741:JPG327741 JZB327741:JZC327741 KIX327741:KIY327741 KST327741:KSU327741 LCP327741:LCQ327741 LML327741:LMM327741 LWH327741:LWI327741 MGD327741:MGE327741 MPZ327741:MQA327741 MZV327741:MZW327741 NJR327741:NJS327741 NTN327741:NTO327741 ODJ327741:ODK327741 ONF327741:ONG327741 OXB327741:OXC327741 PGX327741:PGY327741 PQT327741:PQU327741 QAP327741:QAQ327741 QKL327741:QKM327741 QUH327741:QUI327741 RED327741:REE327741 RNZ327741:ROA327741 RXV327741:RXW327741 SHR327741:SHS327741 SRN327741:SRO327741 TBJ327741:TBK327741 TLF327741:TLG327741 TVB327741:TVC327741 UEX327741:UEY327741 UOT327741:UOU327741 UYP327741:UYQ327741 VIL327741:VIM327741 VSH327741:VSI327741 WCD327741:WCE327741 WLZ327741:WMA327741 WVV327741:WVW327741 N393277:O393277 JJ393277:JK393277 TF393277:TG393277 ADB393277:ADC393277 AMX393277:AMY393277 AWT393277:AWU393277 BGP393277:BGQ393277 BQL393277:BQM393277 CAH393277:CAI393277 CKD393277:CKE393277 CTZ393277:CUA393277 DDV393277:DDW393277 DNR393277:DNS393277 DXN393277:DXO393277 EHJ393277:EHK393277 ERF393277:ERG393277 FBB393277:FBC393277 FKX393277:FKY393277 FUT393277:FUU393277 GEP393277:GEQ393277 GOL393277:GOM393277 GYH393277:GYI393277 HID393277:HIE393277 HRZ393277:HSA393277 IBV393277:IBW393277 ILR393277:ILS393277 IVN393277:IVO393277 JFJ393277:JFK393277 JPF393277:JPG393277 JZB393277:JZC393277 KIX393277:KIY393277 KST393277:KSU393277 LCP393277:LCQ393277 LML393277:LMM393277 LWH393277:LWI393277 MGD393277:MGE393277 MPZ393277:MQA393277 MZV393277:MZW393277 NJR393277:NJS393277 NTN393277:NTO393277 ODJ393277:ODK393277 ONF393277:ONG393277 OXB393277:OXC393277 PGX393277:PGY393277 PQT393277:PQU393277 QAP393277:QAQ393277 QKL393277:QKM393277 QUH393277:QUI393277 RED393277:REE393277 RNZ393277:ROA393277 RXV393277:RXW393277 SHR393277:SHS393277 SRN393277:SRO393277 TBJ393277:TBK393277 TLF393277:TLG393277 TVB393277:TVC393277 UEX393277:UEY393277 UOT393277:UOU393277 UYP393277:UYQ393277 VIL393277:VIM393277 VSH393277:VSI393277 WCD393277:WCE393277 WLZ393277:WMA393277 WVV393277:WVW393277 N458813:O458813 JJ458813:JK458813 TF458813:TG458813 ADB458813:ADC458813 AMX458813:AMY458813 AWT458813:AWU458813 BGP458813:BGQ458813 BQL458813:BQM458813 CAH458813:CAI458813 CKD458813:CKE458813 CTZ458813:CUA458813 DDV458813:DDW458813 DNR458813:DNS458813 DXN458813:DXO458813 EHJ458813:EHK458813 ERF458813:ERG458813 FBB458813:FBC458813 FKX458813:FKY458813 FUT458813:FUU458813 GEP458813:GEQ458813 GOL458813:GOM458813 GYH458813:GYI458813 HID458813:HIE458813 HRZ458813:HSA458813 IBV458813:IBW458813 ILR458813:ILS458813 IVN458813:IVO458813 JFJ458813:JFK458813 JPF458813:JPG458813 JZB458813:JZC458813 KIX458813:KIY458813 KST458813:KSU458813 LCP458813:LCQ458813 LML458813:LMM458813 LWH458813:LWI458813 MGD458813:MGE458813 MPZ458813:MQA458813 MZV458813:MZW458813 NJR458813:NJS458813 NTN458813:NTO458813 ODJ458813:ODK458813 ONF458813:ONG458813 OXB458813:OXC458813 PGX458813:PGY458813 PQT458813:PQU458813 QAP458813:QAQ458813 QKL458813:QKM458813 QUH458813:QUI458813 RED458813:REE458813 RNZ458813:ROA458813 RXV458813:RXW458813 SHR458813:SHS458813 SRN458813:SRO458813 TBJ458813:TBK458813 TLF458813:TLG458813 TVB458813:TVC458813 UEX458813:UEY458813 UOT458813:UOU458813 UYP458813:UYQ458813 VIL458813:VIM458813 VSH458813:VSI458813 WCD458813:WCE458813 WLZ458813:WMA458813 WVV458813:WVW458813 N524349:O524349 JJ524349:JK524349 TF524349:TG524349 ADB524349:ADC524349 AMX524349:AMY524349 AWT524349:AWU524349 BGP524349:BGQ524349 BQL524349:BQM524349 CAH524349:CAI524349 CKD524349:CKE524349 CTZ524349:CUA524349 DDV524349:DDW524349 DNR524349:DNS524349 DXN524349:DXO524349 EHJ524349:EHK524349 ERF524349:ERG524349 FBB524349:FBC524349 FKX524349:FKY524349 FUT524349:FUU524349 GEP524349:GEQ524349 GOL524349:GOM524349 GYH524349:GYI524349 HID524349:HIE524349 HRZ524349:HSA524349 IBV524349:IBW524349 ILR524349:ILS524349 IVN524349:IVO524349 JFJ524349:JFK524349 JPF524349:JPG524349 JZB524349:JZC524349 KIX524349:KIY524349 KST524349:KSU524349 LCP524349:LCQ524349 LML524349:LMM524349 LWH524349:LWI524349 MGD524349:MGE524349 MPZ524349:MQA524349 MZV524349:MZW524349 NJR524349:NJS524349 NTN524349:NTO524349 ODJ524349:ODK524349 ONF524349:ONG524349 OXB524349:OXC524349 PGX524349:PGY524349 PQT524349:PQU524349 QAP524349:QAQ524349 QKL524349:QKM524349 QUH524349:QUI524349 RED524349:REE524349 RNZ524349:ROA524349 RXV524349:RXW524349 SHR524349:SHS524349 SRN524349:SRO524349 TBJ524349:TBK524349 TLF524349:TLG524349 TVB524349:TVC524349 UEX524349:UEY524349 UOT524349:UOU524349 UYP524349:UYQ524349 VIL524349:VIM524349 VSH524349:VSI524349 WCD524349:WCE524349 WLZ524349:WMA524349 WVV524349:WVW524349 N589885:O589885 JJ589885:JK589885 TF589885:TG589885 ADB589885:ADC589885 AMX589885:AMY589885 AWT589885:AWU589885 BGP589885:BGQ589885 BQL589885:BQM589885 CAH589885:CAI589885 CKD589885:CKE589885 CTZ589885:CUA589885 DDV589885:DDW589885 DNR589885:DNS589885 DXN589885:DXO589885 EHJ589885:EHK589885 ERF589885:ERG589885 FBB589885:FBC589885 FKX589885:FKY589885 FUT589885:FUU589885 GEP589885:GEQ589885 GOL589885:GOM589885 GYH589885:GYI589885 HID589885:HIE589885 HRZ589885:HSA589885 IBV589885:IBW589885 ILR589885:ILS589885 IVN589885:IVO589885 JFJ589885:JFK589885 JPF589885:JPG589885 JZB589885:JZC589885 KIX589885:KIY589885 KST589885:KSU589885 LCP589885:LCQ589885 LML589885:LMM589885 LWH589885:LWI589885 MGD589885:MGE589885 MPZ589885:MQA589885 MZV589885:MZW589885 NJR589885:NJS589885 NTN589885:NTO589885 ODJ589885:ODK589885 ONF589885:ONG589885 OXB589885:OXC589885 PGX589885:PGY589885 PQT589885:PQU589885 QAP589885:QAQ589885 QKL589885:QKM589885 QUH589885:QUI589885 RED589885:REE589885 RNZ589885:ROA589885 RXV589885:RXW589885 SHR589885:SHS589885 SRN589885:SRO589885 TBJ589885:TBK589885 TLF589885:TLG589885 TVB589885:TVC589885 UEX589885:UEY589885 UOT589885:UOU589885 UYP589885:UYQ589885 VIL589885:VIM589885 VSH589885:VSI589885 WCD589885:WCE589885 WLZ589885:WMA589885 WVV589885:WVW589885 N655421:O655421 JJ655421:JK655421 TF655421:TG655421 ADB655421:ADC655421 AMX655421:AMY655421 AWT655421:AWU655421 BGP655421:BGQ655421 BQL655421:BQM655421 CAH655421:CAI655421 CKD655421:CKE655421 CTZ655421:CUA655421 DDV655421:DDW655421 DNR655421:DNS655421 DXN655421:DXO655421 EHJ655421:EHK655421 ERF655421:ERG655421 FBB655421:FBC655421 FKX655421:FKY655421 FUT655421:FUU655421 GEP655421:GEQ655421 GOL655421:GOM655421 GYH655421:GYI655421 HID655421:HIE655421 HRZ655421:HSA655421 IBV655421:IBW655421 ILR655421:ILS655421 IVN655421:IVO655421 JFJ655421:JFK655421 JPF655421:JPG655421 JZB655421:JZC655421 KIX655421:KIY655421 KST655421:KSU655421 LCP655421:LCQ655421 LML655421:LMM655421 LWH655421:LWI655421 MGD655421:MGE655421 MPZ655421:MQA655421 MZV655421:MZW655421 NJR655421:NJS655421 NTN655421:NTO655421 ODJ655421:ODK655421 ONF655421:ONG655421 OXB655421:OXC655421 PGX655421:PGY655421 PQT655421:PQU655421 QAP655421:QAQ655421 QKL655421:QKM655421 QUH655421:QUI655421 RED655421:REE655421 RNZ655421:ROA655421 RXV655421:RXW655421 SHR655421:SHS655421 SRN655421:SRO655421 TBJ655421:TBK655421 TLF655421:TLG655421 TVB655421:TVC655421 UEX655421:UEY655421 UOT655421:UOU655421 UYP655421:UYQ655421 VIL655421:VIM655421 VSH655421:VSI655421 WCD655421:WCE655421 WLZ655421:WMA655421 WVV655421:WVW655421 N720957:O720957 JJ720957:JK720957 TF720957:TG720957 ADB720957:ADC720957 AMX720957:AMY720957 AWT720957:AWU720957 BGP720957:BGQ720957 BQL720957:BQM720957 CAH720957:CAI720957 CKD720957:CKE720957 CTZ720957:CUA720957 DDV720957:DDW720957 DNR720957:DNS720957 DXN720957:DXO720957 EHJ720957:EHK720957 ERF720957:ERG720957 FBB720957:FBC720957 FKX720957:FKY720957 FUT720957:FUU720957 GEP720957:GEQ720957 GOL720957:GOM720957 GYH720957:GYI720957 HID720957:HIE720957 HRZ720957:HSA720957 IBV720957:IBW720957 ILR720957:ILS720957 IVN720957:IVO720957 JFJ720957:JFK720957 JPF720957:JPG720957 JZB720957:JZC720957 KIX720957:KIY720957 KST720957:KSU720957 LCP720957:LCQ720957 LML720957:LMM720957 LWH720957:LWI720957 MGD720957:MGE720957 MPZ720957:MQA720957 MZV720957:MZW720957 NJR720957:NJS720957 NTN720957:NTO720957 ODJ720957:ODK720957 ONF720957:ONG720957 OXB720957:OXC720957 PGX720957:PGY720957 PQT720957:PQU720957 QAP720957:QAQ720957 QKL720957:QKM720957 QUH720957:QUI720957 RED720957:REE720957 RNZ720957:ROA720957 RXV720957:RXW720957 SHR720957:SHS720957 SRN720957:SRO720957 TBJ720957:TBK720957 TLF720957:TLG720957 TVB720957:TVC720957 UEX720957:UEY720957 UOT720957:UOU720957 UYP720957:UYQ720957 VIL720957:VIM720957 VSH720957:VSI720957 WCD720957:WCE720957 WLZ720957:WMA720957 WVV720957:WVW720957 N786493:O786493 JJ786493:JK786493 TF786493:TG786493 ADB786493:ADC786493 AMX786493:AMY786493 AWT786493:AWU786493 BGP786493:BGQ786493 BQL786493:BQM786493 CAH786493:CAI786493 CKD786493:CKE786493 CTZ786493:CUA786493 DDV786493:DDW786493 DNR786493:DNS786493 DXN786493:DXO786493 EHJ786493:EHK786493 ERF786493:ERG786493 FBB786493:FBC786493 FKX786493:FKY786493 FUT786493:FUU786493 GEP786493:GEQ786493 GOL786493:GOM786493 GYH786493:GYI786493 HID786493:HIE786493 HRZ786493:HSA786493 IBV786493:IBW786493 ILR786493:ILS786493 IVN786493:IVO786493 JFJ786493:JFK786493 JPF786493:JPG786493 JZB786493:JZC786493 KIX786493:KIY786493 KST786493:KSU786493 LCP786493:LCQ786493 LML786493:LMM786493 LWH786493:LWI786493 MGD786493:MGE786493 MPZ786493:MQA786493 MZV786493:MZW786493 NJR786493:NJS786493 NTN786493:NTO786493 ODJ786493:ODK786493 ONF786493:ONG786493 OXB786493:OXC786493 PGX786493:PGY786493 PQT786493:PQU786493 QAP786493:QAQ786493 QKL786493:QKM786493 QUH786493:QUI786493 RED786493:REE786493 RNZ786493:ROA786493 RXV786493:RXW786493 SHR786493:SHS786493 SRN786493:SRO786493 TBJ786493:TBK786493 TLF786493:TLG786493 TVB786493:TVC786493 UEX786493:UEY786493 UOT786493:UOU786493 UYP786493:UYQ786493 VIL786493:VIM786493 VSH786493:VSI786493 WCD786493:WCE786493 WLZ786493:WMA786493 WVV786493:WVW786493 N852029:O852029 JJ852029:JK852029 TF852029:TG852029 ADB852029:ADC852029 AMX852029:AMY852029 AWT852029:AWU852029 BGP852029:BGQ852029 BQL852029:BQM852029 CAH852029:CAI852029 CKD852029:CKE852029 CTZ852029:CUA852029 DDV852029:DDW852029 DNR852029:DNS852029 DXN852029:DXO852029 EHJ852029:EHK852029 ERF852029:ERG852029 FBB852029:FBC852029 FKX852029:FKY852029 FUT852029:FUU852029 GEP852029:GEQ852029 GOL852029:GOM852029 GYH852029:GYI852029 HID852029:HIE852029 HRZ852029:HSA852029 IBV852029:IBW852029 ILR852029:ILS852029 IVN852029:IVO852029 JFJ852029:JFK852029 JPF852029:JPG852029 JZB852029:JZC852029 KIX852029:KIY852029 KST852029:KSU852029 LCP852029:LCQ852029 LML852029:LMM852029 LWH852029:LWI852029 MGD852029:MGE852029 MPZ852029:MQA852029 MZV852029:MZW852029 NJR852029:NJS852029 NTN852029:NTO852029 ODJ852029:ODK852029 ONF852029:ONG852029 OXB852029:OXC852029 PGX852029:PGY852029 PQT852029:PQU852029 QAP852029:QAQ852029 QKL852029:QKM852029 QUH852029:QUI852029 RED852029:REE852029 RNZ852029:ROA852029 RXV852029:RXW852029 SHR852029:SHS852029 SRN852029:SRO852029 TBJ852029:TBK852029 TLF852029:TLG852029 TVB852029:TVC852029 UEX852029:UEY852029 UOT852029:UOU852029 UYP852029:UYQ852029 VIL852029:VIM852029 VSH852029:VSI852029 WCD852029:WCE852029 WLZ852029:WMA852029 WVV852029:WVW852029 N917565:O917565 JJ917565:JK917565 TF917565:TG917565 ADB917565:ADC917565 AMX917565:AMY917565 AWT917565:AWU917565 BGP917565:BGQ917565 BQL917565:BQM917565 CAH917565:CAI917565 CKD917565:CKE917565 CTZ917565:CUA917565 DDV917565:DDW917565 DNR917565:DNS917565 DXN917565:DXO917565 EHJ917565:EHK917565 ERF917565:ERG917565 FBB917565:FBC917565 FKX917565:FKY917565 FUT917565:FUU917565 GEP917565:GEQ917565 GOL917565:GOM917565 GYH917565:GYI917565 HID917565:HIE917565 HRZ917565:HSA917565 IBV917565:IBW917565 ILR917565:ILS917565 IVN917565:IVO917565 JFJ917565:JFK917565 JPF917565:JPG917565 JZB917565:JZC917565 KIX917565:KIY917565 KST917565:KSU917565 LCP917565:LCQ917565 LML917565:LMM917565 LWH917565:LWI917565 MGD917565:MGE917565 MPZ917565:MQA917565 MZV917565:MZW917565 NJR917565:NJS917565 NTN917565:NTO917565 ODJ917565:ODK917565 ONF917565:ONG917565 OXB917565:OXC917565 PGX917565:PGY917565 PQT917565:PQU917565 QAP917565:QAQ917565 QKL917565:QKM917565 QUH917565:QUI917565 RED917565:REE917565 RNZ917565:ROA917565 RXV917565:RXW917565 SHR917565:SHS917565 SRN917565:SRO917565 TBJ917565:TBK917565 TLF917565:TLG917565 TVB917565:TVC917565 UEX917565:UEY917565 UOT917565:UOU917565 UYP917565:UYQ917565 VIL917565:VIM917565 VSH917565:VSI917565 WCD917565:WCE917565 WLZ917565:WMA917565 WVV917565:WVW917565 N983101:O983101 JJ983101:JK983101 TF983101:TG983101 ADB983101:ADC983101 AMX983101:AMY983101 AWT983101:AWU983101 BGP983101:BGQ983101 BQL983101:BQM983101 CAH983101:CAI983101 CKD983101:CKE983101 CTZ983101:CUA983101 DDV983101:DDW983101 DNR983101:DNS983101 DXN983101:DXO983101 EHJ983101:EHK983101 ERF983101:ERG983101 FBB983101:FBC983101 FKX983101:FKY983101 FUT983101:FUU983101 GEP983101:GEQ983101 GOL983101:GOM983101 GYH983101:GYI983101 HID983101:HIE983101 HRZ983101:HSA983101 IBV983101:IBW983101 ILR983101:ILS983101 IVN983101:IVO983101 JFJ983101:JFK983101 JPF983101:JPG983101 JZB983101:JZC983101 KIX983101:KIY983101 KST983101:KSU983101 LCP983101:LCQ983101 LML983101:LMM983101 LWH983101:LWI983101 MGD983101:MGE983101 MPZ983101:MQA983101 MZV983101:MZW983101 NJR983101:NJS983101 NTN983101:NTO983101 ODJ983101:ODK983101 ONF983101:ONG983101 OXB983101:OXC983101 PGX983101:PGY983101 PQT983101:PQU983101 QAP983101:QAQ983101 QKL983101:QKM983101 QUH983101:QUI983101 RED983101:REE983101 RNZ983101:ROA983101 RXV983101:RXW983101 SHR983101:SHS983101 SRN983101:SRO983101 TBJ983101:TBK983101 TLF983101:TLG983101 TVB983101:TVC983101 UEX983101:UEY983101 UOT983101:UOU983101 UYP983101:UYQ983101 VIL983101:VIM983101 VSH983101:VSI983101 WCD983101:WCE983101 WLZ983101:WMA983101 WVV983101:WVW983101 N61:O61 JJ61:JK61 TF61:TG61 ADB61:ADC61 AMX61:AMY61 AWT61:AWU61 BGP61:BGQ61 BQL61:BQM61 CAH61:CAI61 CKD61:CKE61 CTZ61:CUA61 DDV61:DDW61 DNR61:DNS61 DXN61:DXO61 EHJ61:EHK61 ERF61:ERG61 FBB61:FBC61 FKX61:FKY61 FUT61:FUU61 GEP61:GEQ61 GOL61:GOM61 GYH61:GYI61 HID61:HIE61 HRZ61:HSA61 IBV61:IBW61 ILR61:ILS61 IVN61:IVO61 JFJ61:JFK61 JPF61:JPG61 JZB61:JZC61 KIX61:KIY61 KST61:KSU61 LCP61:LCQ61 LML61:LMM61 LWH61:LWI61 MGD61:MGE61 MPZ61:MQA61 MZV61:MZW61 NJR61:NJS61 NTN61:NTO61 ODJ61:ODK61 ONF61:ONG61 OXB61:OXC61 PGX61:PGY61 PQT61:PQU61 QAP61:QAQ61 QKL61:QKM61 QUH61:QUI61 RED61:REE61 RNZ61:ROA61 RXV61:RXW61 SHR61:SHS61 SRN61:SRO61 TBJ61:TBK61 TLF61:TLG61 TVB61:TVC61 UEX61:UEY61 UOT61:UOU61 UYP61:UYQ61 VIL61:VIM61 VSH61:VSI61 WCD61:WCE61 WLZ61:WMA61 WVV61:WVW61 N65595:O65595 JJ65595:JK65595 TF65595:TG65595 ADB65595:ADC65595 AMX65595:AMY65595 AWT65595:AWU65595 BGP65595:BGQ65595 BQL65595:BQM65595 CAH65595:CAI65595 CKD65595:CKE65595 CTZ65595:CUA65595 DDV65595:DDW65595 DNR65595:DNS65595 DXN65595:DXO65595 EHJ65595:EHK65595 ERF65595:ERG65595 FBB65595:FBC65595 FKX65595:FKY65595 FUT65595:FUU65595 GEP65595:GEQ65595 GOL65595:GOM65595 GYH65595:GYI65595 HID65595:HIE65595 HRZ65595:HSA65595 IBV65595:IBW65595 ILR65595:ILS65595 IVN65595:IVO65595 JFJ65595:JFK65595 JPF65595:JPG65595 JZB65595:JZC65595 KIX65595:KIY65595 KST65595:KSU65595 LCP65595:LCQ65595 LML65595:LMM65595 LWH65595:LWI65595 MGD65595:MGE65595 MPZ65595:MQA65595 MZV65595:MZW65595 NJR65595:NJS65595 NTN65595:NTO65595 ODJ65595:ODK65595 ONF65595:ONG65595 OXB65595:OXC65595 PGX65595:PGY65595 PQT65595:PQU65595 QAP65595:QAQ65595 QKL65595:QKM65595 QUH65595:QUI65595 RED65595:REE65595 RNZ65595:ROA65595 RXV65595:RXW65595 SHR65595:SHS65595 SRN65595:SRO65595 TBJ65595:TBK65595 TLF65595:TLG65595 TVB65595:TVC65595 UEX65595:UEY65595 UOT65595:UOU65595 UYP65595:UYQ65595 VIL65595:VIM65595 VSH65595:VSI65595 WCD65595:WCE65595 WLZ65595:WMA65595 WVV65595:WVW65595 N131131:O131131 JJ131131:JK131131 TF131131:TG131131 ADB131131:ADC131131 AMX131131:AMY131131 AWT131131:AWU131131 BGP131131:BGQ131131 BQL131131:BQM131131 CAH131131:CAI131131 CKD131131:CKE131131 CTZ131131:CUA131131 DDV131131:DDW131131 DNR131131:DNS131131 DXN131131:DXO131131 EHJ131131:EHK131131 ERF131131:ERG131131 FBB131131:FBC131131 FKX131131:FKY131131 FUT131131:FUU131131 GEP131131:GEQ131131 GOL131131:GOM131131 GYH131131:GYI131131 HID131131:HIE131131 HRZ131131:HSA131131 IBV131131:IBW131131 ILR131131:ILS131131 IVN131131:IVO131131 JFJ131131:JFK131131 JPF131131:JPG131131 JZB131131:JZC131131 KIX131131:KIY131131 KST131131:KSU131131 LCP131131:LCQ131131 LML131131:LMM131131 LWH131131:LWI131131 MGD131131:MGE131131 MPZ131131:MQA131131 MZV131131:MZW131131 NJR131131:NJS131131 NTN131131:NTO131131 ODJ131131:ODK131131 ONF131131:ONG131131 OXB131131:OXC131131 PGX131131:PGY131131 PQT131131:PQU131131 QAP131131:QAQ131131 QKL131131:QKM131131 QUH131131:QUI131131 RED131131:REE131131 RNZ131131:ROA131131 RXV131131:RXW131131 SHR131131:SHS131131 SRN131131:SRO131131 TBJ131131:TBK131131 TLF131131:TLG131131 TVB131131:TVC131131 UEX131131:UEY131131 UOT131131:UOU131131 UYP131131:UYQ131131 VIL131131:VIM131131 VSH131131:VSI131131 WCD131131:WCE131131 WLZ131131:WMA131131 WVV131131:WVW131131 N196667:O196667 JJ196667:JK196667 TF196667:TG196667 ADB196667:ADC196667 AMX196667:AMY196667 AWT196667:AWU196667 BGP196667:BGQ196667 BQL196667:BQM196667 CAH196667:CAI196667 CKD196667:CKE196667 CTZ196667:CUA196667 DDV196667:DDW196667 DNR196667:DNS196667 DXN196667:DXO196667 EHJ196667:EHK196667 ERF196667:ERG196667 FBB196667:FBC196667 FKX196667:FKY196667 FUT196667:FUU196667 GEP196667:GEQ196667 GOL196667:GOM196667 GYH196667:GYI196667 HID196667:HIE196667 HRZ196667:HSA196667 IBV196667:IBW196667 ILR196667:ILS196667 IVN196667:IVO196667 JFJ196667:JFK196667 JPF196667:JPG196667 JZB196667:JZC196667 KIX196667:KIY196667 KST196667:KSU196667 LCP196667:LCQ196667 LML196667:LMM196667 LWH196667:LWI196667 MGD196667:MGE196667 MPZ196667:MQA196667 MZV196667:MZW196667 NJR196667:NJS196667 NTN196667:NTO196667 ODJ196667:ODK196667 ONF196667:ONG196667 OXB196667:OXC196667 PGX196667:PGY196667 PQT196667:PQU196667 QAP196667:QAQ196667 QKL196667:QKM196667 QUH196667:QUI196667 RED196667:REE196667 RNZ196667:ROA196667 RXV196667:RXW196667 SHR196667:SHS196667 SRN196667:SRO196667 TBJ196667:TBK196667 TLF196667:TLG196667 TVB196667:TVC196667 UEX196667:UEY196667 UOT196667:UOU196667 UYP196667:UYQ196667 VIL196667:VIM196667 VSH196667:VSI196667 WCD196667:WCE196667 WLZ196667:WMA196667 WVV196667:WVW196667 N262203:O262203 JJ262203:JK262203 TF262203:TG262203 ADB262203:ADC262203 AMX262203:AMY262203 AWT262203:AWU262203 BGP262203:BGQ262203 BQL262203:BQM262203 CAH262203:CAI262203 CKD262203:CKE262203 CTZ262203:CUA262203 DDV262203:DDW262203 DNR262203:DNS262203 DXN262203:DXO262203 EHJ262203:EHK262203 ERF262203:ERG262203 FBB262203:FBC262203 FKX262203:FKY262203 FUT262203:FUU262203 GEP262203:GEQ262203 GOL262203:GOM262203 GYH262203:GYI262203 HID262203:HIE262203 HRZ262203:HSA262203 IBV262203:IBW262203 ILR262203:ILS262203 IVN262203:IVO262203 JFJ262203:JFK262203 JPF262203:JPG262203 JZB262203:JZC262203 KIX262203:KIY262203 KST262203:KSU262203 LCP262203:LCQ262203 LML262203:LMM262203 LWH262203:LWI262203 MGD262203:MGE262203 MPZ262203:MQA262203 MZV262203:MZW262203 NJR262203:NJS262203 NTN262203:NTO262203 ODJ262203:ODK262203 ONF262203:ONG262203 OXB262203:OXC262203 PGX262203:PGY262203 PQT262203:PQU262203 QAP262203:QAQ262203 QKL262203:QKM262203 QUH262203:QUI262203 RED262203:REE262203 RNZ262203:ROA262203 RXV262203:RXW262203 SHR262203:SHS262203 SRN262203:SRO262203 TBJ262203:TBK262203 TLF262203:TLG262203 TVB262203:TVC262203 UEX262203:UEY262203 UOT262203:UOU262203 UYP262203:UYQ262203 VIL262203:VIM262203 VSH262203:VSI262203 WCD262203:WCE262203 WLZ262203:WMA262203 WVV262203:WVW262203 N327739:O327739 JJ327739:JK327739 TF327739:TG327739 ADB327739:ADC327739 AMX327739:AMY327739 AWT327739:AWU327739 BGP327739:BGQ327739 BQL327739:BQM327739 CAH327739:CAI327739 CKD327739:CKE327739 CTZ327739:CUA327739 DDV327739:DDW327739 DNR327739:DNS327739 DXN327739:DXO327739 EHJ327739:EHK327739 ERF327739:ERG327739 FBB327739:FBC327739 FKX327739:FKY327739 FUT327739:FUU327739 GEP327739:GEQ327739 GOL327739:GOM327739 GYH327739:GYI327739 HID327739:HIE327739 HRZ327739:HSA327739 IBV327739:IBW327739 ILR327739:ILS327739 IVN327739:IVO327739 JFJ327739:JFK327739 JPF327739:JPG327739 JZB327739:JZC327739 KIX327739:KIY327739 KST327739:KSU327739 LCP327739:LCQ327739 LML327739:LMM327739 LWH327739:LWI327739 MGD327739:MGE327739 MPZ327739:MQA327739 MZV327739:MZW327739 NJR327739:NJS327739 NTN327739:NTO327739 ODJ327739:ODK327739 ONF327739:ONG327739 OXB327739:OXC327739 PGX327739:PGY327739 PQT327739:PQU327739 QAP327739:QAQ327739 QKL327739:QKM327739 QUH327739:QUI327739 RED327739:REE327739 RNZ327739:ROA327739 RXV327739:RXW327739 SHR327739:SHS327739 SRN327739:SRO327739 TBJ327739:TBK327739 TLF327739:TLG327739 TVB327739:TVC327739 UEX327739:UEY327739 UOT327739:UOU327739 UYP327739:UYQ327739 VIL327739:VIM327739 VSH327739:VSI327739 WCD327739:WCE327739 WLZ327739:WMA327739 WVV327739:WVW327739 N393275:O393275 JJ393275:JK393275 TF393275:TG393275 ADB393275:ADC393275 AMX393275:AMY393275 AWT393275:AWU393275 BGP393275:BGQ393275 BQL393275:BQM393275 CAH393275:CAI393275 CKD393275:CKE393275 CTZ393275:CUA393275 DDV393275:DDW393275 DNR393275:DNS393275 DXN393275:DXO393275 EHJ393275:EHK393275 ERF393275:ERG393275 FBB393275:FBC393275 FKX393275:FKY393275 FUT393275:FUU393275 GEP393275:GEQ393275 GOL393275:GOM393275 GYH393275:GYI393275 HID393275:HIE393275 HRZ393275:HSA393275 IBV393275:IBW393275 ILR393275:ILS393275 IVN393275:IVO393275 JFJ393275:JFK393275 JPF393275:JPG393275 JZB393275:JZC393275 KIX393275:KIY393275 KST393275:KSU393275 LCP393275:LCQ393275 LML393275:LMM393275 LWH393275:LWI393275 MGD393275:MGE393275 MPZ393275:MQA393275 MZV393275:MZW393275 NJR393275:NJS393275 NTN393275:NTO393275 ODJ393275:ODK393275 ONF393275:ONG393275 OXB393275:OXC393275 PGX393275:PGY393275 PQT393275:PQU393275 QAP393275:QAQ393275 QKL393275:QKM393275 QUH393275:QUI393275 RED393275:REE393275 RNZ393275:ROA393275 RXV393275:RXW393275 SHR393275:SHS393275 SRN393275:SRO393275 TBJ393275:TBK393275 TLF393275:TLG393275 TVB393275:TVC393275 UEX393275:UEY393275 UOT393275:UOU393275 UYP393275:UYQ393275 VIL393275:VIM393275 VSH393275:VSI393275 WCD393275:WCE393275 WLZ393275:WMA393275 WVV393275:WVW393275 N458811:O458811 JJ458811:JK458811 TF458811:TG458811 ADB458811:ADC458811 AMX458811:AMY458811 AWT458811:AWU458811 BGP458811:BGQ458811 BQL458811:BQM458811 CAH458811:CAI458811 CKD458811:CKE458811 CTZ458811:CUA458811 DDV458811:DDW458811 DNR458811:DNS458811 DXN458811:DXO458811 EHJ458811:EHK458811 ERF458811:ERG458811 FBB458811:FBC458811 FKX458811:FKY458811 FUT458811:FUU458811 GEP458811:GEQ458811 GOL458811:GOM458811 GYH458811:GYI458811 HID458811:HIE458811 HRZ458811:HSA458811 IBV458811:IBW458811 ILR458811:ILS458811 IVN458811:IVO458811 JFJ458811:JFK458811 JPF458811:JPG458811 JZB458811:JZC458811 KIX458811:KIY458811 KST458811:KSU458811 LCP458811:LCQ458811 LML458811:LMM458811 LWH458811:LWI458811 MGD458811:MGE458811 MPZ458811:MQA458811 MZV458811:MZW458811 NJR458811:NJS458811 NTN458811:NTO458811 ODJ458811:ODK458811 ONF458811:ONG458811 OXB458811:OXC458811 PGX458811:PGY458811 PQT458811:PQU458811 QAP458811:QAQ458811 QKL458811:QKM458811 QUH458811:QUI458811 RED458811:REE458811 RNZ458811:ROA458811 RXV458811:RXW458811 SHR458811:SHS458811 SRN458811:SRO458811 TBJ458811:TBK458811 TLF458811:TLG458811 TVB458811:TVC458811 UEX458811:UEY458811 UOT458811:UOU458811 UYP458811:UYQ458811 VIL458811:VIM458811 VSH458811:VSI458811 WCD458811:WCE458811 WLZ458811:WMA458811 WVV458811:WVW458811 N524347:O524347 JJ524347:JK524347 TF524347:TG524347 ADB524347:ADC524347 AMX524347:AMY524347 AWT524347:AWU524347 BGP524347:BGQ524347 BQL524347:BQM524347 CAH524347:CAI524347 CKD524347:CKE524347 CTZ524347:CUA524347 DDV524347:DDW524347 DNR524347:DNS524347 DXN524347:DXO524347 EHJ524347:EHK524347 ERF524347:ERG524347 FBB524347:FBC524347 FKX524347:FKY524347 FUT524347:FUU524347 GEP524347:GEQ524347 GOL524347:GOM524347 GYH524347:GYI524347 HID524347:HIE524347 HRZ524347:HSA524347 IBV524347:IBW524347 ILR524347:ILS524347 IVN524347:IVO524347 JFJ524347:JFK524347 JPF524347:JPG524347 JZB524347:JZC524347 KIX524347:KIY524347 KST524347:KSU524347 LCP524347:LCQ524347 LML524347:LMM524347 LWH524347:LWI524347 MGD524347:MGE524347 MPZ524347:MQA524347 MZV524347:MZW524347 NJR524347:NJS524347 NTN524347:NTO524347 ODJ524347:ODK524347 ONF524347:ONG524347 OXB524347:OXC524347 PGX524347:PGY524347 PQT524347:PQU524347 QAP524347:QAQ524347 QKL524347:QKM524347 QUH524347:QUI524347 RED524347:REE524347 RNZ524347:ROA524347 RXV524347:RXW524347 SHR524347:SHS524347 SRN524347:SRO524347 TBJ524347:TBK524347 TLF524347:TLG524347 TVB524347:TVC524347 UEX524347:UEY524347 UOT524347:UOU524347 UYP524347:UYQ524347 VIL524347:VIM524347 VSH524347:VSI524347 WCD524347:WCE524347 WLZ524347:WMA524347 WVV524347:WVW524347 N589883:O589883 JJ589883:JK589883 TF589883:TG589883 ADB589883:ADC589883 AMX589883:AMY589883 AWT589883:AWU589883 BGP589883:BGQ589883 BQL589883:BQM589883 CAH589883:CAI589883 CKD589883:CKE589883 CTZ589883:CUA589883 DDV589883:DDW589883 DNR589883:DNS589883 DXN589883:DXO589883 EHJ589883:EHK589883 ERF589883:ERG589883 FBB589883:FBC589883 FKX589883:FKY589883 FUT589883:FUU589883 GEP589883:GEQ589883 GOL589883:GOM589883 GYH589883:GYI589883 HID589883:HIE589883 HRZ589883:HSA589883 IBV589883:IBW589883 ILR589883:ILS589883 IVN589883:IVO589883 JFJ589883:JFK589883 JPF589883:JPG589883 JZB589883:JZC589883 KIX589883:KIY589883 KST589883:KSU589883 LCP589883:LCQ589883 LML589883:LMM589883 LWH589883:LWI589883 MGD589883:MGE589883 MPZ589883:MQA589883 MZV589883:MZW589883 NJR589883:NJS589883 NTN589883:NTO589883 ODJ589883:ODK589883 ONF589883:ONG589883 OXB589883:OXC589883 PGX589883:PGY589883 PQT589883:PQU589883 QAP589883:QAQ589883 QKL589883:QKM589883 QUH589883:QUI589883 RED589883:REE589883 RNZ589883:ROA589883 RXV589883:RXW589883 SHR589883:SHS589883 SRN589883:SRO589883 TBJ589883:TBK589883 TLF589883:TLG589883 TVB589883:TVC589883 UEX589883:UEY589883 UOT589883:UOU589883 UYP589883:UYQ589883 VIL589883:VIM589883 VSH589883:VSI589883 WCD589883:WCE589883 WLZ589883:WMA589883 WVV589883:WVW589883 N655419:O655419 JJ655419:JK655419 TF655419:TG655419 ADB655419:ADC655419 AMX655419:AMY655419 AWT655419:AWU655419 BGP655419:BGQ655419 BQL655419:BQM655419 CAH655419:CAI655419 CKD655419:CKE655419 CTZ655419:CUA655419 DDV655419:DDW655419 DNR655419:DNS655419 DXN655419:DXO655419 EHJ655419:EHK655419 ERF655419:ERG655419 FBB655419:FBC655419 FKX655419:FKY655419 FUT655419:FUU655419 GEP655419:GEQ655419 GOL655419:GOM655419 GYH655419:GYI655419 HID655419:HIE655419 HRZ655419:HSA655419 IBV655419:IBW655419 ILR655419:ILS655419 IVN655419:IVO655419 JFJ655419:JFK655419 JPF655419:JPG655419 JZB655419:JZC655419 KIX655419:KIY655419 KST655419:KSU655419 LCP655419:LCQ655419 LML655419:LMM655419 LWH655419:LWI655419 MGD655419:MGE655419 MPZ655419:MQA655419 MZV655419:MZW655419 NJR655419:NJS655419 NTN655419:NTO655419 ODJ655419:ODK655419 ONF655419:ONG655419 OXB655419:OXC655419 PGX655419:PGY655419 PQT655419:PQU655419 QAP655419:QAQ655419 QKL655419:QKM655419 QUH655419:QUI655419 RED655419:REE655419 RNZ655419:ROA655419 RXV655419:RXW655419 SHR655419:SHS655419 SRN655419:SRO655419 TBJ655419:TBK655419 TLF655419:TLG655419 TVB655419:TVC655419 UEX655419:UEY655419 UOT655419:UOU655419 UYP655419:UYQ655419 VIL655419:VIM655419 VSH655419:VSI655419 WCD655419:WCE655419 WLZ655419:WMA655419 WVV655419:WVW655419 N720955:O720955 JJ720955:JK720955 TF720955:TG720955 ADB720955:ADC720955 AMX720955:AMY720955 AWT720955:AWU720955 BGP720955:BGQ720955 BQL720955:BQM720955 CAH720955:CAI720955 CKD720955:CKE720955 CTZ720955:CUA720955 DDV720955:DDW720955 DNR720955:DNS720955 DXN720955:DXO720955 EHJ720955:EHK720955 ERF720955:ERG720955 FBB720955:FBC720955 FKX720955:FKY720955 FUT720955:FUU720955 GEP720955:GEQ720955 GOL720955:GOM720955 GYH720955:GYI720955 HID720955:HIE720955 HRZ720955:HSA720955 IBV720955:IBW720955 ILR720955:ILS720955 IVN720955:IVO720955 JFJ720955:JFK720955 JPF720955:JPG720955 JZB720955:JZC720955 KIX720955:KIY720955 KST720955:KSU720955 LCP720955:LCQ720955 LML720955:LMM720955 LWH720955:LWI720955 MGD720955:MGE720955 MPZ720955:MQA720955 MZV720955:MZW720955 NJR720955:NJS720955 NTN720955:NTO720955 ODJ720955:ODK720955 ONF720955:ONG720955 OXB720955:OXC720955 PGX720955:PGY720955 PQT720955:PQU720955 QAP720955:QAQ720955 QKL720955:QKM720955 QUH720955:QUI720955 RED720955:REE720955 RNZ720955:ROA720955 RXV720955:RXW720955 SHR720955:SHS720955 SRN720955:SRO720955 TBJ720955:TBK720955 TLF720955:TLG720955 TVB720955:TVC720955 UEX720955:UEY720955 UOT720955:UOU720955 UYP720955:UYQ720955 VIL720955:VIM720955 VSH720955:VSI720955 WCD720955:WCE720955 WLZ720955:WMA720955 WVV720955:WVW720955 N786491:O786491 JJ786491:JK786491 TF786491:TG786491 ADB786491:ADC786491 AMX786491:AMY786491 AWT786491:AWU786491 BGP786491:BGQ786491 BQL786491:BQM786491 CAH786491:CAI786491 CKD786491:CKE786491 CTZ786491:CUA786491 DDV786491:DDW786491 DNR786491:DNS786491 DXN786491:DXO786491 EHJ786491:EHK786491 ERF786491:ERG786491 FBB786491:FBC786491 FKX786491:FKY786491 FUT786491:FUU786491 GEP786491:GEQ786491 GOL786491:GOM786491 GYH786491:GYI786491 HID786491:HIE786491 HRZ786491:HSA786491 IBV786491:IBW786491 ILR786491:ILS786491 IVN786491:IVO786491 JFJ786491:JFK786491 JPF786491:JPG786491 JZB786491:JZC786491 KIX786491:KIY786491 KST786491:KSU786491 LCP786491:LCQ786491 LML786491:LMM786491 LWH786491:LWI786491 MGD786491:MGE786491 MPZ786491:MQA786491 MZV786491:MZW786491 NJR786491:NJS786491 NTN786491:NTO786491 ODJ786491:ODK786491 ONF786491:ONG786491 OXB786491:OXC786491 PGX786491:PGY786491 PQT786491:PQU786491 QAP786491:QAQ786491 QKL786491:QKM786491 QUH786491:QUI786491 RED786491:REE786491 RNZ786491:ROA786491 RXV786491:RXW786491 SHR786491:SHS786491 SRN786491:SRO786491 TBJ786491:TBK786491 TLF786491:TLG786491 TVB786491:TVC786491 UEX786491:UEY786491 UOT786491:UOU786491 UYP786491:UYQ786491 VIL786491:VIM786491 VSH786491:VSI786491 WCD786491:WCE786491 WLZ786491:WMA786491 WVV786491:WVW786491 N852027:O852027 JJ852027:JK852027 TF852027:TG852027 ADB852027:ADC852027 AMX852027:AMY852027 AWT852027:AWU852027 BGP852027:BGQ852027 BQL852027:BQM852027 CAH852027:CAI852027 CKD852027:CKE852027 CTZ852027:CUA852027 DDV852027:DDW852027 DNR852027:DNS852027 DXN852027:DXO852027 EHJ852027:EHK852027 ERF852027:ERG852027 FBB852027:FBC852027 FKX852027:FKY852027 FUT852027:FUU852027 GEP852027:GEQ852027 GOL852027:GOM852027 GYH852027:GYI852027 HID852027:HIE852027 HRZ852027:HSA852027 IBV852027:IBW852027 ILR852027:ILS852027 IVN852027:IVO852027 JFJ852027:JFK852027 JPF852027:JPG852027 JZB852027:JZC852027 KIX852027:KIY852027 KST852027:KSU852027 LCP852027:LCQ852027 LML852027:LMM852027 LWH852027:LWI852027 MGD852027:MGE852027 MPZ852027:MQA852027 MZV852027:MZW852027 NJR852027:NJS852027 NTN852027:NTO852027 ODJ852027:ODK852027 ONF852027:ONG852027 OXB852027:OXC852027 PGX852027:PGY852027 PQT852027:PQU852027 QAP852027:QAQ852027 QKL852027:QKM852027 QUH852027:QUI852027 RED852027:REE852027 RNZ852027:ROA852027 RXV852027:RXW852027 SHR852027:SHS852027 SRN852027:SRO852027 TBJ852027:TBK852027 TLF852027:TLG852027 TVB852027:TVC852027 UEX852027:UEY852027 UOT852027:UOU852027 UYP852027:UYQ852027 VIL852027:VIM852027 VSH852027:VSI852027 WCD852027:WCE852027 WLZ852027:WMA852027 WVV852027:WVW852027 N917563:O917563 JJ917563:JK917563 TF917563:TG917563 ADB917563:ADC917563 AMX917563:AMY917563 AWT917563:AWU917563 BGP917563:BGQ917563 BQL917563:BQM917563 CAH917563:CAI917563 CKD917563:CKE917563 CTZ917563:CUA917563 DDV917563:DDW917563 DNR917563:DNS917563 DXN917563:DXO917563 EHJ917563:EHK917563 ERF917563:ERG917563 FBB917563:FBC917563 FKX917563:FKY917563 FUT917563:FUU917563 GEP917563:GEQ917563 GOL917563:GOM917563 GYH917563:GYI917563 HID917563:HIE917563 HRZ917563:HSA917563 IBV917563:IBW917563 ILR917563:ILS917563 IVN917563:IVO917563 JFJ917563:JFK917563 JPF917563:JPG917563 JZB917563:JZC917563 KIX917563:KIY917563 KST917563:KSU917563 LCP917563:LCQ917563 LML917563:LMM917563 LWH917563:LWI917563 MGD917563:MGE917563 MPZ917563:MQA917563 MZV917563:MZW917563 NJR917563:NJS917563 NTN917563:NTO917563 ODJ917563:ODK917563 ONF917563:ONG917563 OXB917563:OXC917563 PGX917563:PGY917563 PQT917563:PQU917563 QAP917563:QAQ917563 QKL917563:QKM917563 QUH917563:QUI917563 RED917563:REE917563 RNZ917563:ROA917563 RXV917563:RXW917563 SHR917563:SHS917563 SRN917563:SRO917563 TBJ917563:TBK917563 TLF917563:TLG917563 TVB917563:TVC917563 UEX917563:UEY917563 UOT917563:UOU917563 UYP917563:UYQ917563 VIL917563:VIM917563 VSH917563:VSI917563 WCD917563:WCE917563 WLZ917563:WMA917563 WVV917563:WVW917563 N983099:O983099 JJ983099:JK983099 TF983099:TG983099 ADB983099:ADC983099 AMX983099:AMY983099 AWT983099:AWU983099 BGP983099:BGQ983099 BQL983099:BQM983099 CAH983099:CAI983099 CKD983099:CKE983099 CTZ983099:CUA983099 DDV983099:DDW983099 DNR983099:DNS983099 DXN983099:DXO983099 EHJ983099:EHK983099 ERF983099:ERG983099 FBB983099:FBC983099 FKX983099:FKY983099 FUT983099:FUU983099 GEP983099:GEQ983099 GOL983099:GOM983099 GYH983099:GYI983099 HID983099:HIE983099 HRZ983099:HSA983099 IBV983099:IBW983099 ILR983099:ILS983099 IVN983099:IVO983099 JFJ983099:JFK983099 JPF983099:JPG983099 JZB983099:JZC983099 KIX983099:KIY983099 KST983099:KSU983099 LCP983099:LCQ983099 LML983099:LMM983099 LWH983099:LWI983099 MGD983099:MGE983099 MPZ983099:MQA983099 MZV983099:MZW983099 NJR983099:NJS983099 NTN983099:NTO983099 ODJ983099:ODK983099 ONF983099:ONG983099 OXB983099:OXC983099 PGX983099:PGY983099 PQT983099:PQU983099 QAP983099:QAQ983099 QKL983099:QKM983099 QUH983099:QUI983099 RED983099:REE983099 RNZ983099:ROA983099 RXV983099:RXW983099 SHR983099:SHS983099 SRN983099:SRO983099 TBJ983099:TBK983099 TLF983099:TLG983099 TVB983099:TVC983099 UEX983099:UEY983099 UOT983099:UOU983099 UYP983099:UYQ983099 VIL983099:VIM983099 VSH983099:VSI983099 WCD983099:WCE983099 WLZ983099:WMA983099 WVV983099:WVW983099 N47:O47 JJ47:JK47 TF47:TG47 ADB47:ADC47 AMX47:AMY47 AWT47:AWU47 BGP47:BGQ47 BQL47:BQM47 CAH47:CAI47 CKD47:CKE47 CTZ47:CUA47 DDV47:DDW47 DNR47:DNS47 DXN47:DXO47 EHJ47:EHK47 ERF47:ERG47 FBB47:FBC47 FKX47:FKY47 FUT47:FUU47 GEP47:GEQ47 GOL47:GOM47 GYH47:GYI47 HID47:HIE47 HRZ47:HSA47 IBV47:IBW47 ILR47:ILS47 IVN47:IVO47 JFJ47:JFK47 JPF47:JPG47 JZB47:JZC47 KIX47:KIY47 KST47:KSU47 LCP47:LCQ47 LML47:LMM47 LWH47:LWI47 MGD47:MGE47 MPZ47:MQA47 MZV47:MZW47 NJR47:NJS47 NTN47:NTO47 ODJ47:ODK47 ONF47:ONG47 OXB47:OXC47 PGX47:PGY47 PQT47:PQU47 QAP47:QAQ47 QKL47:QKM47 QUH47:QUI47 RED47:REE47 RNZ47:ROA47 RXV47:RXW47 SHR47:SHS47 SRN47:SRO47 TBJ47:TBK47 TLF47:TLG47 TVB47:TVC47 UEX47:UEY47 UOT47:UOU47 UYP47:UYQ47 VIL47:VIM47 VSH47:VSI47 WCD47:WCE47 WLZ47:WMA47 WVV47:WVW47 N65581:O65581 JJ65581:JK65581 TF65581:TG65581 ADB65581:ADC65581 AMX65581:AMY65581 AWT65581:AWU65581 BGP65581:BGQ65581 BQL65581:BQM65581 CAH65581:CAI65581 CKD65581:CKE65581 CTZ65581:CUA65581 DDV65581:DDW65581 DNR65581:DNS65581 DXN65581:DXO65581 EHJ65581:EHK65581 ERF65581:ERG65581 FBB65581:FBC65581 FKX65581:FKY65581 FUT65581:FUU65581 GEP65581:GEQ65581 GOL65581:GOM65581 GYH65581:GYI65581 HID65581:HIE65581 HRZ65581:HSA65581 IBV65581:IBW65581 ILR65581:ILS65581 IVN65581:IVO65581 JFJ65581:JFK65581 JPF65581:JPG65581 JZB65581:JZC65581 KIX65581:KIY65581 KST65581:KSU65581 LCP65581:LCQ65581 LML65581:LMM65581 LWH65581:LWI65581 MGD65581:MGE65581 MPZ65581:MQA65581 MZV65581:MZW65581 NJR65581:NJS65581 NTN65581:NTO65581 ODJ65581:ODK65581 ONF65581:ONG65581 OXB65581:OXC65581 PGX65581:PGY65581 PQT65581:PQU65581 QAP65581:QAQ65581 QKL65581:QKM65581 QUH65581:QUI65581 RED65581:REE65581 RNZ65581:ROA65581 RXV65581:RXW65581 SHR65581:SHS65581 SRN65581:SRO65581 TBJ65581:TBK65581 TLF65581:TLG65581 TVB65581:TVC65581 UEX65581:UEY65581 UOT65581:UOU65581 UYP65581:UYQ65581 VIL65581:VIM65581 VSH65581:VSI65581 WCD65581:WCE65581 WLZ65581:WMA65581 WVV65581:WVW65581 N131117:O131117 JJ131117:JK131117 TF131117:TG131117 ADB131117:ADC131117 AMX131117:AMY131117 AWT131117:AWU131117 BGP131117:BGQ131117 BQL131117:BQM131117 CAH131117:CAI131117 CKD131117:CKE131117 CTZ131117:CUA131117 DDV131117:DDW131117 DNR131117:DNS131117 DXN131117:DXO131117 EHJ131117:EHK131117 ERF131117:ERG131117 FBB131117:FBC131117 FKX131117:FKY131117 FUT131117:FUU131117 GEP131117:GEQ131117 GOL131117:GOM131117 GYH131117:GYI131117 HID131117:HIE131117 HRZ131117:HSA131117 IBV131117:IBW131117 ILR131117:ILS131117 IVN131117:IVO131117 JFJ131117:JFK131117 JPF131117:JPG131117 JZB131117:JZC131117 KIX131117:KIY131117 KST131117:KSU131117 LCP131117:LCQ131117 LML131117:LMM131117 LWH131117:LWI131117 MGD131117:MGE131117 MPZ131117:MQA131117 MZV131117:MZW131117 NJR131117:NJS131117 NTN131117:NTO131117 ODJ131117:ODK131117 ONF131117:ONG131117 OXB131117:OXC131117 PGX131117:PGY131117 PQT131117:PQU131117 QAP131117:QAQ131117 QKL131117:QKM131117 QUH131117:QUI131117 RED131117:REE131117 RNZ131117:ROA131117 RXV131117:RXW131117 SHR131117:SHS131117 SRN131117:SRO131117 TBJ131117:TBK131117 TLF131117:TLG131117 TVB131117:TVC131117 UEX131117:UEY131117 UOT131117:UOU131117 UYP131117:UYQ131117 VIL131117:VIM131117 VSH131117:VSI131117 WCD131117:WCE131117 WLZ131117:WMA131117 WVV131117:WVW131117 N196653:O196653 JJ196653:JK196653 TF196653:TG196653 ADB196653:ADC196653 AMX196653:AMY196653 AWT196653:AWU196653 BGP196653:BGQ196653 BQL196653:BQM196653 CAH196653:CAI196653 CKD196653:CKE196653 CTZ196653:CUA196653 DDV196653:DDW196653 DNR196653:DNS196653 DXN196653:DXO196653 EHJ196653:EHK196653 ERF196653:ERG196653 FBB196653:FBC196653 FKX196653:FKY196653 FUT196653:FUU196653 GEP196653:GEQ196653 GOL196653:GOM196653 GYH196653:GYI196653 HID196653:HIE196653 HRZ196653:HSA196653 IBV196653:IBW196653 ILR196653:ILS196653 IVN196653:IVO196653 JFJ196653:JFK196653 JPF196653:JPG196653 JZB196653:JZC196653 KIX196653:KIY196653 KST196653:KSU196653 LCP196653:LCQ196653 LML196653:LMM196653 LWH196653:LWI196653 MGD196653:MGE196653 MPZ196653:MQA196653 MZV196653:MZW196653 NJR196653:NJS196653 NTN196653:NTO196653 ODJ196653:ODK196653 ONF196653:ONG196653 OXB196653:OXC196653 PGX196653:PGY196653 PQT196653:PQU196653 QAP196653:QAQ196653 QKL196653:QKM196653 QUH196653:QUI196653 RED196653:REE196653 RNZ196653:ROA196653 RXV196653:RXW196653 SHR196653:SHS196653 SRN196653:SRO196653 TBJ196653:TBK196653 TLF196653:TLG196653 TVB196653:TVC196653 UEX196653:UEY196653 UOT196653:UOU196653 UYP196653:UYQ196653 VIL196653:VIM196653 VSH196653:VSI196653 WCD196653:WCE196653 WLZ196653:WMA196653 WVV196653:WVW196653 N262189:O262189 JJ262189:JK262189 TF262189:TG262189 ADB262189:ADC262189 AMX262189:AMY262189 AWT262189:AWU262189 BGP262189:BGQ262189 BQL262189:BQM262189 CAH262189:CAI262189 CKD262189:CKE262189 CTZ262189:CUA262189 DDV262189:DDW262189 DNR262189:DNS262189 DXN262189:DXO262189 EHJ262189:EHK262189 ERF262189:ERG262189 FBB262189:FBC262189 FKX262189:FKY262189 FUT262189:FUU262189 GEP262189:GEQ262189 GOL262189:GOM262189 GYH262189:GYI262189 HID262189:HIE262189 HRZ262189:HSA262189 IBV262189:IBW262189 ILR262189:ILS262189 IVN262189:IVO262189 JFJ262189:JFK262189 JPF262189:JPG262189 JZB262189:JZC262189 KIX262189:KIY262189 KST262189:KSU262189 LCP262189:LCQ262189 LML262189:LMM262189 LWH262189:LWI262189 MGD262189:MGE262189 MPZ262189:MQA262189 MZV262189:MZW262189 NJR262189:NJS262189 NTN262189:NTO262189 ODJ262189:ODK262189 ONF262189:ONG262189 OXB262189:OXC262189 PGX262189:PGY262189 PQT262189:PQU262189 QAP262189:QAQ262189 QKL262189:QKM262189 QUH262189:QUI262189 RED262189:REE262189 RNZ262189:ROA262189 RXV262189:RXW262189 SHR262189:SHS262189 SRN262189:SRO262189 TBJ262189:TBK262189 TLF262189:TLG262189 TVB262189:TVC262189 UEX262189:UEY262189 UOT262189:UOU262189 UYP262189:UYQ262189 VIL262189:VIM262189 VSH262189:VSI262189 WCD262189:WCE262189 WLZ262189:WMA262189 WVV262189:WVW262189 N327725:O327725 JJ327725:JK327725 TF327725:TG327725 ADB327725:ADC327725 AMX327725:AMY327725 AWT327725:AWU327725 BGP327725:BGQ327725 BQL327725:BQM327725 CAH327725:CAI327725 CKD327725:CKE327725 CTZ327725:CUA327725 DDV327725:DDW327725 DNR327725:DNS327725 DXN327725:DXO327725 EHJ327725:EHK327725 ERF327725:ERG327725 FBB327725:FBC327725 FKX327725:FKY327725 FUT327725:FUU327725 GEP327725:GEQ327725 GOL327725:GOM327725 GYH327725:GYI327725 HID327725:HIE327725 HRZ327725:HSA327725 IBV327725:IBW327725 ILR327725:ILS327725 IVN327725:IVO327725 JFJ327725:JFK327725 JPF327725:JPG327725 JZB327725:JZC327725 KIX327725:KIY327725 KST327725:KSU327725 LCP327725:LCQ327725 LML327725:LMM327725 LWH327725:LWI327725 MGD327725:MGE327725 MPZ327725:MQA327725 MZV327725:MZW327725 NJR327725:NJS327725 NTN327725:NTO327725 ODJ327725:ODK327725 ONF327725:ONG327725 OXB327725:OXC327725 PGX327725:PGY327725 PQT327725:PQU327725 QAP327725:QAQ327725 QKL327725:QKM327725 QUH327725:QUI327725 RED327725:REE327725 RNZ327725:ROA327725 RXV327725:RXW327725 SHR327725:SHS327725 SRN327725:SRO327725 TBJ327725:TBK327725 TLF327725:TLG327725 TVB327725:TVC327725 UEX327725:UEY327725 UOT327725:UOU327725 UYP327725:UYQ327725 VIL327725:VIM327725 VSH327725:VSI327725 WCD327725:WCE327725 WLZ327725:WMA327725 WVV327725:WVW327725 N393261:O393261 JJ393261:JK393261 TF393261:TG393261 ADB393261:ADC393261 AMX393261:AMY393261 AWT393261:AWU393261 BGP393261:BGQ393261 BQL393261:BQM393261 CAH393261:CAI393261 CKD393261:CKE393261 CTZ393261:CUA393261 DDV393261:DDW393261 DNR393261:DNS393261 DXN393261:DXO393261 EHJ393261:EHK393261 ERF393261:ERG393261 FBB393261:FBC393261 FKX393261:FKY393261 FUT393261:FUU393261 GEP393261:GEQ393261 GOL393261:GOM393261 GYH393261:GYI393261 HID393261:HIE393261 HRZ393261:HSA393261 IBV393261:IBW393261 ILR393261:ILS393261 IVN393261:IVO393261 JFJ393261:JFK393261 JPF393261:JPG393261 JZB393261:JZC393261 KIX393261:KIY393261 KST393261:KSU393261 LCP393261:LCQ393261 LML393261:LMM393261 LWH393261:LWI393261 MGD393261:MGE393261 MPZ393261:MQA393261 MZV393261:MZW393261 NJR393261:NJS393261 NTN393261:NTO393261 ODJ393261:ODK393261 ONF393261:ONG393261 OXB393261:OXC393261 PGX393261:PGY393261 PQT393261:PQU393261 QAP393261:QAQ393261 QKL393261:QKM393261 QUH393261:QUI393261 RED393261:REE393261 RNZ393261:ROA393261 RXV393261:RXW393261 SHR393261:SHS393261 SRN393261:SRO393261 TBJ393261:TBK393261 TLF393261:TLG393261 TVB393261:TVC393261 UEX393261:UEY393261 UOT393261:UOU393261 UYP393261:UYQ393261 VIL393261:VIM393261 VSH393261:VSI393261 WCD393261:WCE393261 WLZ393261:WMA393261 WVV393261:WVW393261 N458797:O458797 JJ458797:JK458797 TF458797:TG458797 ADB458797:ADC458797 AMX458797:AMY458797 AWT458797:AWU458797 BGP458797:BGQ458797 BQL458797:BQM458797 CAH458797:CAI458797 CKD458797:CKE458797 CTZ458797:CUA458797 DDV458797:DDW458797 DNR458797:DNS458797 DXN458797:DXO458797 EHJ458797:EHK458797 ERF458797:ERG458797 FBB458797:FBC458797 FKX458797:FKY458797 FUT458797:FUU458797 GEP458797:GEQ458797 GOL458797:GOM458797 GYH458797:GYI458797 HID458797:HIE458797 HRZ458797:HSA458797 IBV458797:IBW458797 ILR458797:ILS458797 IVN458797:IVO458797 JFJ458797:JFK458797 JPF458797:JPG458797 JZB458797:JZC458797 KIX458797:KIY458797 KST458797:KSU458797 LCP458797:LCQ458797 LML458797:LMM458797 LWH458797:LWI458797 MGD458797:MGE458797 MPZ458797:MQA458797 MZV458797:MZW458797 NJR458797:NJS458797 NTN458797:NTO458797 ODJ458797:ODK458797 ONF458797:ONG458797 OXB458797:OXC458797 PGX458797:PGY458797 PQT458797:PQU458797 QAP458797:QAQ458797 QKL458797:QKM458797 QUH458797:QUI458797 RED458797:REE458797 RNZ458797:ROA458797 RXV458797:RXW458797 SHR458797:SHS458797 SRN458797:SRO458797 TBJ458797:TBK458797 TLF458797:TLG458797 TVB458797:TVC458797 UEX458797:UEY458797 UOT458797:UOU458797 UYP458797:UYQ458797 VIL458797:VIM458797 VSH458797:VSI458797 WCD458797:WCE458797 WLZ458797:WMA458797 WVV458797:WVW458797 N524333:O524333 JJ524333:JK524333 TF524333:TG524333 ADB524333:ADC524333 AMX524333:AMY524333 AWT524333:AWU524333 BGP524333:BGQ524333 BQL524333:BQM524333 CAH524333:CAI524333 CKD524333:CKE524333 CTZ524333:CUA524333 DDV524333:DDW524333 DNR524333:DNS524333 DXN524333:DXO524333 EHJ524333:EHK524333 ERF524333:ERG524333 FBB524333:FBC524333 FKX524333:FKY524333 FUT524333:FUU524333 GEP524333:GEQ524333 GOL524333:GOM524333 GYH524333:GYI524333 HID524333:HIE524333 HRZ524333:HSA524333 IBV524333:IBW524333 ILR524333:ILS524333 IVN524333:IVO524333 JFJ524333:JFK524333 JPF524333:JPG524333 JZB524333:JZC524333 KIX524333:KIY524333 KST524333:KSU524333 LCP524333:LCQ524333 LML524333:LMM524333 LWH524333:LWI524333 MGD524333:MGE524333 MPZ524333:MQA524333 MZV524333:MZW524333 NJR524333:NJS524333 NTN524333:NTO524333 ODJ524333:ODK524333 ONF524333:ONG524333 OXB524333:OXC524333 PGX524333:PGY524333 PQT524333:PQU524333 QAP524333:QAQ524333 QKL524333:QKM524333 QUH524333:QUI524333 RED524333:REE524333 RNZ524333:ROA524333 RXV524333:RXW524333 SHR524333:SHS524333 SRN524333:SRO524333 TBJ524333:TBK524333 TLF524333:TLG524333 TVB524333:TVC524333 UEX524333:UEY524333 UOT524333:UOU524333 UYP524333:UYQ524333 VIL524333:VIM524333 VSH524333:VSI524333 WCD524333:WCE524333 WLZ524333:WMA524333 WVV524333:WVW524333 N589869:O589869 JJ589869:JK589869 TF589869:TG589869 ADB589869:ADC589869 AMX589869:AMY589869 AWT589869:AWU589869 BGP589869:BGQ589869 BQL589869:BQM589869 CAH589869:CAI589869 CKD589869:CKE589869 CTZ589869:CUA589869 DDV589869:DDW589869 DNR589869:DNS589869 DXN589869:DXO589869 EHJ589869:EHK589869 ERF589869:ERG589869 FBB589869:FBC589869 FKX589869:FKY589869 FUT589869:FUU589869 GEP589869:GEQ589869 GOL589869:GOM589869 GYH589869:GYI589869 HID589869:HIE589869 HRZ589869:HSA589869 IBV589869:IBW589869 ILR589869:ILS589869 IVN589869:IVO589869 JFJ589869:JFK589869 JPF589869:JPG589869 JZB589869:JZC589869 KIX589869:KIY589869 KST589869:KSU589869 LCP589869:LCQ589869 LML589869:LMM589869 LWH589869:LWI589869 MGD589869:MGE589869 MPZ589869:MQA589869 MZV589869:MZW589869 NJR589869:NJS589869 NTN589869:NTO589869 ODJ589869:ODK589869 ONF589869:ONG589869 OXB589869:OXC589869 PGX589869:PGY589869 PQT589869:PQU589869 QAP589869:QAQ589869 QKL589869:QKM589869 QUH589869:QUI589869 RED589869:REE589869 RNZ589869:ROA589869 RXV589869:RXW589869 SHR589869:SHS589869 SRN589869:SRO589869 TBJ589869:TBK589869 TLF589869:TLG589869 TVB589869:TVC589869 UEX589869:UEY589869 UOT589869:UOU589869 UYP589869:UYQ589869 VIL589869:VIM589869 VSH589869:VSI589869 WCD589869:WCE589869 WLZ589869:WMA589869 WVV589869:WVW589869 N655405:O655405 JJ655405:JK655405 TF655405:TG655405 ADB655405:ADC655405 AMX655405:AMY655405 AWT655405:AWU655405 BGP655405:BGQ655405 BQL655405:BQM655405 CAH655405:CAI655405 CKD655405:CKE655405 CTZ655405:CUA655405 DDV655405:DDW655405 DNR655405:DNS655405 DXN655405:DXO655405 EHJ655405:EHK655405 ERF655405:ERG655405 FBB655405:FBC655405 FKX655405:FKY655405 FUT655405:FUU655405 GEP655405:GEQ655405 GOL655405:GOM655405 GYH655405:GYI655405 HID655405:HIE655405 HRZ655405:HSA655405 IBV655405:IBW655405 ILR655405:ILS655405 IVN655405:IVO655405 JFJ655405:JFK655405 JPF655405:JPG655405 JZB655405:JZC655405 KIX655405:KIY655405 KST655405:KSU655405 LCP655405:LCQ655405 LML655405:LMM655405 LWH655405:LWI655405 MGD655405:MGE655405 MPZ655405:MQA655405 MZV655405:MZW655405 NJR655405:NJS655405 NTN655405:NTO655405 ODJ655405:ODK655405 ONF655405:ONG655405 OXB655405:OXC655405 PGX655405:PGY655405 PQT655405:PQU655405 QAP655405:QAQ655405 QKL655405:QKM655405 QUH655405:QUI655405 RED655405:REE655405 RNZ655405:ROA655405 RXV655405:RXW655405 SHR655405:SHS655405 SRN655405:SRO655405 TBJ655405:TBK655405 TLF655405:TLG655405 TVB655405:TVC655405 UEX655405:UEY655405 UOT655405:UOU655405 UYP655405:UYQ655405 VIL655405:VIM655405 VSH655405:VSI655405 WCD655405:WCE655405 WLZ655405:WMA655405 WVV655405:WVW655405 N720941:O720941 JJ720941:JK720941 TF720941:TG720941 ADB720941:ADC720941 AMX720941:AMY720941 AWT720941:AWU720941 BGP720941:BGQ720941 BQL720941:BQM720941 CAH720941:CAI720941 CKD720941:CKE720941 CTZ720941:CUA720941 DDV720941:DDW720941 DNR720941:DNS720941 DXN720941:DXO720941 EHJ720941:EHK720941 ERF720941:ERG720941 FBB720941:FBC720941 FKX720941:FKY720941 FUT720941:FUU720941 GEP720941:GEQ720941 GOL720941:GOM720941 GYH720941:GYI720941 HID720941:HIE720941 HRZ720941:HSA720941 IBV720941:IBW720941 ILR720941:ILS720941 IVN720941:IVO720941 JFJ720941:JFK720941 JPF720941:JPG720941 JZB720941:JZC720941 KIX720941:KIY720941 KST720941:KSU720941 LCP720941:LCQ720941 LML720941:LMM720941 LWH720941:LWI720941 MGD720941:MGE720941 MPZ720941:MQA720941 MZV720941:MZW720941 NJR720941:NJS720941 NTN720941:NTO720941 ODJ720941:ODK720941 ONF720941:ONG720941 OXB720941:OXC720941 PGX720941:PGY720941 PQT720941:PQU720941 QAP720941:QAQ720941 QKL720941:QKM720941 QUH720941:QUI720941 RED720941:REE720941 RNZ720941:ROA720941 RXV720941:RXW720941 SHR720941:SHS720941 SRN720941:SRO720941 TBJ720941:TBK720941 TLF720941:TLG720941 TVB720941:TVC720941 UEX720941:UEY720941 UOT720941:UOU720941 UYP720941:UYQ720941 VIL720941:VIM720941 VSH720941:VSI720941 WCD720941:WCE720941 WLZ720941:WMA720941 WVV720941:WVW720941 N786477:O786477 JJ786477:JK786477 TF786477:TG786477 ADB786477:ADC786477 AMX786477:AMY786477 AWT786477:AWU786477 BGP786477:BGQ786477 BQL786477:BQM786477 CAH786477:CAI786477 CKD786477:CKE786477 CTZ786477:CUA786477 DDV786477:DDW786477 DNR786477:DNS786477 DXN786477:DXO786477 EHJ786477:EHK786477 ERF786477:ERG786477 FBB786477:FBC786477 FKX786477:FKY786477 FUT786477:FUU786477 GEP786477:GEQ786477 GOL786477:GOM786477 GYH786477:GYI786477 HID786477:HIE786477 HRZ786477:HSA786477 IBV786477:IBW786477 ILR786477:ILS786477 IVN786477:IVO786477 JFJ786477:JFK786477 JPF786477:JPG786477 JZB786477:JZC786477 KIX786477:KIY786477 KST786477:KSU786477 LCP786477:LCQ786477 LML786477:LMM786477 LWH786477:LWI786477 MGD786477:MGE786477 MPZ786477:MQA786477 MZV786477:MZW786477 NJR786477:NJS786477 NTN786477:NTO786477 ODJ786477:ODK786477 ONF786477:ONG786477 OXB786477:OXC786477 PGX786477:PGY786477 PQT786477:PQU786477 QAP786477:QAQ786477 QKL786477:QKM786477 QUH786477:QUI786477 RED786477:REE786477 RNZ786477:ROA786477 RXV786477:RXW786477 SHR786477:SHS786477 SRN786477:SRO786477 TBJ786477:TBK786477 TLF786477:TLG786477 TVB786477:TVC786477 UEX786477:UEY786477 UOT786477:UOU786477 UYP786477:UYQ786477 VIL786477:VIM786477 VSH786477:VSI786477 WCD786477:WCE786477 WLZ786477:WMA786477 WVV786477:WVW786477 N852013:O852013 JJ852013:JK852013 TF852013:TG852013 ADB852013:ADC852013 AMX852013:AMY852013 AWT852013:AWU852013 BGP852013:BGQ852013 BQL852013:BQM852013 CAH852013:CAI852013 CKD852013:CKE852013 CTZ852013:CUA852013 DDV852013:DDW852013 DNR852013:DNS852013 DXN852013:DXO852013 EHJ852013:EHK852013 ERF852013:ERG852013 FBB852013:FBC852013 FKX852013:FKY852013 FUT852013:FUU852013 GEP852013:GEQ852013 GOL852013:GOM852013 GYH852013:GYI852013 HID852013:HIE852013 HRZ852013:HSA852013 IBV852013:IBW852013 ILR852013:ILS852013 IVN852013:IVO852013 JFJ852013:JFK852013 JPF852013:JPG852013 JZB852013:JZC852013 KIX852013:KIY852013 KST852013:KSU852013 LCP852013:LCQ852013 LML852013:LMM852013 LWH852013:LWI852013 MGD852013:MGE852013 MPZ852013:MQA852013 MZV852013:MZW852013 NJR852013:NJS852013 NTN852013:NTO852013 ODJ852013:ODK852013 ONF852013:ONG852013 OXB852013:OXC852013 PGX852013:PGY852013 PQT852013:PQU852013 QAP852013:QAQ852013 QKL852013:QKM852013 QUH852013:QUI852013 RED852013:REE852013 RNZ852013:ROA852013 RXV852013:RXW852013 SHR852013:SHS852013 SRN852013:SRO852013 TBJ852013:TBK852013 TLF852013:TLG852013 TVB852013:TVC852013 UEX852013:UEY852013 UOT852013:UOU852013 UYP852013:UYQ852013 VIL852013:VIM852013 VSH852013:VSI852013 WCD852013:WCE852013 WLZ852013:WMA852013 WVV852013:WVW852013 N917549:O917549 JJ917549:JK917549 TF917549:TG917549 ADB917549:ADC917549 AMX917549:AMY917549 AWT917549:AWU917549 BGP917549:BGQ917549 BQL917549:BQM917549 CAH917549:CAI917549 CKD917549:CKE917549 CTZ917549:CUA917549 DDV917549:DDW917549 DNR917549:DNS917549 DXN917549:DXO917549 EHJ917549:EHK917549 ERF917549:ERG917549 FBB917549:FBC917549 FKX917549:FKY917549 FUT917549:FUU917549 GEP917549:GEQ917549 GOL917549:GOM917549 GYH917549:GYI917549 HID917549:HIE917549 HRZ917549:HSA917549 IBV917549:IBW917549 ILR917549:ILS917549 IVN917549:IVO917549 JFJ917549:JFK917549 JPF917549:JPG917549 JZB917549:JZC917549 KIX917549:KIY917549 KST917549:KSU917549 LCP917549:LCQ917549 LML917549:LMM917549 LWH917549:LWI917549 MGD917549:MGE917549 MPZ917549:MQA917549 MZV917549:MZW917549 NJR917549:NJS917549 NTN917549:NTO917549 ODJ917549:ODK917549 ONF917549:ONG917549 OXB917549:OXC917549 PGX917549:PGY917549 PQT917549:PQU917549 QAP917549:QAQ917549 QKL917549:QKM917549 QUH917549:QUI917549 RED917549:REE917549 RNZ917549:ROA917549 RXV917549:RXW917549 SHR917549:SHS917549 SRN917549:SRO917549 TBJ917549:TBK917549 TLF917549:TLG917549 TVB917549:TVC917549 UEX917549:UEY917549 UOT917549:UOU917549 UYP917549:UYQ917549 VIL917549:VIM917549 VSH917549:VSI917549 WCD917549:WCE917549 WLZ917549:WMA917549 WVV917549:WVW917549 N983085:O983085 JJ983085:JK983085 TF983085:TG983085 ADB983085:ADC983085 AMX983085:AMY983085 AWT983085:AWU983085 BGP983085:BGQ983085 BQL983085:BQM983085 CAH983085:CAI983085 CKD983085:CKE983085 CTZ983085:CUA983085 DDV983085:DDW983085 DNR983085:DNS983085 DXN983085:DXO983085 EHJ983085:EHK983085 ERF983085:ERG983085 FBB983085:FBC983085 FKX983085:FKY983085 FUT983085:FUU983085 GEP983085:GEQ983085 GOL983085:GOM983085 GYH983085:GYI983085 HID983085:HIE983085 HRZ983085:HSA983085 IBV983085:IBW983085 ILR983085:ILS983085 IVN983085:IVO983085 JFJ983085:JFK983085 JPF983085:JPG983085 JZB983085:JZC983085 KIX983085:KIY983085 KST983085:KSU983085 LCP983085:LCQ983085 LML983085:LMM983085 LWH983085:LWI983085 MGD983085:MGE983085 MPZ983085:MQA983085 MZV983085:MZW983085 NJR983085:NJS983085 NTN983085:NTO983085 ODJ983085:ODK983085 ONF983085:ONG983085 OXB983085:OXC983085 PGX983085:PGY983085 PQT983085:PQU983085 QAP983085:QAQ983085 QKL983085:QKM983085 QUH983085:QUI983085 RED983085:REE983085 RNZ983085:ROA983085 RXV983085:RXW983085 SHR983085:SHS983085 SRN983085:SRO983085 TBJ983085:TBK983085 TLF983085:TLG983085 TVB983085:TVC983085 UEX983085:UEY983085 UOT983085:UOU983085 UYP983085:UYQ983085 VIL983085:VIM983085 VSH983085:VSI983085 WCD983085:WCE983085 WLZ983085:WMA983085 WVV983085:WVW983085 AG31:AH31 KC31:KD31 TY31:TZ31 ADU31:ADV31 ANQ31:ANR31 AXM31:AXN31 BHI31:BHJ31 BRE31:BRF31 CBA31:CBB31 CKW31:CKX31 CUS31:CUT31 DEO31:DEP31 DOK31:DOL31 DYG31:DYH31 EIC31:EID31 ERY31:ERZ31 FBU31:FBV31 FLQ31:FLR31 FVM31:FVN31 GFI31:GFJ31 GPE31:GPF31 GZA31:GZB31 HIW31:HIX31 HSS31:HST31 ICO31:ICP31 IMK31:IML31 IWG31:IWH31 JGC31:JGD31 JPY31:JPZ31 JZU31:JZV31 KJQ31:KJR31 KTM31:KTN31 LDI31:LDJ31 LNE31:LNF31 LXA31:LXB31 MGW31:MGX31 MQS31:MQT31 NAO31:NAP31 NKK31:NKL31 NUG31:NUH31 OEC31:OED31 ONY31:ONZ31 OXU31:OXV31 PHQ31:PHR31 PRM31:PRN31 QBI31:QBJ31 QLE31:QLF31 QVA31:QVB31 REW31:REX31 ROS31:ROT31 RYO31:RYP31 SIK31:SIL31 SSG31:SSH31 TCC31:TCD31 TLY31:TLZ31 TVU31:TVV31 UFQ31:UFR31 UPM31:UPN31 UZI31:UZJ31 VJE31:VJF31 VTA31:VTB31 WCW31:WCX31 WMS31:WMT31 WWO31:WWP31 AG65571:AH65571 KC65571:KD65571 TY65571:TZ65571 ADU65571:ADV65571 ANQ65571:ANR65571 AXM65571:AXN65571 BHI65571:BHJ65571 BRE65571:BRF65571 CBA65571:CBB65571 CKW65571:CKX65571 CUS65571:CUT65571 DEO65571:DEP65571 DOK65571:DOL65571 DYG65571:DYH65571 EIC65571:EID65571 ERY65571:ERZ65571 FBU65571:FBV65571 FLQ65571:FLR65571 FVM65571:FVN65571 GFI65571:GFJ65571 GPE65571:GPF65571 GZA65571:GZB65571 HIW65571:HIX65571 HSS65571:HST65571 ICO65571:ICP65571 IMK65571:IML65571 IWG65571:IWH65571 JGC65571:JGD65571 JPY65571:JPZ65571 JZU65571:JZV65571 KJQ65571:KJR65571 KTM65571:KTN65571 LDI65571:LDJ65571 LNE65571:LNF65571 LXA65571:LXB65571 MGW65571:MGX65571 MQS65571:MQT65571 NAO65571:NAP65571 NKK65571:NKL65571 NUG65571:NUH65571 OEC65571:OED65571 ONY65571:ONZ65571 OXU65571:OXV65571 PHQ65571:PHR65571 PRM65571:PRN65571 QBI65571:QBJ65571 QLE65571:QLF65571 QVA65571:QVB65571 REW65571:REX65571 ROS65571:ROT65571 RYO65571:RYP65571 SIK65571:SIL65571 SSG65571:SSH65571 TCC65571:TCD65571 TLY65571:TLZ65571 TVU65571:TVV65571 UFQ65571:UFR65571 UPM65571:UPN65571 UZI65571:UZJ65571 VJE65571:VJF65571 VTA65571:VTB65571 WCW65571:WCX65571 WMS65571:WMT65571 WWO65571:WWP65571 AG131107:AH131107 KC131107:KD131107 TY131107:TZ131107 ADU131107:ADV131107 ANQ131107:ANR131107 AXM131107:AXN131107 BHI131107:BHJ131107 BRE131107:BRF131107 CBA131107:CBB131107 CKW131107:CKX131107 CUS131107:CUT131107 DEO131107:DEP131107 DOK131107:DOL131107 DYG131107:DYH131107 EIC131107:EID131107 ERY131107:ERZ131107 FBU131107:FBV131107 FLQ131107:FLR131107 FVM131107:FVN131107 GFI131107:GFJ131107 GPE131107:GPF131107 GZA131107:GZB131107 HIW131107:HIX131107 HSS131107:HST131107 ICO131107:ICP131107 IMK131107:IML131107 IWG131107:IWH131107 JGC131107:JGD131107 JPY131107:JPZ131107 JZU131107:JZV131107 KJQ131107:KJR131107 KTM131107:KTN131107 LDI131107:LDJ131107 LNE131107:LNF131107 LXA131107:LXB131107 MGW131107:MGX131107 MQS131107:MQT131107 NAO131107:NAP131107 NKK131107:NKL131107 NUG131107:NUH131107 OEC131107:OED131107 ONY131107:ONZ131107 OXU131107:OXV131107 PHQ131107:PHR131107 PRM131107:PRN131107 QBI131107:QBJ131107 QLE131107:QLF131107 QVA131107:QVB131107 REW131107:REX131107 ROS131107:ROT131107 RYO131107:RYP131107 SIK131107:SIL131107 SSG131107:SSH131107 TCC131107:TCD131107 TLY131107:TLZ131107 TVU131107:TVV131107 UFQ131107:UFR131107 UPM131107:UPN131107 UZI131107:UZJ131107 VJE131107:VJF131107 VTA131107:VTB131107 WCW131107:WCX131107 WMS131107:WMT131107 WWO131107:WWP131107 AG196643:AH196643 KC196643:KD196643 TY196643:TZ196643 ADU196643:ADV196643 ANQ196643:ANR196643 AXM196643:AXN196643 BHI196643:BHJ196643 BRE196643:BRF196643 CBA196643:CBB196643 CKW196643:CKX196643 CUS196643:CUT196643 DEO196643:DEP196643 DOK196643:DOL196643 DYG196643:DYH196643 EIC196643:EID196643 ERY196643:ERZ196643 FBU196643:FBV196643 FLQ196643:FLR196643 FVM196643:FVN196643 GFI196643:GFJ196643 GPE196643:GPF196643 GZA196643:GZB196643 HIW196643:HIX196643 HSS196643:HST196643 ICO196643:ICP196643 IMK196643:IML196643 IWG196643:IWH196643 JGC196643:JGD196643 JPY196643:JPZ196643 JZU196643:JZV196643 KJQ196643:KJR196643 KTM196643:KTN196643 LDI196643:LDJ196643 LNE196643:LNF196643 LXA196643:LXB196643 MGW196643:MGX196643 MQS196643:MQT196643 NAO196643:NAP196643 NKK196643:NKL196643 NUG196643:NUH196643 OEC196643:OED196643 ONY196643:ONZ196643 OXU196643:OXV196643 PHQ196643:PHR196643 PRM196643:PRN196643 QBI196643:QBJ196643 QLE196643:QLF196643 QVA196643:QVB196643 REW196643:REX196643 ROS196643:ROT196643 RYO196643:RYP196643 SIK196643:SIL196643 SSG196643:SSH196643 TCC196643:TCD196643 TLY196643:TLZ196643 TVU196643:TVV196643 UFQ196643:UFR196643 UPM196643:UPN196643 UZI196643:UZJ196643 VJE196643:VJF196643 VTA196643:VTB196643 WCW196643:WCX196643 WMS196643:WMT196643 WWO196643:WWP196643 AG262179:AH262179 KC262179:KD262179 TY262179:TZ262179 ADU262179:ADV262179 ANQ262179:ANR262179 AXM262179:AXN262179 BHI262179:BHJ262179 BRE262179:BRF262179 CBA262179:CBB262179 CKW262179:CKX262179 CUS262179:CUT262179 DEO262179:DEP262179 DOK262179:DOL262179 DYG262179:DYH262179 EIC262179:EID262179 ERY262179:ERZ262179 FBU262179:FBV262179 FLQ262179:FLR262179 FVM262179:FVN262179 GFI262179:GFJ262179 GPE262179:GPF262179 GZA262179:GZB262179 HIW262179:HIX262179 HSS262179:HST262179 ICO262179:ICP262179 IMK262179:IML262179 IWG262179:IWH262179 JGC262179:JGD262179 JPY262179:JPZ262179 JZU262179:JZV262179 KJQ262179:KJR262179 KTM262179:KTN262179 LDI262179:LDJ262179 LNE262179:LNF262179 LXA262179:LXB262179 MGW262179:MGX262179 MQS262179:MQT262179 NAO262179:NAP262179 NKK262179:NKL262179 NUG262179:NUH262179 OEC262179:OED262179 ONY262179:ONZ262179 OXU262179:OXV262179 PHQ262179:PHR262179 PRM262179:PRN262179 QBI262179:QBJ262179 QLE262179:QLF262179 QVA262179:QVB262179 REW262179:REX262179 ROS262179:ROT262179 RYO262179:RYP262179 SIK262179:SIL262179 SSG262179:SSH262179 TCC262179:TCD262179 TLY262179:TLZ262179 TVU262179:TVV262179 UFQ262179:UFR262179 UPM262179:UPN262179 UZI262179:UZJ262179 VJE262179:VJF262179 VTA262179:VTB262179 WCW262179:WCX262179 WMS262179:WMT262179 WWO262179:WWP262179 AG327715:AH327715 KC327715:KD327715 TY327715:TZ327715 ADU327715:ADV327715 ANQ327715:ANR327715 AXM327715:AXN327715 BHI327715:BHJ327715 BRE327715:BRF327715 CBA327715:CBB327715 CKW327715:CKX327715 CUS327715:CUT327715 DEO327715:DEP327715 DOK327715:DOL327715 DYG327715:DYH327715 EIC327715:EID327715 ERY327715:ERZ327715 FBU327715:FBV327715 FLQ327715:FLR327715 FVM327715:FVN327715 GFI327715:GFJ327715 GPE327715:GPF327715 GZA327715:GZB327715 HIW327715:HIX327715 HSS327715:HST327715 ICO327715:ICP327715 IMK327715:IML327715 IWG327715:IWH327715 JGC327715:JGD327715 JPY327715:JPZ327715 JZU327715:JZV327715 KJQ327715:KJR327715 KTM327715:KTN327715 LDI327715:LDJ327715 LNE327715:LNF327715 LXA327715:LXB327715 MGW327715:MGX327715 MQS327715:MQT327715 NAO327715:NAP327715 NKK327715:NKL327715 NUG327715:NUH327715 OEC327715:OED327715 ONY327715:ONZ327715 OXU327715:OXV327715 PHQ327715:PHR327715 PRM327715:PRN327715 QBI327715:QBJ327715 QLE327715:QLF327715 QVA327715:QVB327715 REW327715:REX327715 ROS327715:ROT327715 RYO327715:RYP327715 SIK327715:SIL327715 SSG327715:SSH327715 TCC327715:TCD327715 TLY327715:TLZ327715 TVU327715:TVV327715 UFQ327715:UFR327715 UPM327715:UPN327715 UZI327715:UZJ327715 VJE327715:VJF327715 VTA327715:VTB327715 WCW327715:WCX327715 WMS327715:WMT327715 WWO327715:WWP327715 AG393251:AH393251 KC393251:KD393251 TY393251:TZ393251 ADU393251:ADV393251 ANQ393251:ANR393251 AXM393251:AXN393251 BHI393251:BHJ393251 BRE393251:BRF393251 CBA393251:CBB393251 CKW393251:CKX393251 CUS393251:CUT393251 DEO393251:DEP393251 DOK393251:DOL393251 DYG393251:DYH393251 EIC393251:EID393251 ERY393251:ERZ393251 FBU393251:FBV393251 FLQ393251:FLR393251 FVM393251:FVN393251 GFI393251:GFJ393251 GPE393251:GPF393251 GZA393251:GZB393251 HIW393251:HIX393251 HSS393251:HST393251 ICO393251:ICP393251 IMK393251:IML393251 IWG393251:IWH393251 JGC393251:JGD393251 JPY393251:JPZ393251 JZU393251:JZV393251 KJQ393251:KJR393251 KTM393251:KTN393251 LDI393251:LDJ393251 LNE393251:LNF393251 LXA393251:LXB393251 MGW393251:MGX393251 MQS393251:MQT393251 NAO393251:NAP393251 NKK393251:NKL393251 NUG393251:NUH393251 OEC393251:OED393251 ONY393251:ONZ393251 OXU393251:OXV393251 PHQ393251:PHR393251 PRM393251:PRN393251 QBI393251:QBJ393251 QLE393251:QLF393251 QVA393251:QVB393251 REW393251:REX393251 ROS393251:ROT393251 RYO393251:RYP393251 SIK393251:SIL393251 SSG393251:SSH393251 TCC393251:TCD393251 TLY393251:TLZ393251 TVU393251:TVV393251 UFQ393251:UFR393251 UPM393251:UPN393251 UZI393251:UZJ393251 VJE393251:VJF393251 VTA393251:VTB393251 WCW393251:WCX393251 WMS393251:WMT393251 WWO393251:WWP393251 AG458787:AH458787 KC458787:KD458787 TY458787:TZ458787 ADU458787:ADV458787 ANQ458787:ANR458787 AXM458787:AXN458787 BHI458787:BHJ458787 BRE458787:BRF458787 CBA458787:CBB458787 CKW458787:CKX458787 CUS458787:CUT458787 DEO458787:DEP458787 DOK458787:DOL458787 DYG458787:DYH458787 EIC458787:EID458787 ERY458787:ERZ458787 FBU458787:FBV458787 FLQ458787:FLR458787 FVM458787:FVN458787 GFI458787:GFJ458787 GPE458787:GPF458787 GZA458787:GZB458787 HIW458787:HIX458787 HSS458787:HST458787 ICO458787:ICP458787 IMK458787:IML458787 IWG458787:IWH458787 JGC458787:JGD458787 JPY458787:JPZ458787 JZU458787:JZV458787 KJQ458787:KJR458787 KTM458787:KTN458787 LDI458787:LDJ458787 LNE458787:LNF458787 LXA458787:LXB458787 MGW458787:MGX458787 MQS458787:MQT458787 NAO458787:NAP458787 NKK458787:NKL458787 NUG458787:NUH458787 OEC458787:OED458787 ONY458787:ONZ458787 OXU458787:OXV458787 PHQ458787:PHR458787 PRM458787:PRN458787 QBI458787:QBJ458787 QLE458787:QLF458787 QVA458787:QVB458787 REW458787:REX458787 ROS458787:ROT458787 RYO458787:RYP458787 SIK458787:SIL458787 SSG458787:SSH458787 TCC458787:TCD458787 TLY458787:TLZ458787 TVU458787:TVV458787 UFQ458787:UFR458787 UPM458787:UPN458787 UZI458787:UZJ458787 VJE458787:VJF458787 VTA458787:VTB458787 WCW458787:WCX458787 WMS458787:WMT458787 WWO458787:WWP458787 AG524323:AH524323 KC524323:KD524323 TY524323:TZ524323 ADU524323:ADV524323 ANQ524323:ANR524323 AXM524323:AXN524323 BHI524323:BHJ524323 BRE524323:BRF524323 CBA524323:CBB524323 CKW524323:CKX524323 CUS524323:CUT524323 DEO524323:DEP524323 DOK524323:DOL524323 DYG524323:DYH524323 EIC524323:EID524323 ERY524323:ERZ524323 FBU524323:FBV524323 FLQ524323:FLR524323 FVM524323:FVN524323 GFI524323:GFJ524323 GPE524323:GPF524323 GZA524323:GZB524323 HIW524323:HIX524323 HSS524323:HST524323 ICO524323:ICP524323 IMK524323:IML524323 IWG524323:IWH524323 JGC524323:JGD524323 JPY524323:JPZ524323 JZU524323:JZV524323 KJQ524323:KJR524323 KTM524323:KTN524323 LDI524323:LDJ524323 LNE524323:LNF524323 LXA524323:LXB524323 MGW524323:MGX524323 MQS524323:MQT524323 NAO524323:NAP524323 NKK524323:NKL524323 NUG524323:NUH524323 OEC524323:OED524323 ONY524323:ONZ524323 OXU524323:OXV524323 PHQ524323:PHR524323 PRM524323:PRN524323 QBI524323:QBJ524323 QLE524323:QLF524323 QVA524323:QVB524323 REW524323:REX524323 ROS524323:ROT524323 RYO524323:RYP524323 SIK524323:SIL524323 SSG524323:SSH524323 TCC524323:TCD524323 TLY524323:TLZ524323 TVU524323:TVV524323 UFQ524323:UFR524323 UPM524323:UPN524323 UZI524323:UZJ524323 VJE524323:VJF524323 VTA524323:VTB524323 WCW524323:WCX524323 WMS524323:WMT524323 WWO524323:WWP524323 AG589859:AH589859 KC589859:KD589859 TY589859:TZ589859 ADU589859:ADV589859 ANQ589859:ANR589859 AXM589859:AXN589859 BHI589859:BHJ589859 BRE589859:BRF589859 CBA589859:CBB589859 CKW589859:CKX589859 CUS589859:CUT589859 DEO589859:DEP589859 DOK589859:DOL589859 DYG589859:DYH589859 EIC589859:EID589859 ERY589859:ERZ589859 FBU589859:FBV589859 FLQ589859:FLR589859 FVM589859:FVN589859 GFI589859:GFJ589859 GPE589859:GPF589859 GZA589859:GZB589859 HIW589859:HIX589859 HSS589859:HST589859 ICO589859:ICP589859 IMK589859:IML589859 IWG589859:IWH589859 JGC589859:JGD589859 JPY589859:JPZ589859 JZU589859:JZV589859 KJQ589859:KJR589859 KTM589859:KTN589859 LDI589859:LDJ589859 LNE589859:LNF589859 LXA589859:LXB589859 MGW589859:MGX589859 MQS589859:MQT589859 NAO589859:NAP589859 NKK589859:NKL589859 NUG589859:NUH589859 OEC589859:OED589859 ONY589859:ONZ589859 OXU589859:OXV589859 PHQ589859:PHR589859 PRM589859:PRN589859 QBI589859:QBJ589859 QLE589859:QLF589859 QVA589859:QVB589859 REW589859:REX589859 ROS589859:ROT589859 RYO589859:RYP589859 SIK589859:SIL589859 SSG589859:SSH589859 TCC589859:TCD589859 TLY589859:TLZ589859 TVU589859:TVV589859 UFQ589859:UFR589859 UPM589859:UPN589859 UZI589859:UZJ589859 VJE589859:VJF589859 VTA589859:VTB589859 WCW589859:WCX589859 WMS589859:WMT589859 WWO589859:WWP589859 AG655395:AH655395 KC655395:KD655395 TY655395:TZ655395 ADU655395:ADV655395 ANQ655395:ANR655395 AXM655395:AXN655395 BHI655395:BHJ655395 BRE655395:BRF655395 CBA655395:CBB655395 CKW655395:CKX655395 CUS655395:CUT655395 DEO655395:DEP655395 DOK655395:DOL655395 DYG655395:DYH655395 EIC655395:EID655395 ERY655395:ERZ655395 FBU655395:FBV655395 FLQ655395:FLR655395 FVM655395:FVN655395 GFI655395:GFJ655395 GPE655395:GPF655395 GZA655395:GZB655395 HIW655395:HIX655395 HSS655395:HST655395 ICO655395:ICP655395 IMK655395:IML655395 IWG655395:IWH655395 JGC655395:JGD655395 JPY655395:JPZ655395 JZU655395:JZV655395 KJQ655395:KJR655395 KTM655395:KTN655395 LDI655395:LDJ655395 LNE655395:LNF655395 LXA655395:LXB655395 MGW655395:MGX655395 MQS655395:MQT655395 NAO655395:NAP655395 NKK655395:NKL655395 NUG655395:NUH655395 OEC655395:OED655395 ONY655395:ONZ655395 OXU655395:OXV655395 PHQ655395:PHR655395 PRM655395:PRN655395 QBI655395:QBJ655395 QLE655395:QLF655395 QVA655395:QVB655395 REW655395:REX655395 ROS655395:ROT655395 RYO655395:RYP655395 SIK655395:SIL655395 SSG655395:SSH655395 TCC655395:TCD655395 TLY655395:TLZ655395 TVU655395:TVV655395 UFQ655395:UFR655395 UPM655395:UPN655395 UZI655395:UZJ655395 VJE655395:VJF655395 VTA655395:VTB655395 WCW655395:WCX655395 WMS655395:WMT655395 WWO655395:WWP655395 AG720931:AH720931 KC720931:KD720931 TY720931:TZ720931 ADU720931:ADV720931 ANQ720931:ANR720931 AXM720931:AXN720931 BHI720931:BHJ720931 BRE720931:BRF720931 CBA720931:CBB720931 CKW720931:CKX720931 CUS720931:CUT720931 DEO720931:DEP720931 DOK720931:DOL720931 DYG720931:DYH720931 EIC720931:EID720931 ERY720931:ERZ720931 FBU720931:FBV720931 FLQ720931:FLR720931 FVM720931:FVN720931 GFI720931:GFJ720931 GPE720931:GPF720931 GZA720931:GZB720931 HIW720931:HIX720931 HSS720931:HST720931 ICO720931:ICP720931 IMK720931:IML720931 IWG720931:IWH720931 JGC720931:JGD720931 JPY720931:JPZ720931 JZU720931:JZV720931 KJQ720931:KJR720931 KTM720931:KTN720931 LDI720931:LDJ720931 LNE720931:LNF720931 LXA720931:LXB720931 MGW720931:MGX720931 MQS720931:MQT720931 NAO720931:NAP720931 NKK720931:NKL720931 NUG720931:NUH720931 OEC720931:OED720931 ONY720931:ONZ720931 OXU720931:OXV720931 PHQ720931:PHR720931 PRM720931:PRN720931 QBI720931:QBJ720931 QLE720931:QLF720931 QVA720931:QVB720931 REW720931:REX720931 ROS720931:ROT720931 RYO720931:RYP720931 SIK720931:SIL720931 SSG720931:SSH720931 TCC720931:TCD720931 TLY720931:TLZ720931 TVU720931:TVV720931 UFQ720931:UFR720931 UPM720931:UPN720931 UZI720931:UZJ720931 VJE720931:VJF720931 VTA720931:VTB720931 WCW720931:WCX720931 WMS720931:WMT720931 WWO720931:WWP720931 AG786467:AH786467 KC786467:KD786467 TY786467:TZ786467 ADU786467:ADV786467 ANQ786467:ANR786467 AXM786467:AXN786467 BHI786467:BHJ786467 BRE786467:BRF786467 CBA786467:CBB786467 CKW786467:CKX786467 CUS786467:CUT786467 DEO786467:DEP786467 DOK786467:DOL786467 DYG786467:DYH786467 EIC786467:EID786467 ERY786467:ERZ786467 FBU786467:FBV786467 FLQ786467:FLR786467 FVM786467:FVN786467 GFI786467:GFJ786467 GPE786467:GPF786467 GZA786467:GZB786467 HIW786467:HIX786467 HSS786467:HST786467 ICO786467:ICP786467 IMK786467:IML786467 IWG786467:IWH786467 JGC786467:JGD786467 JPY786467:JPZ786467 JZU786467:JZV786467 KJQ786467:KJR786467 KTM786467:KTN786467 LDI786467:LDJ786467 LNE786467:LNF786467 LXA786467:LXB786467 MGW786467:MGX786467 MQS786467:MQT786467 NAO786467:NAP786467 NKK786467:NKL786467 NUG786467:NUH786467 OEC786467:OED786467 ONY786467:ONZ786467 OXU786467:OXV786467 PHQ786467:PHR786467 PRM786467:PRN786467 QBI786467:QBJ786467 QLE786467:QLF786467 QVA786467:QVB786467 REW786467:REX786467 ROS786467:ROT786467 RYO786467:RYP786467 SIK786467:SIL786467 SSG786467:SSH786467 TCC786467:TCD786467 TLY786467:TLZ786467 TVU786467:TVV786467 UFQ786467:UFR786467 UPM786467:UPN786467 UZI786467:UZJ786467 VJE786467:VJF786467 VTA786467:VTB786467 WCW786467:WCX786467 WMS786467:WMT786467 WWO786467:WWP786467 AG852003:AH852003 KC852003:KD852003 TY852003:TZ852003 ADU852003:ADV852003 ANQ852003:ANR852003 AXM852003:AXN852003 BHI852003:BHJ852003 BRE852003:BRF852003 CBA852003:CBB852003 CKW852003:CKX852003 CUS852003:CUT852003 DEO852003:DEP852003 DOK852003:DOL852003 DYG852003:DYH852003 EIC852003:EID852003 ERY852003:ERZ852003 FBU852003:FBV852003 FLQ852003:FLR852003 FVM852003:FVN852003 GFI852003:GFJ852003 GPE852003:GPF852003 GZA852003:GZB852003 HIW852003:HIX852003 HSS852003:HST852003 ICO852003:ICP852003 IMK852003:IML852003 IWG852003:IWH852003 JGC852003:JGD852003 JPY852003:JPZ852003 JZU852003:JZV852003 KJQ852003:KJR852003 KTM852003:KTN852003 LDI852003:LDJ852003 LNE852003:LNF852003 LXA852003:LXB852003 MGW852003:MGX852003 MQS852003:MQT852003 NAO852003:NAP852003 NKK852003:NKL852003 NUG852003:NUH852003 OEC852003:OED852003 ONY852003:ONZ852003 OXU852003:OXV852003 PHQ852003:PHR852003 PRM852003:PRN852003 QBI852003:QBJ852003 QLE852003:QLF852003 QVA852003:QVB852003 REW852003:REX852003 ROS852003:ROT852003 RYO852003:RYP852003 SIK852003:SIL852003 SSG852003:SSH852003 TCC852003:TCD852003 TLY852003:TLZ852003 TVU852003:TVV852003 UFQ852003:UFR852003 UPM852003:UPN852003 UZI852003:UZJ852003 VJE852003:VJF852003 VTA852003:VTB852003 WCW852003:WCX852003 WMS852003:WMT852003 WWO852003:WWP852003 AG917539:AH917539 KC917539:KD917539 TY917539:TZ917539 ADU917539:ADV917539 ANQ917539:ANR917539 AXM917539:AXN917539 BHI917539:BHJ917539 BRE917539:BRF917539 CBA917539:CBB917539 CKW917539:CKX917539 CUS917539:CUT917539 DEO917539:DEP917539 DOK917539:DOL917539 DYG917539:DYH917539 EIC917539:EID917539 ERY917539:ERZ917539 FBU917539:FBV917539 FLQ917539:FLR917539 FVM917539:FVN917539 GFI917539:GFJ917539 GPE917539:GPF917539 GZA917539:GZB917539 HIW917539:HIX917539 HSS917539:HST917539 ICO917539:ICP917539 IMK917539:IML917539 IWG917539:IWH917539 JGC917539:JGD917539 JPY917539:JPZ917539 JZU917539:JZV917539 KJQ917539:KJR917539 KTM917539:KTN917539 LDI917539:LDJ917539 LNE917539:LNF917539 LXA917539:LXB917539 MGW917539:MGX917539 MQS917539:MQT917539 NAO917539:NAP917539 NKK917539:NKL917539 NUG917539:NUH917539 OEC917539:OED917539 ONY917539:ONZ917539 OXU917539:OXV917539 PHQ917539:PHR917539 PRM917539:PRN917539 QBI917539:QBJ917539 QLE917539:QLF917539 QVA917539:QVB917539 REW917539:REX917539 ROS917539:ROT917539 RYO917539:RYP917539 SIK917539:SIL917539 SSG917539:SSH917539 TCC917539:TCD917539 TLY917539:TLZ917539 TVU917539:TVV917539 UFQ917539:UFR917539 UPM917539:UPN917539 UZI917539:UZJ917539 VJE917539:VJF917539 VTA917539:VTB917539 WCW917539:WCX917539 WMS917539:WMT917539 WWO917539:WWP917539 AG983075:AH983075 KC983075:KD983075 TY983075:TZ983075 ADU983075:ADV983075 ANQ983075:ANR983075 AXM983075:AXN983075 BHI983075:BHJ983075 BRE983075:BRF983075 CBA983075:CBB983075 CKW983075:CKX983075 CUS983075:CUT983075 DEO983075:DEP983075 DOK983075:DOL983075 DYG983075:DYH983075 EIC983075:EID983075 ERY983075:ERZ983075 FBU983075:FBV983075 FLQ983075:FLR983075 FVM983075:FVN983075 GFI983075:GFJ983075 GPE983075:GPF983075 GZA983075:GZB983075 HIW983075:HIX983075 HSS983075:HST983075 ICO983075:ICP983075 IMK983075:IML983075 IWG983075:IWH983075 JGC983075:JGD983075 JPY983075:JPZ983075 JZU983075:JZV983075 KJQ983075:KJR983075 KTM983075:KTN983075 LDI983075:LDJ983075 LNE983075:LNF983075 LXA983075:LXB983075 MGW983075:MGX983075 MQS983075:MQT983075 NAO983075:NAP983075 NKK983075:NKL983075 NUG983075:NUH983075 OEC983075:OED983075 ONY983075:ONZ983075 OXU983075:OXV983075 PHQ983075:PHR983075 PRM983075:PRN983075 QBI983075:QBJ983075 QLE983075:QLF983075 QVA983075:QVB983075 REW983075:REX983075 ROS983075:ROT983075 RYO983075:RYP983075 SIK983075:SIL983075 SSG983075:SSH983075 TCC983075:TCD983075 TLY983075:TLZ983075 TVU983075:TVV983075 UFQ983075:UFR983075 UPM983075:UPN983075 UZI983075:UZJ983075 VJE983075:VJF983075 VTA983075:VTB983075 WCW983075:WCX983075 WMS983075:WMT983075 WWO983075:WWP983075 AG16:AH16 KC15:KD15 TY15:TZ15 ADU15:ADV15 ANQ15:ANR15 AXM15:AXN15 BHI15:BHJ15 BRE15:BRF15 CBA15:CBB15 CKW15:CKX15 CUS15:CUT15 DEO15:DEP15 DOK15:DOL15 DYG15:DYH15 EIC15:EID15 ERY15:ERZ15 FBU15:FBV15 FLQ15:FLR15 FVM15:FVN15 GFI15:GFJ15 GPE15:GPF15 GZA15:GZB15 HIW15:HIX15 HSS15:HST15 ICO15:ICP15 IMK15:IML15 IWG15:IWH15 JGC15:JGD15 JPY15:JPZ15 JZU15:JZV15 KJQ15:KJR15 KTM15:KTN15 LDI15:LDJ15 LNE15:LNF15 LXA15:LXB15 MGW15:MGX15 MQS15:MQT15 NAO15:NAP15 NKK15:NKL15 NUG15:NUH15 OEC15:OED15 ONY15:ONZ15 OXU15:OXV15 PHQ15:PHR15 PRM15:PRN15 QBI15:QBJ15 QLE15:QLF15 QVA15:QVB15 REW15:REX15 ROS15:ROT15 RYO15:RYP15 SIK15:SIL15 SSG15:SSH15 TCC15:TCD15 TLY15:TLZ15 TVU15:TVV15 UFQ15:UFR15 UPM15:UPN15 UZI15:UZJ15 VJE15:VJF15 VTA15:VTB15 WCW15:WCX15 WMS15:WMT15 WWO15:WWP15 AG65555:AH65555 KC65555:KD65555 TY65555:TZ65555 ADU65555:ADV65555 ANQ65555:ANR65555 AXM65555:AXN65555 BHI65555:BHJ65555 BRE65555:BRF65555 CBA65555:CBB65555 CKW65555:CKX65555 CUS65555:CUT65555 DEO65555:DEP65555 DOK65555:DOL65555 DYG65555:DYH65555 EIC65555:EID65555 ERY65555:ERZ65555 FBU65555:FBV65555 FLQ65555:FLR65555 FVM65555:FVN65555 GFI65555:GFJ65555 GPE65555:GPF65555 GZA65555:GZB65555 HIW65555:HIX65555 HSS65555:HST65555 ICO65555:ICP65555 IMK65555:IML65555 IWG65555:IWH65555 JGC65555:JGD65555 JPY65555:JPZ65555 JZU65555:JZV65555 KJQ65555:KJR65555 KTM65555:KTN65555 LDI65555:LDJ65555 LNE65555:LNF65555 LXA65555:LXB65555 MGW65555:MGX65555 MQS65555:MQT65555 NAO65555:NAP65555 NKK65555:NKL65555 NUG65555:NUH65555 OEC65555:OED65555 ONY65555:ONZ65555 OXU65555:OXV65555 PHQ65555:PHR65555 PRM65555:PRN65555 QBI65555:QBJ65555 QLE65555:QLF65555 QVA65555:QVB65555 REW65555:REX65555 ROS65555:ROT65555 RYO65555:RYP65555 SIK65555:SIL65555 SSG65555:SSH65555 TCC65555:TCD65555 TLY65555:TLZ65555 TVU65555:TVV65555 UFQ65555:UFR65555 UPM65555:UPN65555 UZI65555:UZJ65555 VJE65555:VJF65555 VTA65555:VTB65555 WCW65555:WCX65555 WMS65555:WMT65555 WWO65555:WWP65555 AG131091:AH131091 KC131091:KD131091 TY131091:TZ131091 ADU131091:ADV131091 ANQ131091:ANR131091 AXM131091:AXN131091 BHI131091:BHJ131091 BRE131091:BRF131091 CBA131091:CBB131091 CKW131091:CKX131091 CUS131091:CUT131091 DEO131091:DEP131091 DOK131091:DOL131091 DYG131091:DYH131091 EIC131091:EID131091 ERY131091:ERZ131091 FBU131091:FBV131091 FLQ131091:FLR131091 FVM131091:FVN131091 GFI131091:GFJ131091 GPE131091:GPF131091 GZA131091:GZB131091 HIW131091:HIX131091 HSS131091:HST131091 ICO131091:ICP131091 IMK131091:IML131091 IWG131091:IWH131091 JGC131091:JGD131091 JPY131091:JPZ131091 JZU131091:JZV131091 KJQ131091:KJR131091 KTM131091:KTN131091 LDI131091:LDJ131091 LNE131091:LNF131091 LXA131091:LXB131091 MGW131091:MGX131091 MQS131091:MQT131091 NAO131091:NAP131091 NKK131091:NKL131091 NUG131091:NUH131091 OEC131091:OED131091 ONY131091:ONZ131091 OXU131091:OXV131091 PHQ131091:PHR131091 PRM131091:PRN131091 QBI131091:QBJ131091 QLE131091:QLF131091 QVA131091:QVB131091 REW131091:REX131091 ROS131091:ROT131091 RYO131091:RYP131091 SIK131091:SIL131091 SSG131091:SSH131091 TCC131091:TCD131091 TLY131091:TLZ131091 TVU131091:TVV131091 UFQ131091:UFR131091 UPM131091:UPN131091 UZI131091:UZJ131091 VJE131091:VJF131091 VTA131091:VTB131091 WCW131091:WCX131091 WMS131091:WMT131091 WWO131091:WWP131091 AG196627:AH196627 KC196627:KD196627 TY196627:TZ196627 ADU196627:ADV196627 ANQ196627:ANR196627 AXM196627:AXN196627 BHI196627:BHJ196627 BRE196627:BRF196627 CBA196627:CBB196627 CKW196627:CKX196627 CUS196627:CUT196627 DEO196627:DEP196627 DOK196627:DOL196627 DYG196627:DYH196627 EIC196627:EID196627 ERY196627:ERZ196627 FBU196627:FBV196627 FLQ196627:FLR196627 FVM196627:FVN196627 GFI196627:GFJ196627 GPE196627:GPF196627 GZA196627:GZB196627 HIW196627:HIX196627 HSS196627:HST196627 ICO196627:ICP196627 IMK196627:IML196627 IWG196627:IWH196627 JGC196627:JGD196627 JPY196627:JPZ196627 JZU196627:JZV196627 KJQ196627:KJR196627 KTM196627:KTN196627 LDI196627:LDJ196627 LNE196627:LNF196627 LXA196627:LXB196627 MGW196627:MGX196627 MQS196627:MQT196627 NAO196627:NAP196627 NKK196627:NKL196627 NUG196627:NUH196627 OEC196627:OED196627 ONY196627:ONZ196627 OXU196627:OXV196627 PHQ196627:PHR196627 PRM196627:PRN196627 QBI196627:QBJ196627 QLE196627:QLF196627 QVA196627:QVB196627 REW196627:REX196627 ROS196627:ROT196627 RYO196627:RYP196627 SIK196627:SIL196627 SSG196627:SSH196627 TCC196627:TCD196627 TLY196627:TLZ196627 TVU196627:TVV196627 UFQ196627:UFR196627 UPM196627:UPN196627 UZI196627:UZJ196627 VJE196627:VJF196627 VTA196627:VTB196627 WCW196627:WCX196627 WMS196627:WMT196627 WWO196627:WWP196627 AG262163:AH262163 KC262163:KD262163 TY262163:TZ262163 ADU262163:ADV262163 ANQ262163:ANR262163 AXM262163:AXN262163 BHI262163:BHJ262163 BRE262163:BRF262163 CBA262163:CBB262163 CKW262163:CKX262163 CUS262163:CUT262163 DEO262163:DEP262163 DOK262163:DOL262163 DYG262163:DYH262163 EIC262163:EID262163 ERY262163:ERZ262163 FBU262163:FBV262163 FLQ262163:FLR262163 FVM262163:FVN262163 GFI262163:GFJ262163 GPE262163:GPF262163 GZA262163:GZB262163 HIW262163:HIX262163 HSS262163:HST262163 ICO262163:ICP262163 IMK262163:IML262163 IWG262163:IWH262163 JGC262163:JGD262163 JPY262163:JPZ262163 JZU262163:JZV262163 KJQ262163:KJR262163 KTM262163:KTN262163 LDI262163:LDJ262163 LNE262163:LNF262163 LXA262163:LXB262163 MGW262163:MGX262163 MQS262163:MQT262163 NAO262163:NAP262163 NKK262163:NKL262163 NUG262163:NUH262163 OEC262163:OED262163 ONY262163:ONZ262163 OXU262163:OXV262163 PHQ262163:PHR262163 PRM262163:PRN262163 QBI262163:QBJ262163 QLE262163:QLF262163 QVA262163:QVB262163 REW262163:REX262163 ROS262163:ROT262163 RYO262163:RYP262163 SIK262163:SIL262163 SSG262163:SSH262163 TCC262163:TCD262163 TLY262163:TLZ262163 TVU262163:TVV262163 UFQ262163:UFR262163 UPM262163:UPN262163 UZI262163:UZJ262163 VJE262163:VJF262163 VTA262163:VTB262163 WCW262163:WCX262163 WMS262163:WMT262163 WWO262163:WWP262163 AG327699:AH327699 KC327699:KD327699 TY327699:TZ327699 ADU327699:ADV327699 ANQ327699:ANR327699 AXM327699:AXN327699 BHI327699:BHJ327699 BRE327699:BRF327699 CBA327699:CBB327699 CKW327699:CKX327699 CUS327699:CUT327699 DEO327699:DEP327699 DOK327699:DOL327699 DYG327699:DYH327699 EIC327699:EID327699 ERY327699:ERZ327699 FBU327699:FBV327699 FLQ327699:FLR327699 FVM327699:FVN327699 GFI327699:GFJ327699 GPE327699:GPF327699 GZA327699:GZB327699 HIW327699:HIX327699 HSS327699:HST327699 ICO327699:ICP327699 IMK327699:IML327699 IWG327699:IWH327699 JGC327699:JGD327699 JPY327699:JPZ327699 JZU327699:JZV327699 KJQ327699:KJR327699 KTM327699:KTN327699 LDI327699:LDJ327699 LNE327699:LNF327699 LXA327699:LXB327699 MGW327699:MGX327699 MQS327699:MQT327699 NAO327699:NAP327699 NKK327699:NKL327699 NUG327699:NUH327699 OEC327699:OED327699 ONY327699:ONZ327699 OXU327699:OXV327699 PHQ327699:PHR327699 PRM327699:PRN327699 QBI327699:QBJ327699 QLE327699:QLF327699 QVA327699:QVB327699 REW327699:REX327699 ROS327699:ROT327699 RYO327699:RYP327699 SIK327699:SIL327699 SSG327699:SSH327699 TCC327699:TCD327699 TLY327699:TLZ327699 TVU327699:TVV327699 UFQ327699:UFR327699 UPM327699:UPN327699 UZI327699:UZJ327699 VJE327699:VJF327699 VTA327699:VTB327699 WCW327699:WCX327699 WMS327699:WMT327699 WWO327699:WWP327699 AG393235:AH393235 KC393235:KD393235 TY393235:TZ393235 ADU393235:ADV393235 ANQ393235:ANR393235 AXM393235:AXN393235 BHI393235:BHJ393235 BRE393235:BRF393235 CBA393235:CBB393235 CKW393235:CKX393235 CUS393235:CUT393235 DEO393235:DEP393235 DOK393235:DOL393235 DYG393235:DYH393235 EIC393235:EID393235 ERY393235:ERZ393235 FBU393235:FBV393235 FLQ393235:FLR393235 FVM393235:FVN393235 GFI393235:GFJ393235 GPE393235:GPF393235 GZA393235:GZB393235 HIW393235:HIX393235 HSS393235:HST393235 ICO393235:ICP393235 IMK393235:IML393235 IWG393235:IWH393235 JGC393235:JGD393235 JPY393235:JPZ393235 JZU393235:JZV393235 KJQ393235:KJR393235 KTM393235:KTN393235 LDI393235:LDJ393235 LNE393235:LNF393235 LXA393235:LXB393235 MGW393235:MGX393235 MQS393235:MQT393235 NAO393235:NAP393235 NKK393235:NKL393235 NUG393235:NUH393235 OEC393235:OED393235 ONY393235:ONZ393235 OXU393235:OXV393235 PHQ393235:PHR393235 PRM393235:PRN393235 QBI393235:QBJ393235 QLE393235:QLF393235 QVA393235:QVB393235 REW393235:REX393235 ROS393235:ROT393235 RYO393235:RYP393235 SIK393235:SIL393235 SSG393235:SSH393235 TCC393235:TCD393235 TLY393235:TLZ393235 TVU393235:TVV393235 UFQ393235:UFR393235 UPM393235:UPN393235 UZI393235:UZJ393235 VJE393235:VJF393235 VTA393235:VTB393235 WCW393235:WCX393235 WMS393235:WMT393235 WWO393235:WWP393235 AG458771:AH458771 KC458771:KD458771 TY458771:TZ458771 ADU458771:ADV458771 ANQ458771:ANR458771 AXM458771:AXN458771 BHI458771:BHJ458771 BRE458771:BRF458771 CBA458771:CBB458771 CKW458771:CKX458771 CUS458771:CUT458771 DEO458771:DEP458771 DOK458771:DOL458771 DYG458771:DYH458771 EIC458771:EID458771 ERY458771:ERZ458771 FBU458771:FBV458771 FLQ458771:FLR458771 FVM458771:FVN458771 GFI458771:GFJ458771 GPE458771:GPF458771 GZA458771:GZB458771 HIW458771:HIX458771 HSS458771:HST458771 ICO458771:ICP458771 IMK458771:IML458771 IWG458771:IWH458771 JGC458771:JGD458771 JPY458771:JPZ458771 JZU458771:JZV458771 KJQ458771:KJR458771 KTM458771:KTN458771 LDI458771:LDJ458771 LNE458771:LNF458771 LXA458771:LXB458771 MGW458771:MGX458771 MQS458771:MQT458771 NAO458771:NAP458771 NKK458771:NKL458771 NUG458771:NUH458771 OEC458771:OED458771 ONY458771:ONZ458771 OXU458771:OXV458771 PHQ458771:PHR458771 PRM458771:PRN458771 QBI458771:QBJ458771 QLE458771:QLF458771 QVA458771:QVB458771 REW458771:REX458771 ROS458771:ROT458771 RYO458771:RYP458771 SIK458771:SIL458771 SSG458771:SSH458771 TCC458771:TCD458771 TLY458771:TLZ458771 TVU458771:TVV458771 UFQ458771:UFR458771 UPM458771:UPN458771 UZI458771:UZJ458771 VJE458771:VJF458771 VTA458771:VTB458771 WCW458771:WCX458771 WMS458771:WMT458771 WWO458771:WWP458771 AG524307:AH524307 KC524307:KD524307 TY524307:TZ524307 ADU524307:ADV524307 ANQ524307:ANR524307 AXM524307:AXN524307 BHI524307:BHJ524307 BRE524307:BRF524307 CBA524307:CBB524307 CKW524307:CKX524307 CUS524307:CUT524307 DEO524307:DEP524307 DOK524307:DOL524307 DYG524307:DYH524307 EIC524307:EID524307 ERY524307:ERZ524307 FBU524307:FBV524307 FLQ524307:FLR524307 FVM524307:FVN524307 GFI524307:GFJ524307 GPE524307:GPF524307 GZA524307:GZB524307 HIW524307:HIX524307 HSS524307:HST524307 ICO524307:ICP524307 IMK524307:IML524307 IWG524307:IWH524307 JGC524307:JGD524307 JPY524307:JPZ524307 JZU524307:JZV524307 KJQ524307:KJR524307 KTM524307:KTN524307 LDI524307:LDJ524307 LNE524307:LNF524307 LXA524307:LXB524307 MGW524307:MGX524307 MQS524307:MQT524307 NAO524307:NAP524307 NKK524307:NKL524307 NUG524307:NUH524307 OEC524307:OED524307 ONY524307:ONZ524307 OXU524307:OXV524307 PHQ524307:PHR524307 PRM524307:PRN524307 QBI524307:QBJ524307 QLE524307:QLF524307 QVA524307:QVB524307 REW524307:REX524307 ROS524307:ROT524307 RYO524307:RYP524307 SIK524307:SIL524307 SSG524307:SSH524307 TCC524307:TCD524307 TLY524307:TLZ524307 TVU524307:TVV524307 UFQ524307:UFR524307 UPM524307:UPN524307 UZI524307:UZJ524307 VJE524307:VJF524307 VTA524307:VTB524307 WCW524307:WCX524307 WMS524307:WMT524307 WWO524307:WWP524307 AG589843:AH589843 KC589843:KD589843 TY589843:TZ589843 ADU589843:ADV589843 ANQ589843:ANR589843 AXM589843:AXN589843 BHI589843:BHJ589843 BRE589843:BRF589843 CBA589843:CBB589843 CKW589843:CKX589843 CUS589843:CUT589843 DEO589843:DEP589843 DOK589843:DOL589843 DYG589843:DYH589843 EIC589843:EID589843 ERY589843:ERZ589843 FBU589843:FBV589843 FLQ589843:FLR589843 FVM589843:FVN589843 GFI589843:GFJ589843 GPE589843:GPF589843 GZA589843:GZB589843 HIW589843:HIX589843 HSS589843:HST589843 ICO589843:ICP589843 IMK589843:IML589843 IWG589843:IWH589843 JGC589843:JGD589843 JPY589843:JPZ589843 JZU589843:JZV589843 KJQ589843:KJR589843 KTM589843:KTN589843 LDI589843:LDJ589843 LNE589843:LNF589843 LXA589843:LXB589843 MGW589843:MGX589843 MQS589843:MQT589843 NAO589843:NAP589843 NKK589843:NKL589843 NUG589843:NUH589843 OEC589843:OED589843 ONY589843:ONZ589843 OXU589843:OXV589843 PHQ589843:PHR589843 PRM589843:PRN589843 QBI589843:QBJ589843 QLE589843:QLF589843 QVA589843:QVB589843 REW589843:REX589843 ROS589843:ROT589843 RYO589843:RYP589843 SIK589843:SIL589843 SSG589843:SSH589843 TCC589843:TCD589843 TLY589843:TLZ589843 TVU589843:TVV589843 UFQ589843:UFR589843 UPM589843:UPN589843 UZI589843:UZJ589843 VJE589843:VJF589843 VTA589843:VTB589843 WCW589843:WCX589843 WMS589843:WMT589843 WWO589843:WWP589843 AG655379:AH655379 KC655379:KD655379 TY655379:TZ655379 ADU655379:ADV655379 ANQ655379:ANR655379 AXM655379:AXN655379 BHI655379:BHJ655379 BRE655379:BRF655379 CBA655379:CBB655379 CKW655379:CKX655379 CUS655379:CUT655379 DEO655379:DEP655379 DOK655379:DOL655379 DYG655379:DYH655379 EIC655379:EID655379 ERY655379:ERZ655379 FBU655379:FBV655379 FLQ655379:FLR655379 FVM655379:FVN655379 GFI655379:GFJ655379 GPE655379:GPF655379 GZA655379:GZB655379 HIW655379:HIX655379 HSS655379:HST655379 ICO655379:ICP655379 IMK655379:IML655379 IWG655379:IWH655379 JGC655379:JGD655379 JPY655379:JPZ655379 JZU655379:JZV655379 KJQ655379:KJR655379 KTM655379:KTN655379 LDI655379:LDJ655379 LNE655379:LNF655379 LXA655379:LXB655379 MGW655379:MGX655379 MQS655379:MQT655379 NAO655379:NAP655379 NKK655379:NKL655379 NUG655379:NUH655379 OEC655379:OED655379 ONY655379:ONZ655379 OXU655379:OXV655379 PHQ655379:PHR655379 PRM655379:PRN655379 QBI655379:QBJ655379 QLE655379:QLF655379 QVA655379:QVB655379 REW655379:REX655379 ROS655379:ROT655379 RYO655379:RYP655379 SIK655379:SIL655379 SSG655379:SSH655379 TCC655379:TCD655379 TLY655379:TLZ655379 TVU655379:TVV655379 UFQ655379:UFR655379 UPM655379:UPN655379 UZI655379:UZJ655379 VJE655379:VJF655379 VTA655379:VTB655379 WCW655379:WCX655379 WMS655379:WMT655379 WWO655379:WWP655379 AG720915:AH720915 KC720915:KD720915 TY720915:TZ720915 ADU720915:ADV720915 ANQ720915:ANR720915 AXM720915:AXN720915 BHI720915:BHJ720915 BRE720915:BRF720915 CBA720915:CBB720915 CKW720915:CKX720915 CUS720915:CUT720915 DEO720915:DEP720915 DOK720915:DOL720915 DYG720915:DYH720915 EIC720915:EID720915 ERY720915:ERZ720915 FBU720915:FBV720915 FLQ720915:FLR720915 FVM720915:FVN720915 GFI720915:GFJ720915 GPE720915:GPF720915 GZA720915:GZB720915 HIW720915:HIX720915 HSS720915:HST720915 ICO720915:ICP720915 IMK720915:IML720915 IWG720915:IWH720915 JGC720915:JGD720915 JPY720915:JPZ720915 JZU720915:JZV720915 KJQ720915:KJR720915 KTM720915:KTN720915 LDI720915:LDJ720915 LNE720915:LNF720915 LXA720915:LXB720915 MGW720915:MGX720915 MQS720915:MQT720915 NAO720915:NAP720915 NKK720915:NKL720915 NUG720915:NUH720915 OEC720915:OED720915 ONY720915:ONZ720915 OXU720915:OXV720915 PHQ720915:PHR720915 PRM720915:PRN720915 QBI720915:QBJ720915 QLE720915:QLF720915 QVA720915:QVB720915 REW720915:REX720915 ROS720915:ROT720915 RYO720915:RYP720915 SIK720915:SIL720915 SSG720915:SSH720915 TCC720915:TCD720915 TLY720915:TLZ720915 TVU720915:TVV720915 UFQ720915:UFR720915 UPM720915:UPN720915 UZI720915:UZJ720915 VJE720915:VJF720915 VTA720915:VTB720915 WCW720915:WCX720915 WMS720915:WMT720915 WWO720915:WWP720915 AG786451:AH786451 KC786451:KD786451 TY786451:TZ786451 ADU786451:ADV786451 ANQ786451:ANR786451 AXM786451:AXN786451 BHI786451:BHJ786451 BRE786451:BRF786451 CBA786451:CBB786451 CKW786451:CKX786451 CUS786451:CUT786451 DEO786451:DEP786451 DOK786451:DOL786451 DYG786451:DYH786451 EIC786451:EID786451 ERY786451:ERZ786451 FBU786451:FBV786451 FLQ786451:FLR786451 FVM786451:FVN786451 GFI786451:GFJ786451 GPE786451:GPF786451 GZA786451:GZB786451 HIW786451:HIX786451 HSS786451:HST786451 ICO786451:ICP786451 IMK786451:IML786451 IWG786451:IWH786451 JGC786451:JGD786451 JPY786451:JPZ786451 JZU786451:JZV786451 KJQ786451:KJR786451 KTM786451:KTN786451 LDI786451:LDJ786451 LNE786451:LNF786451 LXA786451:LXB786451 MGW786451:MGX786451 MQS786451:MQT786451 NAO786451:NAP786451 NKK786451:NKL786451 NUG786451:NUH786451 OEC786451:OED786451 ONY786451:ONZ786451 OXU786451:OXV786451 PHQ786451:PHR786451 PRM786451:PRN786451 QBI786451:QBJ786451 QLE786451:QLF786451 QVA786451:QVB786451 REW786451:REX786451 ROS786451:ROT786451 RYO786451:RYP786451 SIK786451:SIL786451 SSG786451:SSH786451 TCC786451:TCD786451 TLY786451:TLZ786451 TVU786451:TVV786451 UFQ786451:UFR786451 UPM786451:UPN786451 UZI786451:UZJ786451 VJE786451:VJF786451 VTA786451:VTB786451 WCW786451:WCX786451 WMS786451:WMT786451 WWO786451:WWP786451 AG851987:AH851987 KC851987:KD851987 TY851987:TZ851987 ADU851987:ADV851987 ANQ851987:ANR851987 AXM851987:AXN851987 BHI851987:BHJ851987 BRE851987:BRF851987 CBA851987:CBB851987 CKW851987:CKX851987 CUS851987:CUT851987 DEO851987:DEP851987 DOK851987:DOL851987 DYG851987:DYH851987 EIC851987:EID851987 ERY851987:ERZ851987 FBU851987:FBV851987 FLQ851987:FLR851987 FVM851987:FVN851987 GFI851987:GFJ851987 GPE851987:GPF851987 GZA851987:GZB851987 HIW851987:HIX851987 HSS851987:HST851987 ICO851987:ICP851987 IMK851987:IML851987 IWG851987:IWH851987 JGC851987:JGD851987 JPY851987:JPZ851987 JZU851987:JZV851987 KJQ851987:KJR851987 KTM851987:KTN851987 LDI851987:LDJ851987 LNE851987:LNF851987 LXA851987:LXB851987 MGW851987:MGX851987 MQS851987:MQT851987 NAO851987:NAP851987 NKK851987:NKL851987 NUG851987:NUH851987 OEC851987:OED851987 ONY851987:ONZ851987 OXU851987:OXV851987 PHQ851987:PHR851987 PRM851987:PRN851987 QBI851987:QBJ851987 QLE851987:QLF851987 QVA851987:QVB851987 REW851987:REX851987 ROS851987:ROT851987 RYO851987:RYP851987 SIK851987:SIL851987 SSG851987:SSH851987 TCC851987:TCD851987 TLY851987:TLZ851987 TVU851987:TVV851987 UFQ851987:UFR851987 UPM851987:UPN851987 UZI851987:UZJ851987 VJE851987:VJF851987 VTA851987:VTB851987 WCW851987:WCX851987 WMS851987:WMT851987 WWO851987:WWP851987 AG917523:AH917523 KC917523:KD917523 TY917523:TZ917523 ADU917523:ADV917523 ANQ917523:ANR917523 AXM917523:AXN917523 BHI917523:BHJ917523 BRE917523:BRF917523 CBA917523:CBB917523 CKW917523:CKX917523 CUS917523:CUT917523 DEO917523:DEP917523 DOK917523:DOL917523 DYG917523:DYH917523 EIC917523:EID917523 ERY917523:ERZ917523 FBU917523:FBV917523 FLQ917523:FLR917523 FVM917523:FVN917523 GFI917523:GFJ917523 GPE917523:GPF917523 GZA917523:GZB917523 HIW917523:HIX917523 HSS917523:HST917523 ICO917523:ICP917523 IMK917523:IML917523 IWG917523:IWH917523 JGC917523:JGD917523 JPY917523:JPZ917523 JZU917523:JZV917523 KJQ917523:KJR917523 KTM917523:KTN917523 LDI917523:LDJ917523 LNE917523:LNF917523 LXA917523:LXB917523 MGW917523:MGX917523 MQS917523:MQT917523 NAO917523:NAP917523 NKK917523:NKL917523 NUG917523:NUH917523 OEC917523:OED917523 ONY917523:ONZ917523 OXU917523:OXV917523 PHQ917523:PHR917523 PRM917523:PRN917523 QBI917523:QBJ917523 QLE917523:QLF917523 QVA917523:QVB917523 REW917523:REX917523 ROS917523:ROT917523 RYO917523:RYP917523 SIK917523:SIL917523 SSG917523:SSH917523 TCC917523:TCD917523 TLY917523:TLZ917523 TVU917523:TVV917523 UFQ917523:UFR917523 UPM917523:UPN917523 UZI917523:UZJ917523 VJE917523:VJF917523 VTA917523:VTB917523 WCW917523:WCX917523 WMS917523:WMT917523 WWO917523:WWP917523 AG983059:AH983059 KC983059:KD983059 TY983059:TZ983059 ADU983059:ADV983059 ANQ983059:ANR983059 AXM983059:AXN983059 BHI983059:BHJ983059 BRE983059:BRF983059 CBA983059:CBB983059 CKW983059:CKX983059 CUS983059:CUT983059 DEO983059:DEP983059 DOK983059:DOL983059 DYG983059:DYH983059 EIC983059:EID983059 ERY983059:ERZ983059 FBU983059:FBV983059 FLQ983059:FLR983059 FVM983059:FVN983059 GFI983059:GFJ983059 GPE983059:GPF983059 GZA983059:GZB983059 HIW983059:HIX983059 HSS983059:HST983059 ICO983059:ICP983059 IMK983059:IML983059 IWG983059:IWH983059 JGC983059:JGD983059 JPY983059:JPZ983059 JZU983059:JZV983059 KJQ983059:KJR983059 KTM983059:KTN983059 LDI983059:LDJ983059 LNE983059:LNF983059 LXA983059:LXB983059 MGW983059:MGX983059 MQS983059:MQT983059 NAO983059:NAP983059 NKK983059:NKL983059 NUG983059:NUH983059 OEC983059:OED983059 ONY983059:ONZ983059 OXU983059:OXV983059 PHQ983059:PHR983059 PRM983059:PRN983059 QBI983059:QBJ983059 QLE983059:QLF983059 QVA983059:QVB983059 REW983059:REX983059 ROS983059:ROT983059 RYO983059:RYP983059 SIK983059:SIL983059 SSG983059:SSH983059 TCC983059:TCD983059 TLY983059:TLZ983059 TVU983059:TVV983059 UFQ983059:UFR983059 UPM983059:UPN983059 UZI983059:UZJ983059 VJE983059:VJF983059 VTA983059:VTB983059 WCW983059:WCX983059 WMS983059:WMT983059 WWO983059:WWP983059">
      <formula1>$C$116:$C$118</formula1>
    </dataValidation>
  </dataValidations>
  <hyperlinks>
    <hyperlink ref="K35" r:id="rId1"/>
    <hyperlink ref="F39" r:id="rId2" tooltip="Download the calculator spreadsheet"/>
    <hyperlink ref="U39:AG39" r:id="rId3" display="Complies with NECB Envelope Alterations (2.1.1)"/>
    <hyperlink ref="U51:AG51" r:id="rId4" display="Complies with NECB HVAC Additions (2.1.3.1.)"/>
    <hyperlink ref="U53:AG53" r:id="rId5" display="Complies with NECB HVAC Alterations (2.1.3.2.)"/>
    <hyperlink ref="U59:AG59" r:id="rId6" display="Complies with NECB SWH Alterations (2.1.4.)"/>
    <hyperlink ref="F45:R45" r:id="rId7" display="Complies with NECB Lighting Alterations (2.1.2.)"/>
    <hyperlink ref="K41" r:id="rId8"/>
    <hyperlink ref="K47" r:id="rId9"/>
    <hyperlink ref="K55" r:id="rId10"/>
    <hyperlink ref="K61" r:id="rId11"/>
    <hyperlink ref="G2:AJ2" r:id="rId12" display="(See NECB/ZEBP alteration requirements)"/>
  </hyperlinks>
  <printOptions horizontalCentered="1" verticalCentered="1"/>
  <pageMargins left="0.5" right="0.5" top="0.4" bottom="0.35" header="0" footer="0"/>
  <pageSetup scale="88" orientation="portrait" r:id="rId13"/>
  <headerFooter alignWithMargins="0"/>
  <drawing r:id="rId14"/>
  <legacyDrawing r:id="rId15"/>
  <extLst>
    <ext xmlns:x14="http://schemas.microsoft.com/office/spreadsheetml/2009/9/main" uri="{CCE6A557-97BC-4b89-ADB6-D9C93CAAB3DF}">
      <x14:dataValidations xmlns:xm="http://schemas.microsoft.com/office/excel/2006/main" count="1">
        <x14:dataValidation type="list" allowBlank="1" showInputMessage="1" showErrorMessage="1">
          <x14:formula1>
            <xm:f>$P$116:$P$118</xm:f>
          </x14:formula1>
          <xm:sqref>D43 D62 D45:D46 S62 S44:S46 S39:S40 D39:D40 D65599 IZ65599 SV65599 ACR65599 AMN65599 AWJ65599 BGF65599 BQB65599 BZX65599 CJT65599 CTP65599 DDL65599 DNH65599 DXD65599 EGZ65599 EQV65599 FAR65599 FKN65599 FUJ65599 GEF65599 GOB65599 GXX65599 HHT65599 HRP65599 IBL65599 ILH65599 IVD65599 JEZ65599 JOV65599 JYR65599 KIN65599 KSJ65599 LCF65599 LMB65599 LVX65599 MFT65599 MPP65599 MZL65599 NJH65599 NTD65599 OCZ65599 OMV65599 OWR65599 PGN65599 PQJ65599 QAF65599 QKB65599 QTX65599 RDT65599 RNP65599 RXL65599 SHH65599 SRD65599 TAZ65599 TKV65599 TUR65599 UEN65599 UOJ65599 UYF65599 VIB65599 VRX65599 WBT65599 WLP65599 WVL65599 D131135 IZ131135 SV131135 ACR131135 AMN131135 AWJ131135 BGF131135 BQB131135 BZX131135 CJT131135 CTP131135 DDL131135 DNH131135 DXD131135 EGZ131135 EQV131135 FAR131135 FKN131135 FUJ131135 GEF131135 GOB131135 GXX131135 HHT131135 HRP131135 IBL131135 ILH131135 IVD131135 JEZ131135 JOV131135 JYR131135 KIN131135 KSJ131135 LCF131135 LMB131135 LVX131135 MFT131135 MPP131135 MZL131135 NJH131135 NTD131135 OCZ131135 OMV131135 OWR131135 PGN131135 PQJ131135 QAF131135 QKB131135 QTX131135 RDT131135 RNP131135 RXL131135 SHH131135 SRD131135 TAZ131135 TKV131135 TUR131135 UEN131135 UOJ131135 UYF131135 VIB131135 VRX131135 WBT131135 WLP131135 WVL131135 D196671 IZ196671 SV196671 ACR196671 AMN196671 AWJ196671 BGF196671 BQB196671 BZX196671 CJT196671 CTP196671 DDL196671 DNH196671 DXD196671 EGZ196671 EQV196671 FAR196671 FKN196671 FUJ196671 GEF196671 GOB196671 GXX196671 HHT196671 HRP196671 IBL196671 ILH196671 IVD196671 JEZ196671 JOV196671 JYR196671 KIN196671 KSJ196671 LCF196671 LMB196671 LVX196671 MFT196671 MPP196671 MZL196671 NJH196671 NTD196671 OCZ196671 OMV196671 OWR196671 PGN196671 PQJ196671 QAF196671 QKB196671 QTX196671 RDT196671 RNP196671 RXL196671 SHH196671 SRD196671 TAZ196671 TKV196671 TUR196671 UEN196671 UOJ196671 UYF196671 VIB196671 VRX196671 WBT196671 WLP196671 WVL196671 D262207 IZ262207 SV262207 ACR262207 AMN262207 AWJ262207 BGF262207 BQB262207 BZX262207 CJT262207 CTP262207 DDL262207 DNH262207 DXD262207 EGZ262207 EQV262207 FAR262207 FKN262207 FUJ262207 GEF262207 GOB262207 GXX262207 HHT262207 HRP262207 IBL262207 ILH262207 IVD262207 JEZ262207 JOV262207 JYR262207 KIN262207 KSJ262207 LCF262207 LMB262207 LVX262207 MFT262207 MPP262207 MZL262207 NJH262207 NTD262207 OCZ262207 OMV262207 OWR262207 PGN262207 PQJ262207 QAF262207 QKB262207 QTX262207 RDT262207 RNP262207 RXL262207 SHH262207 SRD262207 TAZ262207 TKV262207 TUR262207 UEN262207 UOJ262207 UYF262207 VIB262207 VRX262207 WBT262207 WLP262207 WVL262207 D327743 IZ327743 SV327743 ACR327743 AMN327743 AWJ327743 BGF327743 BQB327743 BZX327743 CJT327743 CTP327743 DDL327743 DNH327743 DXD327743 EGZ327743 EQV327743 FAR327743 FKN327743 FUJ327743 GEF327743 GOB327743 GXX327743 HHT327743 HRP327743 IBL327743 ILH327743 IVD327743 JEZ327743 JOV327743 JYR327743 KIN327743 KSJ327743 LCF327743 LMB327743 LVX327743 MFT327743 MPP327743 MZL327743 NJH327743 NTD327743 OCZ327743 OMV327743 OWR327743 PGN327743 PQJ327743 QAF327743 QKB327743 QTX327743 RDT327743 RNP327743 RXL327743 SHH327743 SRD327743 TAZ327743 TKV327743 TUR327743 UEN327743 UOJ327743 UYF327743 VIB327743 VRX327743 WBT327743 WLP327743 WVL327743 D393279 IZ393279 SV393279 ACR393279 AMN393279 AWJ393279 BGF393279 BQB393279 BZX393279 CJT393279 CTP393279 DDL393279 DNH393279 DXD393279 EGZ393279 EQV393279 FAR393279 FKN393279 FUJ393279 GEF393279 GOB393279 GXX393279 HHT393279 HRP393279 IBL393279 ILH393279 IVD393279 JEZ393279 JOV393279 JYR393279 KIN393279 KSJ393279 LCF393279 LMB393279 LVX393279 MFT393279 MPP393279 MZL393279 NJH393279 NTD393279 OCZ393279 OMV393279 OWR393279 PGN393279 PQJ393279 QAF393279 QKB393279 QTX393279 RDT393279 RNP393279 RXL393279 SHH393279 SRD393279 TAZ393279 TKV393279 TUR393279 UEN393279 UOJ393279 UYF393279 VIB393279 VRX393279 WBT393279 WLP393279 WVL393279 D458815 IZ458815 SV458815 ACR458815 AMN458815 AWJ458815 BGF458815 BQB458815 BZX458815 CJT458815 CTP458815 DDL458815 DNH458815 DXD458815 EGZ458815 EQV458815 FAR458815 FKN458815 FUJ458815 GEF458815 GOB458815 GXX458815 HHT458815 HRP458815 IBL458815 ILH458815 IVD458815 JEZ458815 JOV458815 JYR458815 KIN458815 KSJ458815 LCF458815 LMB458815 LVX458815 MFT458815 MPP458815 MZL458815 NJH458815 NTD458815 OCZ458815 OMV458815 OWR458815 PGN458815 PQJ458815 QAF458815 QKB458815 QTX458815 RDT458815 RNP458815 RXL458815 SHH458815 SRD458815 TAZ458815 TKV458815 TUR458815 UEN458815 UOJ458815 UYF458815 VIB458815 VRX458815 WBT458815 WLP458815 WVL458815 D524351 IZ524351 SV524351 ACR524351 AMN524351 AWJ524351 BGF524351 BQB524351 BZX524351 CJT524351 CTP524351 DDL524351 DNH524351 DXD524351 EGZ524351 EQV524351 FAR524351 FKN524351 FUJ524351 GEF524351 GOB524351 GXX524351 HHT524351 HRP524351 IBL524351 ILH524351 IVD524351 JEZ524351 JOV524351 JYR524351 KIN524351 KSJ524351 LCF524351 LMB524351 LVX524351 MFT524351 MPP524351 MZL524351 NJH524351 NTD524351 OCZ524351 OMV524351 OWR524351 PGN524351 PQJ524351 QAF524351 QKB524351 QTX524351 RDT524351 RNP524351 RXL524351 SHH524351 SRD524351 TAZ524351 TKV524351 TUR524351 UEN524351 UOJ524351 UYF524351 VIB524351 VRX524351 WBT524351 WLP524351 WVL524351 D589887 IZ589887 SV589887 ACR589887 AMN589887 AWJ589887 BGF589887 BQB589887 BZX589887 CJT589887 CTP589887 DDL589887 DNH589887 DXD589887 EGZ589887 EQV589887 FAR589887 FKN589887 FUJ589887 GEF589887 GOB589887 GXX589887 HHT589887 HRP589887 IBL589887 ILH589887 IVD589887 JEZ589887 JOV589887 JYR589887 KIN589887 KSJ589887 LCF589887 LMB589887 LVX589887 MFT589887 MPP589887 MZL589887 NJH589887 NTD589887 OCZ589887 OMV589887 OWR589887 PGN589887 PQJ589887 QAF589887 QKB589887 QTX589887 RDT589887 RNP589887 RXL589887 SHH589887 SRD589887 TAZ589887 TKV589887 TUR589887 UEN589887 UOJ589887 UYF589887 VIB589887 VRX589887 WBT589887 WLP589887 WVL589887 D655423 IZ655423 SV655423 ACR655423 AMN655423 AWJ655423 BGF655423 BQB655423 BZX655423 CJT655423 CTP655423 DDL655423 DNH655423 DXD655423 EGZ655423 EQV655423 FAR655423 FKN655423 FUJ655423 GEF655423 GOB655423 GXX655423 HHT655423 HRP655423 IBL655423 ILH655423 IVD655423 JEZ655423 JOV655423 JYR655423 KIN655423 KSJ655423 LCF655423 LMB655423 LVX655423 MFT655423 MPP655423 MZL655423 NJH655423 NTD655423 OCZ655423 OMV655423 OWR655423 PGN655423 PQJ655423 QAF655423 QKB655423 QTX655423 RDT655423 RNP655423 RXL655423 SHH655423 SRD655423 TAZ655423 TKV655423 TUR655423 UEN655423 UOJ655423 UYF655423 VIB655423 VRX655423 WBT655423 WLP655423 WVL655423 D720959 IZ720959 SV720959 ACR720959 AMN720959 AWJ720959 BGF720959 BQB720959 BZX720959 CJT720959 CTP720959 DDL720959 DNH720959 DXD720959 EGZ720959 EQV720959 FAR720959 FKN720959 FUJ720959 GEF720959 GOB720959 GXX720959 HHT720959 HRP720959 IBL720959 ILH720959 IVD720959 JEZ720959 JOV720959 JYR720959 KIN720959 KSJ720959 LCF720959 LMB720959 LVX720959 MFT720959 MPP720959 MZL720959 NJH720959 NTD720959 OCZ720959 OMV720959 OWR720959 PGN720959 PQJ720959 QAF720959 QKB720959 QTX720959 RDT720959 RNP720959 RXL720959 SHH720959 SRD720959 TAZ720959 TKV720959 TUR720959 UEN720959 UOJ720959 UYF720959 VIB720959 VRX720959 WBT720959 WLP720959 WVL720959 D786495 IZ786495 SV786495 ACR786495 AMN786495 AWJ786495 BGF786495 BQB786495 BZX786495 CJT786495 CTP786495 DDL786495 DNH786495 DXD786495 EGZ786495 EQV786495 FAR786495 FKN786495 FUJ786495 GEF786495 GOB786495 GXX786495 HHT786495 HRP786495 IBL786495 ILH786495 IVD786495 JEZ786495 JOV786495 JYR786495 KIN786495 KSJ786495 LCF786495 LMB786495 LVX786495 MFT786495 MPP786495 MZL786495 NJH786495 NTD786495 OCZ786495 OMV786495 OWR786495 PGN786495 PQJ786495 QAF786495 QKB786495 QTX786495 RDT786495 RNP786495 RXL786495 SHH786495 SRD786495 TAZ786495 TKV786495 TUR786495 UEN786495 UOJ786495 UYF786495 VIB786495 VRX786495 WBT786495 WLP786495 WVL786495 D852031 IZ852031 SV852031 ACR852031 AMN852031 AWJ852031 BGF852031 BQB852031 BZX852031 CJT852031 CTP852031 DDL852031 DNH852031 DXD852031 EGZ852031 EQV852031 FAR852031 FKN852031 FUJ852031 GEF852031 GOB852031 GXX852031 HHT852031 HRP852031 IBL852031 ILH852031 IVD852031 JEZ852031 JOV852031 JYR852031 KIN852031 KSJ852031 LCF852031 LMB852031 LVX852031 MFT852031 MPP852031 MZL852031 NJH852031 NTD852031 OCZ852031 OMV852031 OWR852031 PGN852031 PQJ852031 QAF852031 QKB852031 QTX852031 RDT852031 RNP852031 RXL852031 SHH852031 SRD852031 TAZ852031 TKV852031 TUR852031 UEN852031 UOJ852031 UYF852031 VIB852031 VRX852031 WBT852031 WLP852031 WVL852031 D917567 IZ917567 SV917567 ACR917567 AMN917567 AWJ917567 BGF917567 BQB917567 BZX917567 CJT917567 CTP917567 DDL917567 DNH917567 DXD917567 EGZ917567 EQV917567 FAR917567 FKN917567 FUJ917567 GEF917567 GOB917567 GXX917567 HHT917567 HRP917567 IBL917567 ILH917567 IVD917567 JEZ917567 JOV917567 JYR917567 KIN917567 KSJ917567 LCF917567 LMB917567 LVX917567 MFT917567 MPP917567 MZL917567 NJH917567 NTD917567 OCZ917567 OMV917567 OWR917567 PGN917567 PQJ917567 QAF917567 QKB917567 QTX917567 RDT917567 RNP917567 RXL917567 SHH917567 SRD917567 TAZ917567 TKV917567 TUR917567 UEN917567 UOJ917567 UYF917567 VIB917567 VRX917567 WBT917567 WLP917567 WVL917567 D983103 IZ983103 SV983103 ACR983103 AMN983103 AWJ983103 BGF983103 BQB983103 BZX983103 CJT983103 CTP983103 DDL983103 DNH983103 DXD983103 EGZ983103 EQV983103 FAR983103 FKN983103 FUJ983103 GEF983103 GOB983103 GXX983103 HHT983103 HRP983103 IBL983103 ILH983103 IVD983103 JEZ983103 JOV983103 JYR983103 KIN983103 KSJ983103 LCF983103 LMB983103 LVX983103 MFT983103 MPP983103 MZL983103 NJH983103 NTD983103 OCZ983103 OMV983103 OWR983103 PGN983103 PQJ983103 QAF983103 QKB983103 QTX983103 RDT983103 RNP983103 RXL983103 SHH983103 SRD983103 TAZ983103 TKV983103 TUR983103 UEN983103 UOJ983103 UYF983103 VIB983103 VRX983103 WBT983103 WLP983103 WVL983103 IZ39:IZ46 SV39:SV46 ACR39:ACR46 AMN39:AMN46 AWJ39:AWJ46 BGF39:BGF46 BQB39:BQB46 BZX39:BZX46 CJT39:CJT46 CTP39:CTP46 DDL39:DDL46 DNH39:DNH46 DXD39:DXD46 EGZ39:EGZ46 EQV39:EQV46 FAR39:FAR46 FKN39:FKN46 FUJ39:FUJ46 GEF39:GEF46 GOB39:GOB46 GXX39:GXX46 HHT39:HHT46 HRP39:HRP46 IBL39:IBL46 ILH39:ILH46 IVD39:IVD46 JEZ39:JEZ46 JOV39:JOV46 JYR39:JYR46 KIN39:KIN46 KSJ39:KSJ46 LCF39:LCF46 LMB39:LMB46 LVX39:LVX46 MFT39:MFT46 MPP39:MPP46 MZL39:MZL46 NJH39:NJH46 NTD39:NTD46 OCZ39:OCZ46 OMV39:OMV46 OWR39:OWR46 PGN39:PGN46 PQJ39:PQJ46 QAF39:QAF46 QKB39:QKB46 QTX39:QTX46 RDT39:RDT46 RNP39:RNP46 RXL39:RXL46 SHH39:SHH46 SRD39:SRD46 TAZ39:TAZ46 TKV39:TKV46 TUR39:TUR46 UEN39:UEN46 UOJ39:UOJ46 UYF39:UYF46 VIB39:VIB46 VRX39:VRX46 WBT39:WBT46 WLP39:WLP46 WVL39:WVL46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D59 IZ59 SV59 ACR59 AMN59 AWJ59 BGF59 BQB59 BZX59 CJT59 CTP59 DDL59 DNH59 DXD59 EGZ59 EQV59 FAR59 FKN59 FUJ59 GEF59 GOB59 GXX59 HHT59 HRP59 IBL59 ILH59 IVD59 JEZ59 JOV59 JYR59 KIN59 KSJ59 LCF59 LMB59 LVX59 MFT59 MPP59 MZL59 NJH59 NTD59 OCZ59 OMV59 OWR59 PGN59 PQJ59 QAF59 QKB59 QTX59 RDT59 RNP59 RXL59 SHH59 SRD59 TAZ59 TKV59 TUR59 UEN59 UOJ59 UYF59 VIB59 VRX59 WBT59 WLP59 WVL59 D65593 IZ65593 SV65593 ACR65593 AMN65593 AWJ65593 BGF65593 BQB65593 BZX65593 CJT65593 CTP65593 DDL65593 DNH65593 DXD65593 EGZ65593 EQV65593 FAR65593 FKN65593 FUJ65593 GEF65593 GOB65593 GXX65593 HHT65593 HRP65593 IBL65593 ILH65593 IVD65593 JEZ65593 JOV65593 JYR65593 KIN65593 KSJ65593 LCF65593 LMB65593 LVX65593 MFT65593 MPP65593 MZL65593 NJH65593 NTD65593 OCZ65593 OMV65593 OWR65593 PGN65593 PQJ65593 QAF65593 QKB65593 QTX65593 RDT65593 RNP65593 RXL65593 SHH65593 SRD65593 TAZ65593 TKV65593 TUR65593 UEN65593 UOJ65593 UYF65593 VIB65593 VRX65593 WBT65593 WLP65593 WVL65593 D131129 IZ131129 SV131129 ACR131129 AMN131129 AWJ131129 BGF131129 BQB131129 BZX131129 CJT131129 CTP131129 DDL131129 DNH131129 DXD131129 EGZ131129 EQV131129 FAR131129 FKN131129 FUJ131129 GEF131129 GOB131129 GXX131129 HHT131129 HRP131129 IBL131129 ILH131129 IVD131129 JEZ131129 JOV131129 JYR131129 KIN131129 KSJ131129 LCF131129 LMB131129 LVX131129 MFT131129 MPP131129 MZL131129 NJH131129 NTD131129 OCZ131129 OMV131129 OWR131129 PGN131129 PQJ131129 QAF131129 QKB131129 QTX131129 RDT131129 RNP131129 RXL131129 SHH131129 SRD131129 TAZ131129 TKV131129 TUR131129 UEN131129 UOJ131129 UYF131129 VIB131129 VRX131129 WBT131129 WLP131129 WVL131129 D196665 IZ196665 SV196665 ACR196665 AMN196665 AWJ196665 BGF196665 BQB196665 BZX196665 CJT196665 CTP196665 DDL196665 DNH196665 DXD196665 EGZ196665 EQV196665 FAR196665 FKN196665 FUJ196665 GEF196665 GOB196665 GXX196665 HHT196665 HRP196665 IBL196665 ILH196665 IVD196665 JEZ196665 JOV196665 JYR196665 KIN196665 KSJ196665 LCF196665 LMB196665 LVX196665 MFT196665 MPP196665 MZL196665 NJH196665 NTD196665 OCZ196665 OMV196665 OWR196665 PGN196665 PQJ196665 QAF196665 QKB196665 QTX196665 RDT196665 RNP196665 RXL196665 SHH196665 SRD196665 TAZ196665 TKV196665 TUR196665 UEN196665 UOJ196665 UYF196665 VIB196665 VRX196665 WBT196665 WLP196665 WVL196665 D262201 IZ262201 SV262201 ACR262201 AMN262201 AWJ262201 BGF262201 BQB262201 BZX262201 CJT262201 CTP262201 DDL262201 DNH262201 DXD262201 EGZ262201 EQV262201 FAR262201 FKN262201 FUJ262201 GEF262201 GOB262201 GXX262201 HHT262201 HRP262201 IBL262201 ILH262201 IVD262201 JEZ262201 JOV262201 JYR262201 KIN262201 KSJ262201 LCF262201 LMB262201 LVX262201 MFT262201 MPP262201 MZL262201 NJH262201 NTD262201 OCZ262201 OMV262201 OWR262201 PGN262201 PQJ262201 QAF262201 QKB262201 QTX262201 RDT262201 RNP262201 RXL262201 SHH262201 SRD262201 TAZ262201 TKV262201 TUR262201 UEN262201 UOJ262201 UYF262201 VIB262201 VRX262201 WBT262201 WLP262201 WVL262201 D327737 IZ327737 SV327737 ACR327737 AMN327737 AWJ327737 BGF327737 BQB327737 BZX327737 CJT327737 CTP327737 DDL327737 DNH327737 DXD327737 EGZ327737 EQV327737 FAR327737 FKN327737 FUJ327737 GEF327737 GOB327737 GXX327737 HHT327737 HRP327737 IBL327737 ILH327737 IVD327737 JEZ327737 JOV327737 JYR327737 KIN327737 KSJ327737 LCF327737 LMB327737 LVX327737 MFT327737 MPP327737 MZL327737 NJH327737 NTD327737 OCZ327737 OMV327737 OWR327737 PGN327737 PQJ327737 QAF327737 QKB327737 QTX327737 RDT327737 RNP327737 RXL327737 SHH327737 SRD327737 TAZ327737 TKV327737 TUR327737 UEN327737 UOJ327737 UYF327737 VIB327737 VRX327737 WBT327737 WLP327737 WVL327737 D393273 IZ393273 SV393273 ACR393273 AMN393273 AWJ393273 BGF393273 BQB393273 BZX393273 CJT393273 CTP393273 DDL393273 DNH393273 DXD393273 EGZ393273 EQV393273 FAR393273 FKN393273 FUJ393273 GEF393273 GOB393273 GXX393273 HHT393273 HRP393273 IBL393273 ILH393273 IVD393273 JEZ393273 JOV393273 JYR393273 KIN393273 KSJ393273 LCF393273 LMB393273 LVX393273 MFT393273 MPP393273 MZL393273 NJH393273 NTD393273 OCZ393273 OMV393273 OWR393273 PGN393273 PQJ393273 QAF393273 QKB393273 QTX393273 RDT393273 RNP393273 RXL393273 SHH393273 SRD393273 TAZ393273 TKV393273 TUR393273 UEN393273 UOJ393273 UYF393273 VIB393273 VRX393273 WBT393273 WLP393273 WVL393273 D458809 IZ458809 SV458809 ACR458809 AMN458809 AWJ458809 BGF458809 BQB458809 BZX458809 CJT458809 CTP458809 DDL458809 DNH458809 DXD458809 EGZ458809 EQV458809 FAR458809 FKN458809 FUJ458809 GEF458809 GOB458809 GXX458809 HHT458809 HRP458809 IBL458809 ILH458809 IVD458809 JEZ458809 JOV458809 JYR458809 KIN458809 KSJ458809 LCF458809 LMB458809 LVX458809 MFT458809 MPP458809 MZL458809 NJH458809 NTD458809 OCZ458809 OMV458809 OWR458809 PGN458809 PQJ458809 QAF458809 QKB458809 QTX458809 RDT458809 RNP458809 RXL458809 SHH458809 SRD458809 TAZ458809 TKV458809 TUR458809 UEN458809 UOJ458809 UYF458809 VIB458809 VRX458809 WBT458809 WLP458809 WVL458809 D524345 IZ524345 SV524345 ACR524345 AMN524345 AWJ524345 BGF524345 BQB524345 BZX524345 CJT524345 CTP524345 DDL524345 DNH524345 DXD524345 EGZ524345 EQV524345 FAR524345 FKN524345 FUJ524345 GEF524345 GOB524345 GXX524345 HHT524345 HRP524345 IBL524345 ILH524345 IVD524345 JEZ524345 JOV524345 JYR524345 KIN524345 KSJ524345 LCF524345 LMB524345 LVX524345 MFT524345 MPP524345 MZL524345 NJH524345 NTD524345 OCZ524345 OMV524345 OWR524345 PGN524345 PQJ524345 QAF524345 QKB524345 QTX524345 RDT524345 RNP524345 RXL524345 SHH524345 SRD524345 TAZ524345 TKV524345 TUR524345 UEN524345 UOJ524345 UYF524345 VIB524345 VRX524345 WBT524345 WLP524345 WVL524345 D589881 IZ589881 SV589881 ACR589881 AMN589881 AWJ589881 BGF589881 BQB589881 BZX589881 CJT589881 CTP589881 DDL589881 DNH589881 DXD589881 EGZ589881 EQV589881 FAR589881 FKN589881 FUJ589881 GEF589881 GOB589881 GXX589881 HHT589881 HRP589881 IBL589881 ILH589881 IVD589881 JEZ589881 JOV589881 JYR589881 KIN589881 KSJ589881 LCF589881 LMB589881 LVX589881 MFT589881 MPP589881 MZL589881 NJH589881 NTD589881 OCZ589881 OMV589881 OWR589881 PGN589881 PQJ589881 QAF589881 QKB589881 QTX589881 RDT589881 RNP589881 RXL589881 SHH589881 SRD589881 TAZ589881 TKV589881 TUR589881 UEN589881 UOJ589881 UYF589881 VIB589881 VRX589881 WBT589881 WLP589881 WVL589881 D655417 IZ655417 SV655417 ACR655417 AMN655417 AWJ655417 BGF655417 BQB655417 BZX655417 CJT655417 CTP655417 DDL655417 DNH655417 DXD655417 EGZ655417 EQV655417 FAR655417 FKN655417 FUJ655417 GEF655417 GOB655417 GXX655417 HHT655417 HRP655417 IBL655417 ILH655417 IVD655417 JEZ655417 JOV655417 JYR655417 KIN655417 KSJ655417 LCF655417 LMB655417 LVX655417 MFT655417 MPP655417 MZL655417 NJH655417 NTD655417 OCZ655417 OMV655417 OWR655417 PGN655417 PQJ655417 QAF655417 QKB655417 QTX655417 RDT655417 RNP655417 RXL655417 SHH655417 SRD655417 TAZ655417 TKV655417 TUR655417 UEN655417 UOJ655417 UYF655417 VIB655417 VRX655417 WBT655417 WLP655417 WVL655417 D720953 IZ720953 SV720953 ACR720953 AMN720953 AWJ720953 BGF720953 BQB720953 BZX720953 CJT720953 CTP720953 DDL720953 DNH720953 DXD720953 EGZ720953 EQV720953 FAR720953 FKN720953 FUJ720953 GEF720953 GOB720953 GXX720953 HHT720953 HRP720953 IBL720953 ILH720953 IVD720953 JEZ720953 JOV720953 JYR720953 KIN720953 KSJ720953 LCF720953 LMB720953 LVX720953 MFT720953 MPP720953 MZL720953 NJH720953 NTD720953 OCZ720953 OMV720953 OWR720953 PGN720953 PQJ720953 QAF720953 QKB720953 QTX720953 RDT720953 RNP720953 RXL720953 SHH720953 SRD720953 TAZ720953 TKV720953 TUR720953 UEN720953 UOJ720953 UYF720953 VIB720953 VRX720953 WBT720953 WLP720953 WVL720953 D786489 IZ786489 SV786489 ACR786489 AMN786489 AWJ786489 BGF786489 BQB786489 BZX786489 CJT786489 CTP786489 DDL786489 DNH786489 DXD786489 EGZ786489 EQV786489 FAR786489 FKN786489 FUJ786489 GEF786489 GOB786489 GXX786489 HHT786489 HRP786489 IBL786489 ILH786489 IVD786489 JEZ786489 JOV786489 JYR786489 KIN786489 KSJ786489 LCF786489 LMB786489 LVX786489 MFT786489 MPP786489 MZL786489 NJH786489 NTD786489 OCZ786489 OMV786489 OWR786489 PGN786489 PQJ786489 QAF786489 QKB786489 QTX786489 RDT786489 RNP786489 RXL786489 SHH786489 SRD786489 TAZ786489 TKV786489 TUR786489 UEN786489 UOJ786489 UYF786489 VIB786489 VRX786489 WBT786489 WLP786489 WVL786489 D852025 IZ852025 SV852025 ACR852025 AMN852025 AWJ852025 BGF852025 BQB852025 BZX852025 CJT852025 CTP852025 DDL852025 DNH852025 DXD852025 EGZ852025 EQV852025 FAR852025 FKN852025 FUJ852025 GEF852025 GOB852025 GXX852025 HHT852025 HRP852025 IBL852025 ILH852025 IVD852025 JEZ852025 JOV852025 JYR852025 KIN852025 KSJ852025 LCF852025 LMB852025 LVX852025 MFT852025 MPP852025 MZL852025 NJH852025 NTD852025 OCZ852025 OMV852025 OWR852025 PGN852025 PQJ852025 QAF852025 QKB852025 QTX852025 RDT852025 RNP852025 RXL852025 SHH852025 SRD852025 TAZ852025 TKV852025 TUR852025 UEN852025 UOJ852025 UYF852025 VIB852025 VRX852025 WBT852025 WLP852025 WVL852025 D917561 IZ917561 SV917561 ACR917561 AMN917561 AWJ917561 BGF917561 BQB917561 BZX917561 CJT917561 CTP917561 DDL917561 DNH917561 DXD917561 EGZ917561 EQV917561 FAR917561 FKN917561 FUJ917561 GEF917561 GOB917561 GXX917561 HHT917561 HRP917561 IBL917561 ILH917561 IVD917561 JEZ917561 JOV917561 JYR917561 KIN917561 KSJ917561 LCF917561 LMB917561 LVX917561 MFT917561 MPP917561 MZL917561 NJH917561 NTD917561 OCZ917561 OMV917561 OWR917561 PGN917561 PQJ917561 QAF917561 QKB917561 QTX917561 RDT917561 RNP917561 RXL917561 SHH917561 SRD917561 TAZ917561 TKV917561 TUR917561 UEN917561 UOJ917561 UYF917561 VIB917561 VRX917561 WBT917561 WLP917561 WVL917561 D983097 IZ983097 SV983097 ACR983097 AMN983097 AWJ983097 BGF983097 BQB983097 BZX983097 CJT983097 CTP983097 DDL983097 DNH983097 DXD983097 EGZ983097 EQV983097 FAR983097 FKN983097 FUJ983097 GEF983097 GOB983097 GXX983097 HHT983097 HRP983097 IBL983097 ILH983097 IVD983097 JEZ983097 JOV983097 JYR983097 KIN983097 KSJ983097 LCF983097 LMB983097 LVX983097 MFT983097 MPP983097 MZL983097 NJH983097 NTD983097 OCZ983097 OMV983097 OWR983097 PGN983097 PQJ983097 QAF983097 QKB983097 QTX983097 RDT983097 RNP983097 RXL983097 SHH983097 SRD983097 TAZ983097 TKV983097 TUR983097 UEN983097 UOJ983097 UYF983097 VIB983097 VRX983097 WBT983097 WLP983097 WVL983097 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D57 IZ57 SV57 ACR57 AMN57 AWJ57 BGF57 BQB57 BZX57 CJT57 CTP57 DDL57 DNH57 DXD57 EGZ57 EQV57 FAR57 FKN57 FUJ57 GEF57 GOB57 GXX57 HHT57 HRP57 IBL57 ILH57 IVD57 JEZ57 JOV57 JYR57 KIN57 KSJ57 LCF57 LMB57 LVX57 MFT57 MPP57 MZL57 NJH57 NTD57 OCZ57 OMV57 OWR57 PGN57 PQJ57 QAF57 QKB57 QTX57 RDT57 RNP57 RXL57 SHH57 SRD57 TAZ57 TKV57 TUR57 UEN57 UOJ57 UYF57 VIB57 VRX57 WBT57 WLP57 WVL57 D65591 IZ65591 SV65591 ACR65591 AMN65591 AWJ65591 BGF65591 BQB65591 BZX65591 CJT65591 CTP65591 DDL65591 DNH65591 DXD65591 EGZ65591 EQV65591 FAR65591 FKN65591 FUJ65591 GEF65591 GOB65591 GXX65591 HHT65591 HRP65591 IBL65591 ILH65591 IVD65591 JEZ65591 JOV65591 JYR65591 KIN65591 KSJ65591 LCF65591 LMB65591 LVX65591 MFT65591 MPP65591 MZL65591 NJH65591 NTD65591 OCZ65591 OMV65591 OWR65591 PGN65591 PQJ65591 QAF65591 QKB65591 QTX65591 RDT65591 RNP65591 RXL65591 SHH65591 SRD65591 TAZ65591 TKV65591 TUR65591 UEN65591 UOJ65591 UYF65591 VIB65591 VRX65591 WBT65591 WLP65591 WVL65591 D131127 IZ131127 SV131127 ACR131127 AMN131127 AWJ131127 BGF131127 BQB131127 BZX131127 CJT131127 CTP131127 DDL131127 DNH131127 DXD131127 EGZ131127 EQV131127 FAR131127 FKN131127 FUJ131127 GEF131127 GOB131127 GXX131127 HHT131127 HRP131127 IBL131127 ILH131127 IVD131127 JEZ131127 JOV131127 JYR131127 KIN131127 KSJ131127 LCF131127 LMB131127 LVX131127 MFT131127 MPP131127 MZL131127 NJH131127 NTD131127 OCZ131127 OMV131127 OWR131127 PGN131127 PQJ131127 QAF131127 QKB131127 QTX131127 RDT131127 RNP131127 RXL131127 SHH131127 SRD131127 TAZ131127 TKV131127 TUR131127 UEN131127 UOJ131127 UYF131127 VIB131127 VRX131127 WBT131127 WLP131127 WVL131127 D196663 IZ196663 SV196663 ACR196663 AMN196663 AWJ196663 BGF196663 BQB196663 BZX196663 CJT196663 CTP196663 DDL196663 DNH196663 DXD196663 EGZ196663 EQV196663 FAR196663 FKN196663 FUJ196663 GEF196663 GOB196663 GXX196663 HHT196663 HRP196663 IBL196663 ILH196663 IVD196663 JEZ196663 JOV196663 JYR196663 KIN196663 KSJ196663 LCF196663 LMB196663 LVX196663 MFT196663 MPP196663 MZL196663 NJH196663 NTD196663 OCZ196663 OMV196663 OWR196663 PGN196663 PQJ196663 QAF196663 QKB196663 QTX196663 RDT196663 RNP196663 RXL196663 SHH196663 SRD196663 TAZ196663 TKV196663 TUR196663 UEN196663 UOJ196663 UYF196663 VIB196663 VRX196663 WBT196663 WLP196663 WVL196663 D262199 IZ262199 SV262199 ACR262199 AMN262199 AWJ262199 BGF262199 BQB262199 BZX262199 CJT262199 CTP262199 DDL262199 DNH262199 DXD262199 EGZ262199 EQV262199 FAR262199 FKN262199 FUJ262199 GEF262199 GOB262199 GXX262199 HHT262199 HRP262199 IBL262199 ILH262199 IVD262199 JEZ262199 JOV262199 JYR262199 KIN262199 KSJ262199 LCF262199 LMB262199 LVX262199 MFT262199 MPP262199 MZL262199 NJH262199 NTD262199 OCZ262199 OMV262199 OWR262199 PGN262199 PQJ262199 QAF262199 QKB262199 QTX262199 RDT262199 RNP262199 RXL262199 SHH262199 SRD262199 TAZ262199 TKV262199 TUR262199 UEN262199 UOJ262199 UYF262199 VIB262199 VRX262199 WBT262199 WLP262199 WVL262199 D327735 IZ327735 SV327735 ACR327735 AMN327735 AWJ327735 BGF327735 BQB327735 BZX327735 CJT327735 CTP327735 DDL327735 DNH327735 DXD327735 EGZ327735 EQV327735 FAR327735 FKN327735 FUJ327735 GEF327735 GOB327735 GXX327735 HHT327735 HRP327735 IBL327735 ILH327735 IVD327735 JEZ327735 JOV327735 JYR327735 KIN327735 KSJ327735 LCF327735 LMB327735 LVX327735 MFT327735 MPP327735 MZL327735 NJH327735 NTD327735 OCZ327735 OMV327735 OWR327735 PGN327735 PQJ327735 QAF327735 QKB327735 QTX327735 RDT327735 RNP327735 RXL327735 SHH327735 SRD327735 TAZ327735 TKV327735 TUR327735 UEN327735 UOJ327735 UYF327735 VIB327735 VRX327735 WBT327735 WLP327735 WVL327735 D393271 IZ393271 SV393271 ACR393271 AMN393271 AWJ393271 BGF393271 BQB393271 BZX393271 CJT393271 CTP393271 DDL393271 DNH393271 DXD393271 EGZ393271 EQV393271 FAR393271 FKN393271 FUJ393271 GEF393271 GOB393271 GXX393271 HHT393271 HRP393271 IBL393271 ILH393271 IVD393271 JEZ393271 JOV393271 JYR393271 KIN393271 KSJ393271 LCF393271 LMB393271 LVX393271 MFT393271 MPP393271 MZL393271 NJH393271 NTD393271 OCZ393271 OMV393271 OWR393271 PGN393271 PQJ393271 QAF393271 QKB393271 QTX393271 RDT393271 RNP393271 RXL393271 SHH393271 SRD393271 TAZ393271 TKV393271 TUR393271 UEN393271 UOJ393271 UYF393271 VIB393271 VRX393271 WBT393271 WLP393271 WVL393271 D458807 IZ458807 SV458807 ACR458807 AMN458807 AWJ458807 BGF458807 BQB458807 BZX458807 CJT458807 CTP458807 DDL458807 DNH458807 DXD458807 EGZ458807 EQV458807 FAR458807 FKN458807 FUJ458807 GEF458807 GOB458807 GXX458807 HHT458807 HRP458807 IBL458807 ILH458807 IVD458807 JEZ458807 JOV458807 JYR458807 KIN458807 KSJ458807 LCF458807 LMB458807 LVX458807 MFT458807 MPP458807 MZL458807 NJH458807 NTD458807 OCZ458807 OMV458807 OWR458807 PGN458807 PQJ458807 QAF458807 QKB458807 QTX458807 RDT458807 RNP458807 RXL458807 SHH458807 SRD458807 TAZ458807 TKV458807 TUR458807 UEN458807 UOJ458807 UYF458807 VIB458807 VRX458807 WBT458807 WLP458807 WVL458807 D524343 IZ524343 SV524343 ACR524343 AMN524343 AWJ524343 BGF524343 BQB524343 BZX524343 CJT524343 CTP524343 DDL524343 DNH524343 DXD524343 EGZ524343 EQV524343 FAR524343 FKN524343 FUJ524343 GEF524343 GOB524343 GXX524343 HHT524343 HRP524343 IBL524343 ILH524343 IVD524343 JEZ524343 JOV524343 JYR524343 KIN524343 KSJ524343 LCF524343 LMB524343 LVX524343 MFT524343 MPP524343 MZL524343 NJH524343 NTD524343 OCZ524343 OMV524343 OWR524343 PGN524343 PQJ524343 QAF524343 QKB524343 QTX524343 RDT524343 RNP524343 RXL524343 SHH524343 SRD524343 TAZ524343 TKV524343 TUR524343 UEN524343 UOJ524343 UYF524343 VIB524343 VRX524343 WBT524343 WLP524343 WVL524343 D589879 IZ589879 SV589879 ACR589879 AMN589879 AWJ589879 BGF589879 BQB589879 BZX589879 CJT589879 CTP589879 DDL589879 DNH589879 DXD589879 EGZ589879 EQV589879 FAR589879 FKN589879 FUJ589879 GEF589879 GOB589879 GXX589879 HHT589879 HRP589879 IBL589879 ILH589879 IVD589879 JEZ589879 JOV589879 JYR589879 KIN589879 KSJ589879 LCF589879 LMB589879 LVX589879 MFT589879 MPP589879 MZL589879 NJH589879 NTD589879 OCZ589879 OMV589879 OWR589879 PGN589879 PQJ589879 QAF589879 QKB589879 QTX589879 RDT589879 RNP589879 RXL589879 SHH589879 SRD589879 TAZ589879 TKV589879 TUR589879 UEN589879 UOJ589879 UYF589879 VIB589879 VRX589879 WBT589879 WLP589879 WVL589879 D655415 IZ655415 SV655415 ACR655415 AMN655415 AWJ655415 BGF655415 BQB655415 BZX655415 CJT655415 CTP655415 DDL655415 DNH655415 DXD655415 EGZ655415 EQV655415 FAR655415 FKN655415 FUJ655415 GEF655415 GOB655415 GXX655415 HHT655415 HRP655415 IBL655415 ILH655415 IVD655415 JEZ655415 JOV655415 JYR655415 KIN655415 KSJ655415 LCF655415 LMB655415 LVX655415 MFT655415 MPP655415 MZL655415 NJH655415 NTD655415 OCZ655415 OMV655415 OWR655415 PGN655415 PQJ655415 QAF655415 QKB655415 QTX655415 RDT655415 RNP655415 RXL655415 SHH655415 SRD655415 TAZ655415 TKV655415 TUR655415 UEN655415 UOJ655415 UYF655415 VIB655415 VRX655415 WBT655415 WLP655415 WVL655415 D720951 IZ720951 SV720951 ACR720951 AMN720951 AWJ720951 BGF720951 BQB720951 BZX720951 CJT720951 CTP720951 DDL720951 DNH720951 DXD720951 EGZ720951 EQV720951 FAR720951 FKN720951 FUJ720951 GEF720951 GOB720951 GXX720951 HHT720951 HRP720951 IBL720951 ILH720951 IVD720951 JEZ720951 JOV720951 JYR720951 KIN720951 KSJ720951 LCF720951 LMB720951 LVX720951 MFT720951 MPP720951 MZL720951 NJH720951 NTD720951 OCZ720951 OMV720951 OWR720951 PGN720951 PQJ720951 QAF720951 QKB720951 QTX720951 RDT720951 RNP720951 RXL720951 SHH720951 SRD720951 TAZ720951 TKV720951 TUR720951 UEN720951 UOJ720951 UYF720951 VIB720951 VRX720951 WBT720951 WLP720951 WVL720951 D786487 IZ786487 SV786487 ACR786487 AMN786487 AWJ786487 BGF786487 BQB786487 BZX786487 CJT786487 CTP786487 DDL786487 DNH786487 DXD786487 EGZ786487 EQV786487 FAR786487 FKN786487 FUJ786487 GEF786487 GOB786487 GXX786487 HHT786487 HRP786487 IBL786487 ILH786487 IVD786487 JEZ786487 JOV786487 JYR786487 KIN786487 KSJ786487 LCF786487 LMB786487 LVX786487 MFT786487 MPP786487 MZL786487 NJH786487 NTD786487 OCZ786487 OMV786487 OWR786487 PGN786487 PQJ786487 QAF786487 QKB786487 QTX786487 RDT786487 RNP786487 RXL786487 SHH786487 SRD786487 TAZ786487 TKV786487 TUR786487 UEN786487 UOJ786487 UYF786487 VIB786487 VRX786487 WBT786487 WLP786487 WVL786487 D852023 IZ852023 SV852023 ACR852023 AMN852023 AWJ852023 BGF852023 BQB852023 BZX852023 CJT852023 CTP852023 DDL852023 DNH852023 DXD852023 EGZ852023 EQV852023 FAR852023 FKN852023 FUJ852023 GEF852023 GOB852023 GXX852023 HHT852023 HRP852023 IBL852023 ILH852023 IVD852023 JEZ852023 JOV852023 JYR852023 KIN852023 KSJ852023 LCF852023 LMB852023 LVX852023 MFT852023 MPP852023 MZL852023 NJH852023 NTD852023 OCZ852023 OMV852023 OWR852023 PGN852023 PQJ852023 QAF852023 QKB852023 QTX852023 RDT852023 RNP852023 RXL852023 SHH852023 SRD852023 TAZ852023 TKV852023 TUR852023 UEN852023 UOJ852023 UYF852023 VIB852023 VRX852023 WBT852023 WLP852023 WVL852023 D917559 IZ917559 SV917559 ACR917559 AMN917559 AWJ917559 BGF917559 BQB917559 BZX917559 CJT917559 CTP917559 DDL917559 DNH917559 DXD917559 EGZ917559 EQV917559 FAR917559 FKN917559 FUJ917559 GEF917559 GOB917559 GXX917559 HHT917559 HRP917559 IBL917559 ILH917559 IVD917559 JEZ917559 JOV917559 JYR917559 KIN917559 KSJ917559 LCF917559 LMB917559 LVX917559 MFT917559 MPP917559 MZL917559 NJH917559 NTD917559 OCZ917559 OMV917559 OWR917559 PGN917559 PQJ917559 QAF917559 QKB917559 QTX917559 RDT917559 RNP917559 RXL917559 SHH917559 SRD917559 TAZ917559 TKV917559 TUR917559 UEN917559 UOJ917559 UYF917559 VIB917559 VRX917559 WBT917559 WLP917559 WVL917559 D983095 IZ983095 SV983095 ACR983095 AMN983095 AWJ983095 BGF983095 BQB983095 BZX983095 CJT983095 CTP983095 DDL983095 DNH983095 DXD983095 EGZ983095 EQV983095 FAR983095 FKN983095 FUJ983095 GEF983095 GOB983095 GXX983095 HHT983095 HRP983095 IBL983095 ILH983095 IVD983095 JEZ983095 JOV983095 JYR983095 KIN983095 KSJ983095 LCF983095 LMB983095 LVX983095 MFT983095 MPP983095 MZL983095 NJH983095 NTD983095 OCZ983095 OMV983095 OWR983095 PGN983095 PQJ983095 QAF983095 QKB983095 QTX983095 RDT983095 RNP983095 RXL983095 SHH983095 SRD983095 TAZ983095 TKV983095 TUR983095 UEN983095 UOJ983095 UYF983095 VIB983095 VRX983095 WBT983095 WLP983095 WVL983095 JO62 TK62 ADG62 ANC62 AWY62 BGU62 BQQ62 CAM62 CKI62 CUE62 DEA62 DNW62 DXS62 EHO62 ERK62 FBG62 FLC62 FUY62 GEU62 GOQ62 GYM62 HII62 HSE62 ICA62 ILW62 IVS62 JFO62 JPK62 JZG62 KJC62 KSY62 LCU62 LMQ62 LWM62 MGI62 MQE62 NAA62 NJW62 NTS62 ODO62 ONK62 OXG62 PHC62 PQY62 QAU62 QKQ62 QUM62 REI62 ROE62 RYA62 SHW62 SRS62 TBO62 TLK62 TVG62 UFC62 UOY62 UYU62 VIQ62 VSM62 WCI62 WME62 WWA62 S65600:S65602 JO65600:JO65602 TK65600:TK65602 ADG65600:ADG65602 ANC65600:ANC65602 AWY65600:AWY65602 BGU65600:BGU65602 BQQ65600:BQQ65602 CAM65600:CAM65602 CKI65600:CKI65602 CUE65600:CUE65602 DEA65600:DEA65602 DNW65600:DNW65602 DXS65600:DXS65602 EHO65600:EHO65602 ERK65600:ERK65602 FBG65600:FBG65602 FLC65600:FLC65602 FUY65600:FUY65602 GEU65600:GEU65602 GOQ65600:GOQ65602 GYM65600:GYM65602 HII65600:HII65602 HSE65600:HSE65602 ICA65600:ICA65602 ILW65600:ILW65602 IVS65600:IVS65602 JFO65600:JFO65602 JPK65600:JPK65602 JZG65600:JZG65602 KJC65600:KJC65602 KSY65600:KSY65602 LCU65600:LCU65602 LMQ65600:LMQ65602 LWM65600:LWM65602 MGI65600:MGI65602 MQE65600:MQE65602 NAA65600:NAA65602 NJW65600:NJW65602 NTS65600:NTS65602 ODO65600:ODO65602 ONK65600:ONK65602 OXG65600:OXG65602 PHC65600:PHC65602 PQY65600:PQY65602 QAU65600:QAU65602 QKQ65600:QKQ65602 QUM65600:QUM65602 REI65600:REI65602 ROE65600:ROE65602 RYA65600:RYA65602 SHW65600:SHW65602 SRS65600:SRS65602 TBO65600:TBO65602 TLK65600:TLK65602 TVG65600:TVG65602 UFC65600:UFC65602 UOY65600:UOY65602 UYU65600:UYU65602 VIQ65600:VIQ65602 VSM65600:VSM65602 WCI65600:WCI65602 WME65600:WME65602 WWA65600:WWA65602 S131136:S131138 JO131136:JO131138 TK131136:TK131138 ADG131136:ADG131138 ANC131136:ANC131138 AWY131136:AWY131138 BGU131136:BGU131138 BQQ131136:BQQ131138 CAM131136:CAM131138 CKI131136:CKI131138 CUE131136:CUE131138 DEA131136:DEA131138 DNW131136:DNW131138 DXS131136:DXS131138 EHO131136:EHO131138 ERK131136:ERK131138 FBG131136:FBG131138 FLC131136:FLC131138 FUY131136:FUY131138 GEU131136:GEU131138 GOQ131136:GOQ131138 GYM131136:GYM131138 HII131136:HII131138 HSE131136:HSE131138 ICA131136:ICA131138 ILW131136:ILW131138 IVS131136:IVS131138 JFO131136:JFO131138 JPK131136:JPK131138 JZG131136:JZG131138 KJC131136:KJC131138 KSY131136:KSY131138 LCU131136:LCU131138 LMQ131136:LMQ131138 LWM131136:LWM131138 MGI131136:MGI131138 MQE131136:MQE131138 NAA131136:NAA131138 NJW131136:NJW131138 NTS131136:NTS131138 ODO131136:ODO131138 ONK131136:ONK131138 OXG131136:OXG131138 PHC131136:PHC131138 PQY131136:PQY131138 QAU131136:QAU131138 QKQ131136:QKQ131138 QUM131136:QUM131138 REI131136:REI131138 ROE131136:ROE131138 RYA131136:RYA131138 SHW131136:SHW131138 SRS131136:SRS131138 TBO131136:TBO131138 TLK131136:TLK131138 TVG131136:TVG131138 UFC131136:UFC131138 UOY131136:UOY131138 UYU131136:UYU131138 VIQ131136:VIQ131138 VSM131136:VSM131138 WCI131136:WCI131138 WME131136:WME131138 WWA131136:WWA131138 S196672:S196674 JO196672:JO196674 TK196672:TK196674 ADG196672:ADG196674 ANC196672:ANC196674 AWY196672:AWY196674 BGU196672:BGU196674 BQQ196672:BQQ196674 CAM196672:CAM196674 CKI196672:CKI196674 CUE196672:CUE196674 DEA196672:DEA196674 DNW196672:DNW196674 DXS196672:DXS196674 EHO196672:EHO196674 ERK196672:ERK196674 FBG196672:FBG196674 FLC196672:FLC196674 FUY196672:FUY196674 GEU196672:GEU196674 GOQ196672:GOQ196674 GYM196672:GYM196674 HII196672:HII196674 HSE196672:HSE196674 ICA196672:ICA196674 ILW196672:ILW196674 IVS196672:IVS196674 JFO196672:JFO196674 JPK196672:JPK196674 JZG196672:JZG196674 KJC196672:KJC196674 KSY196672:KSY196674 LCU196672:LCU196674 LMQ196672:LMQ196674 LWM196672:LWM196674 MGI196672:MGI196674 MQE196672:MQE196674 NAA196672:NAA196674 NJW196672:NJW196674 NTS196672:NTS196674 ODO196672:ODO196674 ONK196672:ONK196674 OXG196672:OXG196674 PHC196672:PHC196674 PQY196672:PQY196674 QAU196672:QAU196674 QKQ196672:QKQ196674 QUM196672:QUM196674 REI196672:REI196674 ROE196672:ROE196674 RYA196672:RYA196674 SHW196672:SHW196674 SRS196672:SRS196674 TBO196672:TBO196674 TLK196672:TLK196674 TVG196672:TVG196674 UFC196672:UFC196674 UOY196672:UOY196674 UYU196672:UYU196674 VIQ196672:VIQ196674 VSM196672:VSM196674 WCI196672:WCI196674 WME196672:WME196674 WWA196672:WWA196674 S262208:S262210 JO262208:JO262210 TK262208:TK262210 ADG262208:ADG262210 ANC262208:ANC262210 AWY262208:AWY262210 BGU262208:BGU262210 BQQ262208:BQQ262210 CAM262208:CAM262210 CKI262208:CKI262210 CUE262208:CUE262210 DEA262208:DEA262210 DNW262208:DNW262210 DXS262208:DXS262210 EHO262208:EHO262210 ERK262208:ERK262210 FBG262208:FBG262210 FLC262208:FLC262210 FUY262208:FUY262210 GEU262208:GEU262210 GOQ262208:GOQ262210 GYM262208:GYM262210 HII262208:HII262210 HSE262208:HSE262210 ICA262208:ICA262210 ILW262208:ILW262210 IVS262208:IVS262210 JFO262208:JFO262210 JPK262208:JPK262210 JZG262208:JZG262210 KJC262208:KJC262210 KSY262208:KSY262210 LCU262208:LCU262210 LMQ262208:LMQ262210 LWM262208:LWM262210 MGI262208:MGI262210 MQE262208:MQE262210 NAA262208:NAA262210 NJW262208:NJW262210 NTS262208:NTS262210 ODO262208:ODO262210 ONK262208:ONK262210 OXG262208:OXG262210 PHC262208:PHC262210 PQY262208:PQY262210 QAU262208:QAU262210 QKQ262208:QKQ262210 QUM262208:QUM262210 REI262208:REI262210 ROE262208:ROE262210 RYA262208:RYA262210 SHW262208:SHW262210 SRS262208:SRS262210 TBO262208:TBO262210 TLK262208:TLK262210 TVG262208:TVG262210 UFC262208:UFC262210 UOY262208:UOY262210 UYU262208:UYU262210 VIQ262208:VIQ262210 VSM262208:VSM262210 WCI262208:WCI262210 WME262208:WME262210 WWA262208:WWA262210 S327744:S327746 JO327744:JO327746 TK327744:TK327746 ADG327744:ADG327746 ANC327744:ANC327746 AWY327744:AWY327746 BGU327744:BGU327746 BQQ327744:BQQ327746 CAM327744:CAM327746 CKI327744:CKI327746 CUE327744:CUE327746 DEA327744:DEA327746 DNW327744:DNW327746 DXS327744:DXS327746 EHO327744:EHO327746 ERK327744:ERK327746 FBG327744:FBG327746 FLC327744:FLC327746 FUY327744:FUY327746 GEU327744:GEU327746 GOQ327744:GOQ327746 GYM327744:GYM327746 HII327744:HII327746 HSE327744:HSE327746 ICA327744:ICA327746 ILW327744:ILW327746 IVS327744:IVS327746 JFO327744:JFO327746 JPK327744:JPK327746 JZG327744:JZG327746 KJC327744:KJC327746 KSY327744:KSY327746 LCU327744:LCU327746 LMQ327744:LMQ327746 LWM327744:LWM327746 MGI327744:MGI327746 MQE327744:MQE327746 NAA327744:NAA327746 NJW327744:NJW327746 NTS327744:NTS327746 ODO327744:ODO327746 ONK327744:ONK327746 OXG327744:OXG327746 PHC327744:PHC327746 PQY327744:PQY327746 QAU327744:QAU327746 QKQ327744:QKQ327746 QUM327744:QUM327746 REI327744:REI327746 ROE327744:ROE327746 RYA327744:RYA327746 SHW327744:SHW327746 SRS327744:SRS327746 TBO327744:TBO327746 TLK327744:TLK327746 TVG327744:TVG327746 UFC327744:UFC327746 UOY327744:UOY327746 UYU327744:UYU327746 VIQ327744:VIQ327746 VSM327744:VSM327746 WCI327744:WCI327746 WME327744:WME327746 WWA327744:WWA327746 S393280:S393282 JO393280:JO393282 TK393280:TK393282 ADG393280:ADG393282 ANC393280:ANC393282 AWY393280:AWY393282 BGU393280:BGU393282 BQQ393280:BQQ393282 CAM393280:CAM393282 CKI393280:CKI393282 CUE393280:CUE393282 DEA393280:DEA393282 DNW393280:DNW393282 DXS393280:DXS393282 EHO393280:EHO393282 ERK393280:ERK393282 FBG393280:FBG393282 FLC393280:FLC393282 FUY393280:FUY393282 GEU393280:GEU393282 GOQ393280:GOQ393282 GYM393280:GYM393282 HII393280:HII393282 HSE393280:HSE393282 ICA393280:ICA393282 ILW393280:ILW393282 IVS393280:IVS393282 JFO393280:JFO393282 JPK393280:JPK393282 JZG393280:JZG393282 KJC393280:KJC393282 KSY393280:KSY393282 LCU393280:LCU393282 LMQ393280:LMQ393282 LWM393280:LWM393282 MGI393280:MGI393282 MQE393280:MQE393282 NAA393280:NAA393282 NJW393280:NJW393282 NTS393280:NTS393282 ODO393280:ODO393282 ONK393280:ONK393282 OXG393280:OXG393282 PHC393280:PHC393282 PQY393280:PQY393282 QAU393280:QAU393282 QKQ393280:QKQ393282 QUM393280:QUM393282 REI393280:REI393282 ROE393280:ROE393282 RYA393280:RYA393282 SHW393280:SHW393282 SRS393280:SRS393282 TBO393280:TBO393282 TLK393280:TLK393282 TVG393280:TVG393282 UFC393280:UFC393282 UOY393280:UOY393282 UYU393280:UYU393282 VIQ393280:VIQ393282 VSM393280:VSM393282 WCI393280:WCI393282 WME393280:WME393282 WWA393280:WWA393282 S458816:S458818 JO458816:JO458818 TK458816:TK458818 ADG458816:ADG458818 ANC458816:ANC458818 AWY458816:AWY458818 BGU458816:BGU458818 BQQ458816:BQQ458818 CAM458816:CAM458818 CKI458816:CKI458818 CUE458816:CUE458818 DEA458816:DEA458818 DNW458816:DNW458818 DXS458816:DXS458818 EHO458816:EHO458818 ERK458816:ERK458818 FBG458816:FBG458818 FLC458816:FLC458818 FUY458816:FUY458818 GEU458816:GEU458818 GOQ458816:GOQ458818 GYM458816:GYM458818 HII458816:HII458818 HSE458816:HSE458818 ICA458816:ICA458818 ILW458816:ILW458818 IVS458816:IVS458818 JFO458816:JFO458818 JPK458816:JPK458818 JZG458816:JZG458818 KJC458816:KJC458818 KSY458816:KSY458818 LCU458816:LCU458818 LMQ458816:LMQ458818 LWM458816:LWM458818 MGI458816:MGI458818 MQE458816:MQE458818 NAA458816:NAA458818 NJW458816:NJW458818 NTS458816:NTS458818 ODO458816:ODO458818 ONK458816:ONK458818 OXG458816:OXG458818 PHC458816:PHC458818 PQY458816:PQY458818 QAU458816:QAU458818 QKQ458816:QKQ458818 QUM458816:QUM458818 REI458816:REI458818 ROE458816:ROE458818 RYA458816:RYA458818 SHW458816:SHW458818 SRS458816:SRS458818 TBO458816:TBO458818 TLK458816:TLK458818 TVG458816:TVG458818 UFC458816:UFC458818 UOY458816:UOY458818 UYU458816:UYU458818 VIQ458816:VIQ458818 VSM458816:VSM458818 WCI458816:WCI458818 WME458816:WME458818 WWA458816:WWA458818 S524352:S524354 JO524352:JO524354 TK524352:TK524354 ADG524352:ADG524354 ANC524352:ANC524354 AWY524352:AWY524354 BGU524352:BGU524354 BQQ524352:BQQ524354 CAM524352:CAM524354 CKI524352:CKI524354 CUE524352:CUE524354 DEA524352:DEA524354 DNW524352:DNW524354 DXS524352:DXS524354 EHO524352:EHO524354 ERK524352:ERK524354 FBG524352:FBG524354 FLC524352:FLC524354 FUY524352:FUY524354 GEU524352:GEU524354 GOQ524352:GOQ524354 GYM524352:GYM524354 HII524352:HII524354 HSE524352:HSE524354 ICA524352:ICA524354 ILW524352:ILW524354 IVS524352:IVS524354 JFO524352:JFO524354 JPK524352:JPK524354 JZG524352:JZG524354 KJC524352:KJC524354 KSY524352:KSY524354 LCU524352:LCU524354 LMQ524352:LMQ524354 LWM524352:LWM524354 MGI524352:MGI524354 MQE524352:MQE524354 NAA524352:NAA524354 NJW524352:NJW524354 NTS524352:NTS524354 ODO524352:ODO524354 ONK524352:ONK524354 OXG524352:OXG524354 PHC524352:PHC524354 PQY524352:PQY524354 QAU524352:QAU524354 QKQ524352:QKQ524354 QUM524352:QUM524354 REI524352:REI524354 ROE524352:ROE524354 RYA524352:RYA524354 SHW524352:SHW524354 SRS524352:SRS524354 TBO524352:TBO524354 TLK524352:TLK524354 TVG524352:TVG524354 UFC524352:UFC524354 UOY524352:UOY524354 UYU524352:UYU524354 VIQ524352:VIQ524354 VSM524352:VSM524354 WCI524352:WCI524354 WME524352:WME524354 WWA524352:WWA524354 S589888:S589890 JO589888:JO589890 TK589888:TK589890 ADG589888:ADG589890 ANC589888:ANC589890 AWY589888:AWY589890 BGU589888:BGU589890 BQQ589888:BQQ589890 CAM589888:CAM589890 CKI589888:CKI589890 CUE589888:CUE589890 DEA589888:DEA589890 DNW589888:DNW589890 DXS589888:DXS589890 EHO589888:EHO589890 ERK589888:ERK589890 FBG589888:FBG589890 FLC589888:FLC589890 FUY589888:FUY589890 GEU589888:GEU589890 GOQ589888:GOQ589890 GYM589888:GYM589890 HII589888:HII589890 HSE589888:HSE589890 ICA589888:ICA589890 ILW589888:ILW589890 IVS589888:IVS589890 JFO589888:JFO589890 JPK589888:JPK589890 JZG589888:JZG589890 KJC589888:KJC589890 KSY589888:KSY589890 LCU589888:LCU589890 LMQ589888:LMQ589890 LWM589888:LWM589890 MGI589888:MGI589890 MQE589888:MQE589890 NAA589888:NAA589890 NJW589888:NJW589890 NTS589888:NTS589890 ODO589888:ODO589890 ONK589888:ONK589890 OXG589888:OXG589890 PHC589888:PHC589890 PQY589888:PQY589890 QAU589888:QAU589890 QKQ589888:QKQ589890 QUM589888:QUM589890 REI589888:REI589890 ROE589888:ROE589890 RYA589888:RYA589890 SHW589888:SHW589890 SRS589888:SRS589890 TBO589888:TBO589890 TLK589888:TLK589890 TVG589888:TVG589890 UFC589888:UFC589890 UOY589888:UOY589890 UYU589888:UYU589890 VIQ589888:VIQ589890 VSM589888:VSM589890 WCI589888:WCI589890 WME589888:WME589890 WWA589888:WWA589890 S655424:S655426 JO655424:JO655426 TK655424:TK655426 ADG655424:ADG655426 ANC655424:ANC655426 AWY655424:AWY655426 BGU655424:BGU655426 BQQ655424:BQQ655426 CAM655424:CAM655426 CKI655424:CKI655426 CUE655424:CUE655426 DEA655424:DEA655426 DNW655424:DNW655426 DXS655424:DXS655426 EHO655424:EHO655426 ERK655424:ERK655426 FBG655424:FBG655426 FLC655424:FLC655426 FUY655424:FUY655426 GEU655424:GEU655426 GOQ655424:GOQ655426 GYM655424:GYM655426 HII655424:HII655426 HSE655424:HSE655426 ICA655424:ICA655426 ILW655424:ILW655426 IVS655424:IVS655426 JFO655424:JFO655426 JPK655424:JPK655426 JZG655424:JZG655426 KJC655424:KJC655426 KSY655424:KSY655426 LCU655424:LCU655426 LMQ655424:LMQ655426 LWM655424:LWM655426 MGI655424:MGI655426 MQE655424:MQE655426 NAA655424:NAA655426 NJW655424:NJW655426 NTS655424:NTS655426 ODO655424:ODO655426 ONK655424:ONK655426 OXG655424:OXG655426 PHC655424:PHC655426 PQY655424:PQY655426 QAU655424:QAU655426 QKQ655424:QKQ655426 QUM655424:QUM655426 REI655424:REI655426 ROE655424:ROE655426 RYA655424:RYA655426 SHW655424:SHW655426 SRS655424:SRS655426 TBO655424:TBO655426 TLK655424:TLK655426 TVG655424:TVG655426 UFC655424:UFC655426 UOY655424:UOY655426 UYU655424:UYU655426 VIQ655424:VIQ655426 VSM655424:VSM655426 WCI655424:WCI655426 WME655424:WME655426 WWA655424:WWA655426 S720960:S720962 JO720960:JO720962 TK720960:TK720962 ADG720960:ADG720962 ANC720960:ANC720962 AWY720960:AWY720962 BGU720960:BGU720962 BQQ720960:BQQ720962 CAM720960:CAM720962 CKI720960:CKI720962 CUE720960:CUE720962 DEA720960:DEA720962 DNW720960:DNW720962 DXS720960:DXS720962 EHO720960:EHO720962 ERK720960:ERK720962 FBG720960:FBG720962 FLC720960:FLC720962 FUY720960:FUY720962 GEU720960:GEU720962 GOQ720960:GOQ720962 GYM720960:GYM720962 HII720960:HII720962 HSE720960:HSE720962 ICA720960:ICA720962 ILW720960:ILW720962 IVS720960:IVS720962 JFO720960:JFO720962 JPK720960:JPK720962 JZG720960:JZG720962 KJC720960:KJC720962 KSY720960:KSY720962 LCU720960:LCU720962 LMQ720960:LMQ720962 LWM720960:LWM720962 MGI720960:MGI720962 MQE720960:MQE720962 NAA720960:NAA720962 NJW720960:NJW720962 NTS720960:NTS720962 ODO720960:ODO720962 ONK720960:ONK720962 OXG720960:OXG720962 PHC720960:PHC720962 PQY720960:PQY720962 QAU720960:QAU720962 QKQ720960:QKQ720962 QUM720960:QUM720962 REI720960:REI720962 ROE720960:ROE720962 RYA720960:RYA720962 SHW720960:SHW720962 SRS720960:SRS720962 TBO720960:TBO720962 TLK720960:TLK720962 TVG720960:TVG720962 UFC720960:UFC720962 UOY720960:UOY720962 UYU720960:UYU720962 VIQ720960:VIQ720962 VSM720960:VSM720962 WCI720960:WCI720962 WME720960:WME720962 WWA720960:WWA720962 S786496:S786498 JO786496:JO786498 TK786496:TK786498 ADG786496:ADG786498 ANC786496:ANC786498 AWY786496:AWY786498 BGU786496:BGU786498 BQQ786496:BQQ786498 CAM786496:CAM786498 CKI786496:CKI786498 CUE786496:CUE786498 DEA786496:DEA786498 DNW786496:DNW786498 DXS786496:DXS786498 EHO786496:EHO786498 ERK786496:ERK786498 FBG786496:FBG786498 FLC786496:FLC786498 FUY786496:FUY786498 GEU786496:GEU786498 GOQ786496:GOQ786498 GYM786496:GYM786498 HII786496:HII786498 HSE786496:HSE786498 ICA786496:ICA786498 ILW786496:ILW786498 IVS786496:IVS786498 JFO786496:JFO786498 JPK786496:JPK786498 JZG786496:JZG786498 KJC786496:KJC786498 KSY786496:KSY786498 LCU786496:LCU786498 LMQ786496:LMQ786498 LWM786496:LWM786498 MGI786496:MGI786498 MQE786496:MQE786498 NAA786496:NAA786498 NJW786496:NJW786498 NTS786496:NTS786498 ODO786496:ODO786498 ONK786496:ONK786498 OXG786496:OXG786498 PHC786496:PHC786498 PQY786496:PQY786498 QAU786496:QAU786498 QKQ786496:QKQ786498 QUM786496:QUM786498 REI786496:REI786498 ROE786496:ROE786498 RYA786496:RYA786498 SHW786496:SHW786498 SRS786496:SRS786498 TBO786496:TBO786498 TLK786496:TLK786498 TVG786496:TVG786498 UFC786496:UFC786498 UOY786496:UOY786498 UYU786496:UYU786498 VIQ786496:VIQ786498 VSM786496:VSM786498 WCI786496:WCI786498 WME786496:WME786498 WWA786496:WWA786498 S852032:S852034 JO852032:JO852034 TK852032:TK852034 ADG852032:ADG852034 ANC852032:ANC852034 AWY852032:AWY852034 BGU852032:BGU852034 BQQ852032:BQQ852034 CAM852032:CAM852034 CKI852032:CKI852034 CUE852032:CUE852034 DEA852032:DEA852034 DNW852032:DNW852034 DXS852032:DXS852034 EHO852032:EHO852034 ERK852032:ERK852034 FBG852032:FBG852034 FLC852032:FLC852034 FUY852032:FUY852034 GEU852032:GEU852034 GOQ852032:GOQ852034 GYM852032:GYM852034 HII852032:HII852034 HSE852032:HSE852034 ICA852032:ICA852034 ILW852032:ILW852034 IVS852032:IVS852034 JFO852032:JFO852034 JPK852032:JPK852034 JZG852032:JZG852034 KJC852032:KJC852034 KSY852032:KSY852034 LCU852032:LCU852034 LMQ852032:LMQ852034 LWM852032:LWM852034 MGI852032:MGI852034 MQE852032:MQE852034 NAA852032:NAA852034 NJW852032:NJW852034 NTS852032:NTS852034 ODO852032:ODO852034 ONK852032:ONK852034 OXG852032:OXG852034 PHC852032:PHC852034 PQY852032:PQY852034 QAU852032:QAU852034 QKQ852032:QKQ852034 QUM852032:QUM852034 REI852032:REI852034 ROE852032:ROE852034 RYA852032:RYA852034 SHW852032:SHW852034 SRS852032:SRS852034 TBO852032:TBO852034 TLK852032:TLK852034 TVG852032:TVG852034 UFC852032:UFC852034 UOY852032:UOY852034 UYU852032:UYU852034 VIQ852032:VIQ852034 VSM852032:VSM852034 WCI852032:WCI852034 WME852032:WME852034 WWA852032:WWA852034 S917568:S917570 JO917568:JO917570 TK917568:TK917570 ADG917568:ADG917570 ANC917568:ANC917570 AWY917568:AWY917570 BGU917568:BGU917570 BQQ917568:BQQ917570 CAM917568:CAM917570 CKI917568:CKI917570 CUE917568:CUE917570 DEA917568:DEA917570 DNW917568:DNW917570 DXS917568:DXS917570 EHO917568:EHO917570 ERK917568:ERK917570 FBG917568:FBG917570 FLC917568:FLC917570 FUY917568:FUY917570 GEU917568:GEU917570 GOQ917568:GOQ917570 GYM917568:GYM917570 HII917568:HII917570 HSE917568:HSE917570 ICA917568:ICA917570 ILW917568:ILW917570 IVS917568:IVS917570 JFO917568:JFO917570 JPK917568:JPK917570 JZG917568:JZG917570 KJC917568:KJC917570 KSY917568:KSY917570 LCU917568:LCU917570 LMQ917568:LMQ917570 LWM917568:LWM917570 MGI917568:MGI917570 MQE917568:MQE917570 NAA917568:NAA917570 NJW917568:NJW917570 NTS917568:NTS917570 ODO917568:ODO917570 ONK917568:ONK917570 OXG917568:OXG917570 PHC917568:PHC917570 PQY917568:PQY917570 QAU917568:QAU917570 QKQ917568:QKQ917570 QUM917568:QUM917570 REI917568:REI917570 ROE917568:ROE917570 RYA917568:RYA917570 SHW917568:SHW917570 SRS917568:SRS917570 TBO917568:TBO917570 TLK917568:TLK917570 TVG917568:TVG917570 UFC917568:UFC917570 UOY917568:UOY917570 UYU917568:UYU917570 VIQ917568:VIQ917570 VSM917568:VSM917570 WCI917568:WCI917570 WME917568:WME917570 WWA917568:WWA917570 S983104:S983106 JO983104:JO983106 TK983104:TK983106 ADG983104:ADG983106 ANC983104:ANC983106 AWY983104:AWY983106 BGU983104:BGU983106 BQQ983104:BQQ983106 CAM983104:CAM983106 CKI983104:CKI983106 CUE983104:CUE983106 DEA983104:DEA983106 DNW983104:DNW983106 DXS983104:DXS983106 EHO983104:EHO983106 ERK983104:ERK983106 FBG983104:FBG983106 FLC983104:FLC983106 FUY983104:FUY983106 GEU983104:GEU983106 GOQ983104:GOQ983106 GYM983104:GYM983106 HII983104:HII983106 HSE983104:HSE983106 ICA983104:ICA983106 ILW983104:ILW983106 IVS983104:IVS983106 JFO983104:JFO983106 JPK983104:JPK983106 JZG983104:JZG983106 KJC983104:KJC983106 KSY983104:KSY983106 LCU983104:LCU983106 LMQ983104:LMQ983106 LWM983104:LWM983106 MGI983104:MGI983106 MQE983104:MQE983106 NAA983104:NAA983106 NJW983104:NJW983106 NTS983104:NTS983106 ODO983104:ODO983106 ONK983104:ONK983106 OXG983104:OXG983106 PHC983104:PHC983106 PQY983104:PQY983106 QAU983104:QAU983106 QKQ983104:QKQ983106 QUM983104:QUM983106 REI983104:REI983106 ROE983104:ROE983106 RYA983104:RYA983106 SHW983104:SHW983106 SRS983104:SRS983106 TBO983104:TBO983106 TLK983104:TLK983106 TVG983104:TVG983106 UFC983104:UFC983106 UOY983104:UOY983106 UYU983104:UYU983106 VIQ983104:VIQ983106 VSM983104:VSM983106 WCI983104:WCI983106 WME983104:WME983106 WWA983104:WWA983106 JO39:JO46 TK39:TK46 ADG39:ADG46 ANC39:ANC46 AWY39:AWY46 BGU39:BGU46 BQQ39:BQQ46 CAM39:CAM46 CKI39:CKI46 CUE39:CUE46 DEA39:DEA46 DNW39:DNW46 DXS39:DXS46 EHO39:EHO46 ERK39:ERK46 FBG39:FBG46 FLC39:FLC46 FUY39:FUY46 GEU39:GEU46 GOQ39:GOQ46 GYM39:GYM46 HII39:HII46 HSE39:HSE46 ICA39:ICA46 ILW39:ILW46 IVS39:IVS46 JFO39:JFO46 JPK39:JPK46 JZG39:JZG46 KJC39:KJC46 KSY39:KSY46 LCU39:LCU46 LMQ39:LMQ46 LWM39:LWM46 MGI39:MGI46 MQE39:MQE46 NAA39:NAA46 NJW39:NJW46 NTS39:NTS46 ODO39:ODO46 ONK39:ONK46 OXG39:OXG46 PHC39:PHC46 PQY39:PQY46 QAU39:QAU46 QKQ39:QKQ46 QUM39:QUM46 REI39:REI46 ROE39:ROE46 RYA39:RYA46 SHW39:SHW46 SRS39:SRS46 TBO39:TBO46 TLK39:TLK46 TVG39:TVG46 UFC39:UFC46 UOY39:UOY46 UYU39:UYU46 VIQ39:VIQ46 VSM39:VSM46 WCI39:WCI46 WME39:WME46 WWA39:WWA46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S53 JO53 TK53 ADG53 ANC53 AWY53 BGU53 BQQ53 CAM53 CKI53 CUE53 DEA53 DNW53 DXS53 EHO53 ERK53 FBG53 FLC53 FUY53 GEU53 GOQ53 GYM53 HII53 HSE53 ICA53 ILW53 IVS53 JFO53 JPK53 JZG53 KJC53 KSY53 LCU53 LMQ53 LWM53 MGI53 MQE53 NAA53 NJW53 NTS53 ODO53 ONK53 OXG53 PHC53 PQY53 QAU53 QKQ53 QUM53 REI53 ROE53 RYA53 SHW53 SRS53 TBO53 TLK53 TVG53 UFC53 UOY53 UYU53 VIQ53 VSM53 WCI53 WME53 WWA53 S65587 JO65587 TK65587 ADG65587 ANC65587 AWY65587 BGU65587 BQQ65587 CAM65587 CKI65587 CUE65587 DEA65587 DNW65587 DXS65587 EHO65587 ERK65587 FBG65587 FLC65587 FUY65587 GEU65587 GOQ65587 GYM65587 HII65587 HSE65587 ICA65587 ILW65587 IVS65587 JFO65587 JPK65587 JZG65587 KJC65587 KSY65587 LCU65587 LMQ65587 LWM65587 MGI65587 MQE65587 NAA65587 NJW65587 NTS65587 ODO65587 ONK65587 OXG65587 PHC65587 PQY65587 QAU65587 QKQ65587 QUM65587 REI65587 ROE65587 RYA65587 SHW65587 SRS65587 TBO65587 TLK65587 TVG65587 UFC65587 UOY65587 UYU65587 VIQ65587 VSM65587 WCI65587 WME65587 WWA65587 S131123 JO131123 TK131123 ADG131123 ANC131123 AWY131123 BGU131123 BQQ131123 CAM131123 CKI131123 CUE131123 DEA131123 DNW131123 DXS131123 EHO131123 ERK131123 FBG131123 FLC131123 FUY131123 GEU131123 GOQ131123 GYM131123 HII131123 HSE131123 ICA131123 ILW131123 IVS131123 JFO131123 JPK131123 JZG131123 KJC131123 KSY131123 LCU131123 LMQ131123 LWM131123 MGI131123 MQE131123 NAA131123 NJW131123 NTS131123 ODO131123 ONK131123 OXG131123 PHC131123 PQY131123 QAU131123 QKQ131123 QUM131123 REI131123 ROE131123 RYA131123 SHW131123 SRS131123 TBO131123 TLK131123 TVG131123 UFC131123 UOY131123 UYU131123 VIQ131123 VSM131123 WCI131123 WME131123 WWA131123 S196659 JO196659 TK196659 ADG196659 ANC196659 AWY196659 BGU196659 BQQ196659 CAM196659 CKI196659 CUE196659 DEA196659 DNW196659 DXS196659 EHO196659 ERK196659 FBG196659 FLC196659 FUY196659 GEU196659 GOQ196659 GYM196659 HII196659 HSE196659 ICA196659 ILW196659 IVS196659 JFO196659 JPK196659 JZG196659 KJC196659 KSY196659 LCU196659 LMQ196659 LWM196659 MGI196659 MQE196659 NAA196659 NJW196659 NTS196659 ODO196659 ONK196659 OXG196659 PHC196659 PQY196659 QAU196659 QKQ196659 QUM196659 REI196659 ROE196659 RYA196659 SHW196659 SRS196659 TBO196659 TLK196659 TVG196659 UFC196659 UOY196659 UYU196659 VIQ196659 VSM196659 WCI196659 WME196659 WWA196659 S262195 JO262195 TK262195 ADG262195 ANC262195 AWY262195 BGU262195 BQQ262195 CAM262195 CKI262195 CUE262195 DEA262195 DNW262195 DXS262195 EHO262195 ERK262195 FBG262195 FLC262195 FUY262195 GEU262195 GOQ262195 GYM262195 HII262195 HSE262195 ICA262195 ILW262195 IVS262195 JFO262195 JPK262195 JZG262195 KJC262195 KSY262195 LCU262195 LMQ262195 LWM262195 MGI262195 MQE262195 NAA262195 NJW262195 NTS262195 ODO262195 ONK262195 OXG262195 PHC262195 PQY262195 QAU262195 QKQ262195 QUM262195 REI262195 ROE262195 RYA262195 SHW262195 SRS262195 TBO262195 TLK262195 TVG262195 UFC262195 UOY262195 UYU262195 VIQ262195 VSM262195 WCI262195 WME262195 WWA262195 S327731 JO327731 TK327731 ADG327731 ANC327731 AWY327731 BGU327731 BQQ327731 CAM327731 CKI327731 CUE327731 DEA327731 DNW327731 DXS327731 EHO327731 ERK327731 FBG327731 FLC327731 FUY327731 GEU327731 GOQ327731 GYM327731 HII327731 HSE327731 ICA327731 ILW327731 IVS327731 JFO327731 JPK327731 JZG327731 KJC327731 KSY327731 LCU327731 LMQ327731 LWM327731 MGI327731 MQE327731 NAA327731 NJW327731 NTS327731 ODO327731 ONK327731 OXG327731 PHC327731 PQY327731 QAU327731 QKQ327731 QUM327731 REI327731 ROE327731 RYA327731 SHW327731 SRS327731 TBO327731 TLK327731 TVG327731 UFC327731 UOY327731 UYU327731 VIQ327731 VSM327731 WCI327731 WME327731 WWA327731 S393267 JO393267 TK393267 ADG393267 ANC393267 AWY393267 BGU393267 BQQ393267 CAM393267 CKI393267 CUE393267 DEA393267 DNW393267 DXS393267 EHO393267 ERK393267 FBG393267 FLC393267 FUY393267 GEU393267 GOQ393267 GYM393267 HII393267 HSE393267 ICA393267 ILW393267 IVS393267 JFO393267 JPK393267 JZG393267 KJC393267 KSY393267 LCU393267 LMQ393267 LWM393267 MGI393267 MQE393267 NAA393267 NJW393267 NTS393267 ODO393267 ONK393267 OXG393267 PHC393267 PQY393267 QAU393267 QKQ393267 QUM393267 REI393267 ROE393267 RYA393267 SHW393267 SRS393267 TBO393267 TLK393267 TVG393267 UFC393267 UOY393267 UYU393267 VIQ393267 VSM393267 WCI393267 WME393267 WWA393267 S458803 JO458803 TK458803 ADG458803 ANC458803 AWY458803 BGU458803 BQQ458803 CAM458803 CKI458803 CUE458803 DEA458803 DNW458803 DXS458803 EHO458803 ERK458803 FBG458803 FLC458803 FUY458803 GEU458803 GOQ458803 GYM458803 HII458803 HSE458803 ICA458803 ILW458803 IVS458803 JFO458803 JPK458803 JZG458803 KJC458803 KSY458803 LCU458803 LMQ458803 LWM458803 MGI458803 MQE458803 NAA458803 NJW458803 NTS458803 ODO458803 ONK458803 OXG458803 PHC458803 PQY458803 QAU458803 QKQ458803 QUM458803 REI458803 ROE458803 RYA458803 SHW458803 SRS458803 TBO458803 TLK458803 TVG458803 UFC458803 UOY458803 UYU458803 VIQ458803 VSM458803 WCI458803 WME458803 WWA458803 S524339 JO524339 TK524339 ADG524339 ANC524339 AWY524339 BGU524339 BQQ524339 CAM524339 CKI524339 CUE524339 DEA524339 DNW524339 DXS524339 EHO524339 ERK524339 FBG524339 FLC524339 FUY524339 GEU524339 GOQ524339 GYM524339 HII524339 HSE524339 ICA524339 ILW524339 IVS524339 JFO524339 JPK524339 JZG524339 KJC524339 KSY524339 LCU524339 LMQ524339 LWM524339 MGI524339 MQE524339 NAA524339 NJW524339 NTS524339 ODO524339 ONK524339 OXG524339 PHC524339 PQY524339 QAU524339 QKQ524339 QUM524339 REI524339 ROE524339 RYA524339 SHW524339 SRS524339 TBO524339 TLK524339 TVG524339 UFC524339 UOY524339 UYU524339 VIQ524339 VSM524339 WCI524339 WME524339 WWA524339 S589875 JO589875 TK589875 ADG589875 ANC589875 AWY589875 BGU589875 BQQ589875 CAM589875 CKI589875 CUE589875 DEA589875 DNW589875 DXS589875 EHO589875 ERK589875 FBG589875 FLC589875 FUY589875 GEU589875 GOQ589875 GYM589875 HII589875 HSE589875 ICA589875 ILW589875 IVS589875 JFO589875 JPK589875 JZG589875 KJC589875 KSY589875 LCU589875 LMQ589875 LWM589875 MGI589875 MQE589875 NAA589875 NJW589875 NTS589875 ODO589875 ONK589875 OXG589875 PHC589875 PQY589875 QAU589875 QKQ589875 QUM589875 REI589875 ROE589875 RYA589875 SHW589875 SRS589875 TBO589875 TLK589875 TVG589875 UFC589875 UOY589875 UYU589875 VIQ589875 VSM589875 WCI589875 WME589875 WWA589875 S655411 JO655411 TK655411 ADG655411 ANC655411 AWY655411 BGU655411 BQQ655411 CAM655411 CKI655411 CUE655411 DEA655411 DNW655411 DXS655411 EHO655411 ERK655411 FBG655411 FLC655411 FUY655411 GEU655411 GOQ655411 GYM655411 HII655411 HSE655411 ICA655411 ILW655411 IVS655411 JFO655411 JPK655411 JZG655411 KJC655411 KSY655411 LCU655411 LMQ655411 LWM655411 MGI655411 MQE655411 NAA655411 NJW655411 NTS655411 ODO655411 ONK655411 OXG655411 PHC655411 PQY655411 QAU655411 QKQ655411 QUM655411 REI655411 ROE655411 RYA655411 SHW655411 SRS655411 TBO655411 TLK655411 TVG655411 UFC655411 UOY655411 UYU655411 VIQ655411 VSM655411 WCI655411 WME655411 WWA655411 S720947 JO720947 TK720947 ADG720947 ANC720947 AWY720947 BGU720947 BQQ720947 CAM720947 CKI720947 CUE720947 DEA720947 DNW720947 DXS720947 EHO720947 ERK720947 FBG720947 FLC720947 FUY720947 GEU720947 GOQ720947 GYM720947 HII720947 HSE720947 ICA720947 ILW720947 IVS720947 JFO720947 JPK720947 JZG720947 KJC720947 KSY720947 LCU720947 LMQ720947 LWM720947 MGI720947 MQE720947 NAA720947 NJW720947 NTS720947 ODO720947 ONK720947 OXG720947 PHC720947 PQY720947 QAU720947 QKQ720947 QUM720947 REI720947 ROE720947 RYA720947 SHW720947 SRS720947 TBO720947 TLK720947 TVG720947 UFC720947 UOY720947 UYU720947 VIQ720947 VSM720947 WCI720947 WME720947 WWA720947 S786483 JO786483 TK786483 ADG786483 ANC786483 AWY786483 BGU786483 BQQ786483 CAM786483 CKI786483 CUE786483 DEA786483 DNW786483 DXS786483 EHO786483 ERK786483 FBG786483 FLC786483 FUY786483 GEU786483 GOQ786483 GYM786483 HII786483 HSE786483 ICA786483 ILW786483 IVS786483 JFO786483 JPK786483 JZG786483 KJC786483 KSY786483 LCU786483 LMQ786483 LWM786483 MGI786483 MQE786483 NAA786483 NJW786483 NTS786483 ODO786483 ONK786483 OXG786483 PHC786483 PQY786483 QAU786483 QKQ786483 QUM786483 REI786483 ROE786483 RYA786483 SHW786483 SRS786483 TBO786483 TLK786483 TVG786483 UFC786483 UOY786483 UYU786483 VIQ786483 VSM786483 WCI786483 WME786483 WWA786483 S852019 JO852019 TK852019 ADG852019 ANC852019 AWY852019 BGU852019 BQQ852019 CAM852019 CKI852019 CUE852019 DEA852019 DNW852019 DXS852019 EHO852019 ERK852019 FBG852019 FLC852019 FUY852019 GEU852019 GOQ852019 GYM852019 HII852019 HSE852019 ICA852019 ILW852019 IVS852019 JFO852019 JPK852019 JZG852019 KJC852019 KSY852019 LCU852019 LMQ852019 LWM852019 MGI852019 MQE852019 NAA852019 NJW852019 NTS852019 ODO852019 ONK852019 OXG852019 PHC852019 PQY852019 QAU852019 QKQ852019 QUM852019 REI852019 ROE852019 RYA852019 SHW852019 SRS852019 TBO852019 TLK852019 TVG852019 UFC852019 UOY852019 UYU852019 VIQ852019 VSM852019 WCI852019 WME852019 WWA852019 S917555 JO917555 TK917555 ADG917555 ANC917555 AWY917555 BGU917555 BQQ917555 CAM917555 CKI917555 CUE917555 DEA917555 DNW917555 DXS917555 EHO917555 ERK917555 FBG917555 FLC917555 FUY917555 GEU917555 GOQ917555 GYM917555 HII917555 HSE917555 ICA917555 ILW917555 IVS917555 JFO917555 JPK917555 JZG917555 KJC917555 KSY917555 LCU917555 LMQ917555 LWM917555 MGI917555 MQE917555 NAA917555 NJW917555 NTS917555 ODO917555 ONK917555 OXG917555 PHC917555 PQY917555 QAU917555 QKQ917555 QUM917555 REI917555 ROE917555 RYA917555 SHW917555 SRS917555 TBO917555 TLK917555 TVG917555 UFC917555 UOY917555 UYU917555 VIQ917555 VSM917555 WCI917555 WME917555 WWA917555 S983091 JO983091 TK983091 ADG983091 ANC983091 AWY983091 BGU983091 BQQ983091 CAM983091 CKI983091 CUE983091 DEA983091 DNW983091 DXS983091 EHO983091 ERK983091 FBG983091 FLC983091 FUY983091 GEU983091 GOQ983091 GYM983091 HII983091 HSE983091 ICA983091 ILW983091 IVS983091 JFO983091 JPK983091 JZG983091 KJC983091 KSY983091 LCU983091 LMQ983091 LWM983091 MGI983091 MQE983091 NAA983091 NJW983091 NTS983091 ODO983091 ONK983091 OXG983091 PHC983091 PQY983091 QAU983091 QKQ983091 QUM983091 REI983091 ROE983091 RYA983091 SHW983091 SRS983091 TBO983091 TLK983091 TVG983091 UFC983091 UOY983091 UYU983091 VIQ983091 VSM983091 WCI983091 WME983091 WWA983091 S51 JO51 TK51 ADG51 ANC51 AWY51 BGU51 BQQ51 CAM51 CKI51 CUE51 DEA51 DNW51 DXS51 EHO51 ERK51 FBG51 FLC51 FUY51 GEU51 GOQ51 GYM51 HII51 HSE51 ICA51 ILW51 IVS51 JFO51 JPK51 JZG51 KJC51 KSY51 LCU51 LMQ51 LWM51 MGI51 MQE51 NAA51 NJW51 NTS51 ODO51 ONK51 OXG51 PHC51 PQY51 QAU51 QKQ51 QUM51 REI51 ROE51 RYA51 SHW51 SRS51 TBO51 TLK51 TVG51 UFC51 UOY51 UYU51 VIQ51 VSM51 WCI51 WME51 WWA51 S65585 JO65585 TK65585 ADG65585 ANC65585 AWY65585 BGU65585 BQQ65585 CAM65585 CKI65585 CUE65585 DEA65585 DNW65585 DXS65585 EHO65585 ERK65585 FBG65585 FLC65585 FUY65585 GEU65585 GOQ65585 GYM65585 HII65585 HSE65585 ICA65585 ILW65585 IVS65585 JFO65585 JPK65585 JZG65585 KJC65585 KSY65585 LCU65585 LMQ65585 LWM65585 MGI65585 MQE65585 NAA65585 NJW65585 NTS65585 ODO65585 ONK65585 OXG65585 PHC65585 PQY65585 QAU65585 QKQ65585 QUM65585 REI65585 ROE65585 RYA65585 SHW65585 SRS65585 TBO65585 TLK65585 TVG65585 UFC65585 UOY65585 UYU65585 VIQ65585 VSM65585 WCI65585 WME65585 WWA65585 S131121 JO131121 TK131121 ADG131121 ANC131121 AWY131121 BGU131121 BQQ131121 CAM131121 CKI131121 CUE131121 DEA131121 DNW131121 DXS131121 EHO131121 ERK131121 FBG131121 FLC131121 FUY131121 GEU131121 GOQ131121 GYM131121 HII131121 HSE131121 ICA131121 ILW131121 IVS131121 JFO131121 JPK131121 JZG131121 KJC131121 KSY131121 LCU131121 LMQ131121 LWM131121 MGI131121 MQE131121 NAA131121 NJW131121 NTS131121 ODO131121 ONK131121 OXG131121 PHC131121 PQY131121 QAU131121 QKQ131121 QUM131121 REI131121 ROE131121 RYA131121 SHW131121 SRS131121 TBO131121 TLK131121 TVG131121 UFC131121 UOY131121 UYU131121 VIQ131121 VSM131121 WCI131121 WME131121 WWA131121 S196657 JO196657 TK196657 ADG196657 ANC196657 AWY196657 BGU196657 BQQ196657 CAM196657 CKI196657 CUE196657 DEA196657 DNW196657 DXS196657 EHO196657 ERK196657 FBG196657 FLC196657 FUY196657 GEU196657 GOQ196657 GYM196657 HII196657 HSE196657 ICA196657 ILW196657 IVS196657 JFO196657 JPK196657 JZG196657 KJC196657 KSY196657 LCU196657 LMQ196657 LWM196657 MGI196657 MQE196657 NAA196657 NJW196657 NTS196657 ODO196657 ONK196657 OXG196657 PHC196657 PQY196657 QAU196657 QKQ196657 QUM196657 REI196657 ROE196657 RYA196657 SHW196657 SRS196657 TBO196657 TLK196657 TVG196657 UFC196657 UOY196657 UYU196657 VIQ196657 VSM196657 WCI196657 WME196657 WWA196657 S262193 JO262193 TK262193 ADG262193 ANC262193 AWY262193 BGU262193 BQQ262193 CAM262193 CKI262193 CUE262193 DEA262193 DNW262193 DXS262193 EHO262193 ERK262193 FBG262193 FLC262193 FUY262193 GEU262193 GOQ262193 GYM262193 HII262193 HSE262193 ICA262193 ILW262193 IVS262193 JFO262193 JPK262193 JZG262193 KJC262193 KSY262193 LCU262193 LMQ262193 LWM262193 MGI262193 MQE262193 NAA262193 NJW262193 NTS262193 ODO262193 ONK262193 OXG262193 PHC262193 PQY262193 QAU262193 QKQ262193 QUM262193 REI262193 ROE262193 RYA262193 SHW262193 SRS262193 TBO262193 TLK262193 TVG262193 UFC262193 UOY262193 UYU262193 VIQ262193 VSM262193 WCI262193 WME262193 WWA262193 S327729 JO327729 TK327729 ADG327729 ANC327729 AWY327729 BGU327729 BQQ327729 CAM327729 CKI327729 CUE327729 DEA327729 DNW327729 DXS327729 EHO327729 ERK327729 FBG327729 FLC327729 FUY327729 GEU327729 GOQ327729 GYM327729 HII327729 HSE327729 ICA327729 ILW327729 IVS327729 JFO327729 JPK327729 JZG327729 KJC327729 KSY327729 LCU327729 LMQ327729 LWM327729 MGI327729 MQE327729 NAA327729 NJW327729 NTS327729 ODO327729 ONK327729 OXG327729 PHC327729 PQY327729 QAU327729 QKQ327729 QUM327729 REI327729 ROE327729 RYA327729 SHW327729 SRS327729 TBO327729 TLK327729 TVG327729 UFC327729 UOY327729 UYU327729 VIQ327729 VSM327729 WCI327729 WME327729 WWA327729 S393265 JO393265 TK393265 ADG393265 ANC393265 AWY393265 BGU393265 BQQ393265 CAM393265 CKI393265 CUE393265 DEA393265 DNW393265 DXS393265 EHO393265 ERK393265 FBG393265 FLC393265 FUY393265 GEU393265 GOQ393265 GYM393265 HII393265 HSE393265 ICA393265 ILW393265 IVS393265 JFO393265 JPK393265 JZG393265 KJC393265 KSY393265 LCU393265 LMQ393265 LWM393265 MGI393265 MQE393265 NAA393265 NJW393265 NTS393265 ODO393265 ONK393265 OXG393265 PHC393265 PQY393265 QAU393265 QKQ393265 QUM393265 REI393265 ROE393265 RYA393265 SHW393265 SRS393265 TBO393265 TLK393265 TVG393265 UFC393265 UOY393265 UYU393265 VIQ393265 VSM393265 WCI393265 WME393265 WWA393265 S458801 JO458801 TK458801 ADG458801 ANC458801 AWY458801 BGU458801 BQQ458801 CAM458801 CKI458801 CUE458801 DEA458801 DNW458801 DXS458801 EHO458801 ERK458801 FBG458801 FLC458801 FUY458801 GEU458801 GOQ458801 GYM458801 HII458801 HSE458801 ICA458801 ILW458801 IVS458801 JFO458801 JPK458801 JZG458801 KJC458801 KSY458801 LCU458801 LMQ458801 LWM458801 MGI458801 MQE458801 NAA458801 NJW458801 NTS458801 ODO458801 ONK458801 OXG458801 PHC458801 PQY458801 QAU458801 QKQ458801 QUM458801 REI458801 ROE458801 RYA458801 SHW458801 SRS458801 TBO458801 TLK458801 TVG458801 UFC458801 UOY458801 UYU458801 VIQ458801 VSM458801 WCI458801 WME458801 WWA458801 S524337 JO524337 TK524337 ADG524337 ANC524337 AWY524337 BGU524337 BQQ524337 CAM524337 CKI524337 CUE524337 DEA524337 DNW524337 DXS524337 EHO524337 ERK524337 FBG524337 FLC524337 FUY524337 GEU524337 GOQ524337 GYM524337 HII524337 HSE524337 ICA524337 ILW524337 IVS524337 JFO524337 JPK524337 JZG524337 KJC524337 KSY524337 LCU524337 LMQ524337 LWM524337 MGI524337 MQE524337 NAA524337 NJW524337 NTS524337 ODO524337 ONK524337 OXG524337 PHC524337 PQY524337 QAU524337 QKQ524337 QUM524337 REI524337 ROE524337 RYA524337 SHW524337 SRS524337 TBO524337 TLK524337 TVG524337 UFC524337 UOY524337 UYU524337 VIQ524337 VSM524337 WCI524337 WME524337 WWA524337 S589873 JO589873 TK589873 ADG589873 ANC589873 AWY589873 BGU589873 BQQ589873 CAM589873 CKI589873 CUE589873 DEA589873 DNW589873 DXS589873 EHO589873 ERK589873 FBG589873 FLC589873 FUY589873 GEU589873 GOQ589873 GYM589873 HII589873 HSE589873 ICA589873 ILW589873 IVS589873 JFO589873 JPK589873 JZG589873 KJC589873 KSY589873 LCU589873 LMQ589873 LWM589873 MGI589873 MQE589873 NAA589873 NJW589873 NTS589873 ODO589873 ONK589873 OXG589873 PHC589873 PQY589873 QAU589873 QKQ589873 QUM589873 REI589873 ROE589873 RYA589873 SHW589873 SRS589873 TBO589873 TLK589873 TVG589873 UFC589873 UOY589873 UYU589873 VIQ589873 VSM589873 WCI589873 WME589873 WWA589873 S655409 JO655409 TK655409 ADG655409 ANC655409 AWY655409 BGU655409 BQQ655409 CAM655409 CKI655409 CUE655409 DEA655409 DNW655409 DXS655409 EHO655409 ERK655409 FBG655409 FLC655409 FUY655409 GEU655409 GOQ655409 GYM655409 HII655409 HSE655409 ICA655409 ILW655409 IVS655409 JFO655409 JPK655409 JZG655409 KJC655409 KSY655409 LCU655409 LMQ655409 LWM655409 MGI655409 MQE655409 NAA655409 NJW655409 NTS655409 ODO655409 ONK655409 OXG655409 PHC655409 PQY655409 QAU655409 QKQ655409 QUM655409 REI655409 ROE655409 RYA655409 SHW655409 SRS655409 TBO655409 TLK655409 TVG655409 UFC655409 UOY655409 UYU655409 VIQ655409 VSM655409 WCI655409 WME655409 WWA655409 S720945 JO720945 TK720945 ADG720945 ANC720945 AWY720945 BGU720945 BQQ720945 CAM720945 CKI720945 CUE720945 DEA720945 DNW720945 DXS720945 EHO720945 ERK720945 FBG720945 FLC720945 FUY720945 GEU720945 GOQ720945 GYM720945 HII720945 HSE720945 ICA720945 ILW720945 IVS720945 JFO720945 JPK720945 JZG720945 KJC720945 KSY720945 LCU720945 LMQ720945 LWM720945 MGI720945 MQE720945 NAA720945 NJW720945 NTS720945 ODO720945 ONK720945 OXG720945 PHC720945 PQY720945 QAU720945 QKQ720945 QUM720945 REI720945 ROE720945 RYA720945 SHW720945 SRS720945 TBO720945 TLK720945 TVG720945 UFC720945 UOY720945 UYU720945 VIQ720945 VSM720945 WCI720945 WME720945 WWA720945 S786481 JO786481 TK786481 ADG786481 ANC786481 AWY786481 BGU786481 BQQ786481 CAM786481 CKI786481 CUE786481 DEA786481 DNW786481 DXS786481 EHO786481 ERK786481 FBG786481 FLC786481 FUY786481 GEU786481 GOQ786481 GYM786481 HII786481 HSE786481 ICA786481 ILW786481 IVS786481 JFO786481 JPK786481 JZG786481 KJC786481 KSY786481 LCU786481 LMQ786481 LWM786481 MGI786481 MQE786481 NAA786481 NJW786481 NTS786481 ODO786481 ONK786481 OXG786481 PHC786481 PQY786481 QAU786481 QKQ786481 QUM786481 REI786481 ROE786481 RYA786481 SHW786481 SRS786481 TBO786481 TLK786481 TVG786481 UFC786481 UOY786481 UYU786481 VIQ786481 VSM786481 WCI786481 WME786481 WWA786481 S852017 JO852017 TK852017 ADG852017 ANC852017 AWY852017 BGU852017 BQQ852017 CAM852017 CKI852017 CUE852017 DEA852017 DNW852017 DXS852017 EHO852017 ERK852017 FBG852017 FLC852017 FUY852017 GEU852017 GOQ852017 GYM852017 HII852017 HSE852017 ICA852017 ILW852017 IVS852017 JFO852017 JPK852017 JZG852017 KJC852017 KSY852017 LCU852017 LMQ852017 LWM852017 MGI852017 MQE852017 NAA852017 NJW852017 NTS852017 ODO852017 ONK852017 OXG852017 PHC852017 PQY852017 QAU852017 QKQ852017 QUM852017 REI852017 ROE852017 RYA852017 SHW852017 SRS852017 TBO852017 TLK852017 TVG852017 UFC852017 UOY852017 UYU852017 VIQ852017 VSM852017 WCI852017 WME852017 WWA852017 S917553 JO917553 TK917553 ADG917553 ANC917553 AWY917553 BGU917553 BQQ917553 CAM917553 CKI917553 CUE917553 DEA917553 DNW917553 DXS917553 EHO917553 ERK917553 FBG917553 FLC917553 FUY917553 GEU917553 GOQ917553 GYM917553 HII917553 HSE917553 ICA917553 ILW917553 IVS917553 JFO917553 JPK917553 JZG917553 KJC917553 KSY917553 LCU917553 LMQ917553 LWM917553 MGI917553 MQE917553 NAA917553 NJW917553 NTS917553 ODO917553 ONK917553 OXG917553 PHC917553 PQY917553 QAU917553 QKQ917553 QUM917553 REI917553 ROE917553 RYA917553 SHW917553 SRS917553 TBO917553 TLK917553 TVG917553 UFC917553 UOY917553 UYU917553 VIQ917553 VSM917553 WCI917553 WME917553 WWA917553 S983089 JO983089 TK983089 ADG983089 ANC983089 AWY983089 BGU983089 BQQ983089 CAM983089 CKI983089 CUE983089 DEA983089 DNW983089 DXS983089 EHO983089 ERK983089 FBG983089 FLC983089 FUY983089 GEU983089 GOQ983089 GYM983089 HII983089 HSE983089 ICA983089 ILW983089 IVS983089 JFO983089 JPK983089 JZG983089 KJC983089 KSY983089 LCU983089 LMQ983089 LWM983089 MGI983089 MQE983089 NAA983089 NJW983089 NTS983089 ODO983089 ONK983089 OXG983089 PHC983089 PQY983089 QAU983089 QKQ983089 QUM983089 REI983089 ROE983089 RYA983089 SHW983089 SRS983089 TBO983089 TLK983089 TVG983089 UFC983089 UOY983089 UYU983089 VIQ983089 VSM983089 WCI983089 WME983089 WWA983089 IZ62 SV62 ACR62 AMN62 AWJ62 BGF62 BQB62 BZX62 CJT62 CTP62 DDL62 DNH62 DXD62 EGZ62 EQV62 FAR62 FKN62 FUJ62 GEF62 GOB62 GXX62 HHT62 HRP62 IBL62 ILH62 IVD62 JEZ62 JOV62 JYR62 KIN62 KSJ62 LCF62 LMB62 LVX62 MFT62 MPP62 MZL62 NJH62 NTD62 OCZ62 OMV62 OWR62 PGN62 PQJ62 QAF62 QKB62 QTX62 RDT62 RNP62 RXL62 SHH62 SRD62 TAZ62 TKV62 TUR62 UEN62 UOJ62 UYF62 VIB62 VRX62 WBT62 WLP62 WVL62 D65601:D65602 IZ65601:IZ65602 SV65601:SV65602 ACR65601:ACR65602 AMN65601:AMN65602 AWJ65601:AWJ65602 BGF65601:BGF65602 BQB65601:BQB65602 BZX65601:BZX65602 CJT65601:CJT65602 CTP65601:CTP65602 DDL65601:DDL65602 DNH65601:DNH65602 DXD65601:DXD65602 EGZ65601:EGZ65602 EQV65601:EQV65602 FAR65601:FAR65602 FKN65601:FKN65602 FUJ65601:FUJ65602 GEF65601:GEF65602 GOB65601:GOB65602 GXX65601:GXX65602 HHT65601:HHT65602 HRP65601:HRP65602 IBL65601:IBL65602 ILH65601:ILH65602 IVD65601:IVD65602 JEZ65601:JEZ65602 JOV65601:JOV65602 JYR65601:JYR65602 KIN65601:KIN65602 KSJ65601:KSJ65602 LCF65601:LCF65602 LMB65601:LMB65602 LVX65601:LVX65602 MFT65601:MFT65602 MPP65601:MPP65602 MZL65601:MZL65602 NJH65601:NJH65602 NTD65601:NTD65602 OCZ65601:OCZ65602 OMV65601:OMV65602 OWR65601:OWR65602 PGN65601:PGN65602 PQJ65601:PQJ65602 QAF65601:QAF65602 QKB65601:QKB65602 QTX65601:QTX65602 RDT65601:RDT65602 RNP65601:RNP65602 RXL65601:RXL65602 SHH65601:SHH65602 SRD65601:SRD65602 TAZ65601:TAZ65602 TKV65601:TKV65602 TUR65601:TUR65602 UEN65601:UEN65602 UOJ65601:UOJ65602 UYF65601:UYF65602 VIB65601:VIB65602 VRX65601:VRX65602 WBT65601:WBT65602 WLP65601:WLP65602 WVL65601:WVL65602 D131137:D131138 IZ131137:IZ131138 SV131137:SV131138 ACR131137:ACR131138 AMN131137:AMN131138 AWJ131137:AWJ131138 BGF131137:BGF131138 BQB131137:BQB131138 BZX131137:BZX131138 CJT131137:CJT131138 CTP131137:CTP131138 DDL131137:DDL131138 DNH131137:DNH131138 DXD131137:DXD131138 EGZ131137:EGZ131138 EQV131137:EQV131138 FAR131137:FAR131138 FKN131137:FKN131138 FUJ131137:FUJ131138 GEF131137:GEF131138 GOB131137:GOB131138 GXX131137:GXX131138 HHT131137:HHT131138 HRP131137:HRP131138 IBL131137:IBL131138 ILH131137:ILH131138 IVD131137:IVD131138 JEZ131137:JEZ131138 JOV131137:JOV131138 JYR131137:JYR131138 KIN131137:KIN131138 KSJ131137:KSJ131138 LCF131137:LCF131138 LMB131137:LMB131138 LVX131137:LVX131138 MFT131137:MFT131138 MPP131137:MPP131138 MZL131137:MZL131138 NJH131137:NJH131138 NTD131137:NTD131138 OCZ131137:OCZ131138 OMV131137:OMV131138 OWR131137:OWR131138 PGN131137:PGN131138 PQJ131137:PQJ131138 QAF131137:QAF131138 QKB131137:QKB131138 QTX131137:QTX131138 RDT131137:RDT131138 RNP131137:RNP131138 RXL131137:RXL131138 SHH131137:SHH131138 SRD131137:SRD131138 TAZ131137:TAZ131138 TKV131137:TKV131138 TUR131137:TUR131138 UEN131137:UEN131138 UOJ131137:UOJ131138 UYF131137:UYF131138 VIB131137:VIB131138 VRX131137:VRX131138 WBT131137:WBT131138 WLP131137:WLP131138 WVL131137:WVL131138 D196673:D196674 IZ196673:IZ196674 SV196673:SV196674 ACR196673:ACR196674 AMN196673:AMN196674 AWJ196673:AWJ196674 BGF196673:BGF196674 BQB196673:BQB196674 BZX196673:BZX196674 CJT196673:CJT196674 CTP196673:CTP196674 DDL196673:DDL196674 DNH196673:DNH196674 DXD196673:DXD196674 EGZ196673:EGZ196674 EQV196673:EQV196674 FAR196673:FAR196674 FKN196673:FKN196674 FUJ196673:FUJ196674 GEF196673:GEF196674 GOB196673:GOB196674 GXX196673:GXX196674 HHT196673:HHT196674 HRP196673:HRP196674 IBL196673:IBL196674 ILH196673:ILH196674 IVD196673:IVD196674 JEZ196673:JEZ196674 JOV196673:JOV196674 JYR196673:JYR196674 KIN196673:KIN196674 KSJ196673:KSJ196674 LCF196673:LCF196674 LMB196673:LMB196674 LVX196673:LVX196674 MFT196673:MFT196674 MPP196673:MPP196674 MZL196673:MZL196674 NJH196673:NJH196674 NTD196673:NTD196674 OCZ196673:OCZ196674 OMV196673:OMV196674 OWR196673:OWR196674 PGN196673:PGN196674 PQJ196673:PQJ196674 QAF196673:QAF196674 QKB196673:QKB196674 QTX196673:QTX196674 RDT196673:RDT196674 RNP196673:RNP196674 RXL196673:RXL196674 SHH196673:SHH196674 SRD196673:SRD196674 TAZ196673:TAZ196674 TKV196673:TKV196674 TUR196673:TUR196674 UEN196673:UEN196674 UOJ196673:UOJ196674 UYF196673:UYF196674 VIB196673:VIB196674 VRX196673:VRX196674 WBT196673:WBT196674 WLP196673:WLP196674 WVL196673:WVL196674 D262209:D262210 IZ262209:IZ262210 SV262209:SV262210 ACR262209:ACR262210 AMN262209:AMN262210 AWJ262209:AWJ262210 BGF262209:BGF262210 BQB262209:BQB262210 BZX262209:BZX262210 CJT262209:CJT262210 CTP262209:CTP262210 DDL262209:DDL262210 DNH262209:DNH262210 DXD262209:DXD262210 EGZ262209:EGZ262210 EQV262209:EQV262210 FAR262209:FAR262210 FKN262209:FKN262210 FUJ262209:FUJ262210 GEF262209:GEF262210 GOB262209:GOB262210 GXX262209:GXX262210 HHT262209:HHT262210 HRP262209:HRP262210 IBL262209:IBL262210 ILH262209:ILH262210 IVD262209:IVD262210 JEZ262209:JEZ262210 JOV262209:JOV262210 JYR262209:JYR262210 KIN262209:KIN262210 KSJ262209:KSJ262210 LCF262209:LCF262210 LMB262209:LMB262210 LVX262209:LVX262210 MFT262209:MFT262210 MPP262209:MPP262210 MZL262209:MZL262210 NJH262209:NJH262210 NTD262209:NTD262210 OCZ262209:OCZ262210 OMV262209:OMV262210 OWR262209:OWR262210 PGN262209:PGN262210 PQJ262209:PQJ262210 QAF262209:QAF262210 QKB262209:QKB262210 QTX262209:QTX262210 RDT262209:RDT262210 RNP262209:RNP262210 RXL262209:RXL262210 SHH262209:SHH262210 SRD262209:SRD262210 TAZ262209:TAZ262210 TKV262209:TKV262210 TUR262209:TUR262210 UEN262209:UEN262210 UOJ262209:UOJ262210 UYF262209:UYF262210 VIB262209:VIB262210 VRX262209:VRX262210 WBT262209:WBT262210 WLP262209:WLP262210 WVL262209:WVL262210 D327745:D327746 IZ327745:IZ327746 SV327745:SV327746 ACR327745:ACR327746 AMN327745:AMN327746 AWJ327745:AWJ327746 BGF327745:BGF327746 BQB327745:BQB327746 BZX327745:BZX327746 CJT327745:CJT327746 CTP327745:CTP327746 DDL327745:DDL327746 DNH327745:DNH327746 DXD327745:DXD327746 EGZ327745:EGZ327746 EQV327745:EQV327746 FAR327745:FAR327746 FKN327745:FKN327746 FUJ327745:FUJ327746 GEF327745:GEF327746 GOB327745:GOB327746 GXX327745:GXX327746 HHT327745:HHT327746 HRP327745:HRP327746 IBL327745:IBL327746 ILH327745:ILH327746 IVD327745:IVD327746 JEZ327745:JEZ327746 JOV327745:JOV327746 JYR327745:JYR327746 KIN327745:KIN327746 KSJ327745:KSJ327746 LCF327745:LCF327746 LMB327745:LMB327746 LVX327745:LVX327746 MFT327745:MFT327746 MPP327745:MPP327746 MZL327745:MZL327746 NJH327745:NJH327746 NTD327745:NTD327746 OCZ327745:OCZ327746 OMV327745:OMV327746 OWR327745:OWR327746 PGN327745:PGN327746 PQJ327745:PQJ327746 QAF327745:QAF327746 QKB327745:QKB327746 QTX327745:QTX327746 RDT327745:RDT327746 RNP327745:RNP327746 RXL327745:RXL327746 SHH327745:SHH327746 SRD327745:SRD327746 TAZ327745:TAZ327746 TKV327745:TKV327746 TUR327745:TUR327746 UEN327745:UEN327746 UOJ327745:UOJ327746 UYF327745:UYF327746 VIB327745:VIB327746 VRX327745:VRX327746 WBT327745:WBT327746 WLP327745:WLP327746 WVL327745:WVL327746 D393281:D393282 IZ393281:IZ393282 SV393281:SV393282 ACR393281:ACR393282 AMN393281:AMN393282 AWJ393281:AWJ393282 BGF393281:BGF393282 BQB393281:BQB393282 BZX393281:BZX393282 CJT393281:CJT393282 CTP393281:CTP393282 DDL393281:DDL393282 DNH393281:DNH393282 DXD393281:DXD393282 EGZ393281:EGZ393282 EQV393281:EQV393282 FAR393281:FAR393282 FKN393281:FKN393282 FUJ393281:FUJ393282 GEF393281:GEF393282 GOB393281:GOB393282 GXX393281:GXX393282 HHT393281:HHT393282 HRP393281:HRP393282 IBL393281:IBL393282 ILH393281:ILH393282 IVD393281:IVD393282 JEZ393281:JEZ393282 JOV393281:JOV393282 JYR393281:JYR393282 KIN393281:KIN393282 KSJ393281:KSJ393282 LCF393281:LCF393282 LMB393281:LMB393282 LVX393281:LVX393282 MFT393281:MFT393282 MPP393281:MPP393282 MZL393281:MZL393282 NJH393281:NJH393282 NTD393281:NTD393282 OCZ393281:OCZ393282 OMV393281:OMV393282 OWR393281:OWR393282 PGN393281:PGN393282 PQJ393281:PQJ393282 QAF393281:QAF393282 QKB393281:QKB393282 QTX393281:QTX393282 RDT393281:RDT393282 RNP393281:RNP393282 RXL393281:RXL393282 SHH393281:SHH393282 SRD393281:SRD393282 TAZ393281:TAZ393282 TKV393281:TKV393282 TUR393281:TUR393282 UEN393281:UEN393282 UOJ393281:UOJ393282 UYF393281:UYF393282 VIB393281:VIB393282 VRX393281:VRX393282 WBT393281:WBT393282 WLP393281:WLP393282 WVL393281:WVL393282 D458817:D458818 IZ458817:IZ458818 SV458817:SV458818 ACR458817:ACR458818 AMN458817:AMN458818 AWJ458817:AWJ458818 BGF458817:BGF458818 BQB458817:BQB458818 BZX458817:BZX458818 CJT458817:CJT458818 CTP458817:CTP458818 DDL458817:DDL458818 DNH458817:DNH458818 DXD458817:DXD458818 EGZ458817:EGZ458818 EQV458817:EQV458818 FAR458817:FAR458818 FKN458817:FKN458818 FUJ458817:FUJ458818 GEF458817:GEF458818 GOB458817:GOB458818 GXX458817:GXX458818 HHT458817:HHT458818 HRP458817:HRP458818 IBL458817:IBL458818 ILH458817:ILH458818 IVD458817:IVD458818 JEZ458817:JEZ458818 JOV458817:JOV458818 JYR458817:JYR458818 KIN458817:KIN458818 KSJ458817:KSJ458818 LCF458817:LCF458818 LMB458817:LMB458818 LVX458817:LVX458818 MFT458817:MFT458818 MPP458817:MPP458818 MZL458817:MZL458818 NJH458817:NJH458818 NTD458817:NTD458818 OCZ458817:OCZ458818 OMV458817:OMV458818 OWR458817:OWR458818 PGN458817:PGN458818 PQJ458817:PQJ458818 QAF458817:QAF458818 QKB458817:QKB458818 QTX458817:QTX458818 RDT458817:RDT458818 RNP458817:RNP458818 RXL458817:RXL458818 SHH458817:SHH458818 SRD458817:SRD458818 TAZ458817:TAZ458818 TKV458817:TKV458818 TUR458817:TUR458818 UEN458817:UEN458818 UOJ458817:UOJ458818 UYF458817:UYF458818 VIB458817:VIB458818 VRX458817:VRX458818 WBT458817:WBT458818 WLP458817:WLP458818 WVL458817:WVL458818 D524353:D524354 IZ524353:IZ524354 SV524353:SV524354 ACR524353:ACR524354 AMN524353:AMN524354 AWJ524353:AWJ524354 BGF524353:BGF524354 BQB524353:BQB524354 BZX524353:BZX524354 CJT524353:CJT524354 CTP524353:CTP524354 DDL524353:DDL524354 DNH524353:DNH524354 DXD524353:DXD524354 EGZ524353:EGZ524354 EQV524353:EQV524354 FAR524353:FAR524354 FKN524353:FKN524354 FUJ524353:FUJ524354 GEF524353:GEF524354 GOB524353:GOB524354 GXX524353:GXX524354 HHT524353:HHT524354 HRP524353:HRP524354 IBL524353:IBL524354 ILH524353:ILH524354 IVD524353:IVD524354 JEZ524353:JEZ524354 JOV524353:JOV524354 JYR524353:JYR524354 KIN524353:KIN524354 KSJ524353:KSJ524354 LCF524353:LCF524354 LMB524353:LMB524354 LVX524353:LVX524354 MFT524353:MFT524354 MPP524353:MPP524354 MZL524353:MZL524354 NJH524353:NJH524354 NTD524353:NTD524354 OCZ524353:OCZ524354 OMV524353:OMV524354 OWR524353:OWR524354 PGN524353:PGN524354 PQJ524353:PQJ524354 QAF524353:QAF524354 QKB524353:QKB524354 QTX524353:QTX524354 RDT524353:RDT524354 RNP524353:RNP524354 RXL524353:RXL524354 SHH524353:SHH524354 SRD524353:SRD524354 TAZ524353:TAZ524354 TKV524353:TKV524354 TUR524353:TUR524354 UEN524353:UEN524354 UOJ524353:UOJ524354 UYF524353:UYF524354 VIB524353:VIB524354 VRX524353:VRX524354 WBT524353:WBT524354 WLP524353:WLP524354 WVL524353:WVL524354 D589889:D589890 IZ589889:IZ589890 SV589889:SV589890 ACR589889:ACR589890 AMN589889:AMN589890 AWJ589889:AWJ589890 BGF589889:BGF589890 BQB589889:BQB589890 BZX589889:BZX589890 CJT589889:CJT589890 CTP589889:CTP589890 DDL589889:DDL589890 DNH589889:DNH589890 DXD589889:DXD589890 EGZ589889:EGZ589890 EQV589889:EQV589890 FAR589889:FAR589890 FKN589889:FKN589890 FUJ589889:FUJ589890 GEF589889:GEF589890 GOB589889:GOB589890 GXX589889:GXX589890 HHT589889:HHT589890 HRP589889:HRP589890 IBL589889:IBL589890 ILH589889:ILH589890 IVD589889:IVD589890 JEZ589889:JEZ589890 JOV589889:JOV589890 JYR589889:JYR589890 KIN589889:KIN589890 KSJ589889:KSJ589890 LCF589889:LCF589890 LMB589889:LMB589890 LVX589889:LVX589890 MFT589889:MFT589890 MPP589889:MPP589890 MZL589889:MZL589890 NJH589889:NJH589890 NTD589889:NTD589890 OCZ589889:OCZ589890 OMV589889:OMV589890 OWR589889:OWR589890 PGN589889:PGN589890 PQJ589889:PQJ589890 QAF589889:QAF589890 QKB589889:QKB589890 QTX589889:QTX589890 RDT589889:RDT589890 RNP589889:RNP589890 RXL589889:RXL589890 SHH589889:SHH589890 SRD589889:SRD589890 TAZ589889:TAZ589890 TKV589889:TKV589890 TUR589889:TUR589890 UEN589889:UEN589890 UOJ589889:UOJ589890 UYF589889:UYF589890 VIB589889:VIB589890 VRX589889:VRX589890 WBT589889:WBT589890 WLP589889:WLP589890 WVL589889:WVL589890 D655425:D655426 IZ655425:IZ655426 SV655425:SV655426 ACR655425:ACR655426 AMN655425:AMN655426 AWJ655425:AWJ655426 BGF655425:BGF655426 BQB655425:BQB655426 BZX655425:BZX655426 CJT655425:CJT655426 CTP655425:CTP655426 DDL655425:DDL655426 DNH655425:DNH655426 DXD655425:DXD655426 EGZ655425:EGZ655426 EQV655425:EQV655426 FAR655425:FAR655426 FKN655425:FKN655426 FUJ655425:FUJ655426 GEF655425:GEF655426 GOB655425:GOB655426 GXX655425:GXX655426 HHT655425:HHT655426 HRP655425:HRP655426 IBL655425:IBL655426 ILH655425:ILH655426 IVD655425:IVD655426 JEZ655425:JEZ655426 JOV655425:JOV655426 JYR655425:JYR655426 KIN655425:KIN655426 KSJ655425:KSJ655426 LCF655425:LCF655426 LMB655425:LMB655426 LVX655425:LVX655426 MFT655425:MFT655426 MPP655425:MPP655426 MZL655425:MZL655426 NJH655425:NJH655426 NTD655425:NTD655426 OCZ655425:OCZ655426 OMV655425:OMV655426 OWR655425:OWR655426 PGN655425:PGN655426 PQJ655425:PQJ655426 QAF655425:QAF655426 QKB655425:QKB655426 QTX655425:QTX655426 RDT655425:RDT655426 RNP655425:RNP655426 RXL655425:RXL655426 SHH655425:SHH655426 SRD655425:SRD655426 TAZ655425:TAZ655426 TKV655425:TKV655426 TUR655425:TUR655426 UEN655425:UEN655426 UOJ655425:UOJ655426 UYF655425:UYF655426 VIB655425:VIB655426 VRX655425:VRX655426 WBT655425:WBT655426 WLP655425:WLP655426 WVL655425:WVL655426 D720961:D720962 IZ720961:IZ720962 SV720961:SV720962 ACR720961:ACR720962 AMN720961:AMN720962 AWJ720961:AWJ720962 BGF720961:BGF720962 BQB720961:BQB720962 BZX720961:BZX720962 CJT720961:CJT720962 CTP720961:CTP720962 DDL720961:DDL720962 DNH720961:DNH720962 DXD720961:DXD720962 EGZ720961:EGZ720962 EQV720961:EQV720962 FAR720961:FAR720962 FKN720961:FKN720962 FUJ720961:FUJ720962 GEF720961:GEF720962 GOB720961:GOB720962 GXX720961:GXX720962 HHT720961:HHT720962 HRP720961:HRP720962 IBL720961:IBL720962 ILH720961:ILH720962 IVD720961:IVD720962 JEZ720961:JEZ720962 JOV720961:JOV720962 JYR720961:JYR720962 KIN720961:KIN720962 KSJ720961:KSJ720962 LCF720961:LCF720962 LMB720961:LMB720962 LVX720961:LVX720962 MFT720961:MFT720962 MPP720961:MPP720962 MZL720961:MZL720962 NJH720961:NJH720962 NTD720961:NTD720962 OCZ720961:OCZ720962 OMV720961:OMV720962 OWR720961:OWR720962 PGN720961:PGN720962 PQJ720961:PQJ720962 QAF720961:QAF720962 QKB720961:QKB720962 QTX720961:QTX720962 RDT720961:RDT720962 RNP720961:RNP720962 RXL720961:RXL720962 SHH720961:SHH720962 SRD720961:SRD720962 TAZ720961:TAZ720962 TKV720961:TKV720962 TUR720961:TUR720962 UEN720961:UEN720962 UOJ720961:UOJ720962 UYF720961:UYF720962 VIB720961:VIB720962 VRX720961:VRX720962 WBT720961:WBT720962 WLP720961:WLP720962 WVL720961:WVL720962 D786497:D786498 IZ786497:IZ786498 SV786497:SV786498 ACR786497:ACR786498 AMN786497:AMN786498 AWJ786497:AWJ786498 BGF786497:BGF786498 BQB786497:BQB786498 BZX786497:BZX786498 CJT786497:CJT786498 CTP786497:CTP786498 DDL786497:DDL786498 DNH786497:DNH786498 DXD786497:DXD786498 EGZ786497:EGZ786498 EQV786497:EQV786498 FAR786497:FAR786498 FKN786497:FKN786498 FUJ786497:FUJ786498 GEF786497:GEF786498 GOB786497:GOB786498 GXX786497:GXX786498 HHT786497:HHT786498 HRP786497:HRP786498 IBL786497:IBL786498 ILH786497:ILH786498 IVD786497:IVD786498 JEZ786497:JEZ786498 JOV786497:JOV786498 JYR786497:JYR786498 KIN786497:KIN786498 KSJ786497:KSJ786498 LCF786497:LCF786498 LMB786497:LMB786498 LVX786497:LVX786498 MFT786497:MFT786498 MPP786497:MPP786498 MZL786497:MZL786498 NJH786497:NJH786498 NTD786497:NTD786498 OCZ786497:OCZ786498 OMV786497:OMV786498 OWR786497:OWR786498 PGN786497:PGN786498 PQJ786497:PQJ786498 QAF786497:QAF786498 QKB786497:QKB786498 QTX786497:QTX786498 RDT786497:RDT786498 RNP786497:RNP786498 RXL786497:RXL786498 SHH786497:SHH786498 SRD786497:SRD786498 TAZ786497:TAZ786498 TKV786497:TKV786498 TUR786497:TUR786498 UEN786497:UEN786498 UOJ786497:UOJ786498 UYF786497:UYF786498 VIB786497:VIB786498 VRX786497:VRX786498 WBT786497:WBT786498 WLP786497:WLP786498 WVL786497:WVL786498 D852033:D852034 IZ852033:IZ852034 SV852033:SV852034 ACR852033:ACR852034 AMN852033:AMN852034 AWJ852033:AWJ852034 BGF852033:BGF852034 BQB852033:BQB852034 BZX852033:BZX852034 CJT852033:CJT852034 CTP852033:CTP852034 DDL852033:DDL852034 DNH852033:DNH852034 DXD852033:DXD852034 EGZ852033:EGZ852034 EQV852033:EQV852034 FAR852033:FAR852034 FKN852033:FKN852034 FUJ852033:FUJ852034 GEF852033:GEF852034 GOB852033:GOB852034 GXX852033:GXX852034 HHT852033:HHT852034 HRP852033:HRP852034 IBL852033:IBL852034 ILH852033:ILH852034 IVD852033:IVD852034 JEZ852033:JEZ852034 JOV852033:JOV852034 JYR852033:JYR852034 KIN852033:KIN852034 KSJ852033:KSJ852034 LCF852033:LCF852034 LMB852033:LMB852034 LVX852033:LVX852034 MFT852033:MFT852034 MPP852033:MPP852034 MZL852033:MZL852034 NJH852033:NJH852034 NTD852033:NTD852034 OCZ852033:OCZ852034 OMV852033:OMV852034 OWR852033:OWR852034 PGN852033:PGN852034 PQJ852033:PQJ852034 QAF852033:QAF852034 QKB852033:QKB852034 QTX852033:QTX852034 RDT852033:RDT852034 RNP852033:RNP852034 RXL852033:RXL852034 SHH852033:SHH852034 SRD852033:SRD852034 TAZ852033:TAZ852034 TKV852033:TKV852034 TUR852033:TUR852034 UEN852033:UEN852034 UOJ852033:UOJ852034 UYF852033:UYF852034 VIB852033:VIB852034 VRX852033:VRX852034 WBT852033:WBT852034 WLP852033:WLP852034 WVL852033:WVL852034 D917569:D917570 IZ917569:IZ917570 SV917569:SV917570 ACR917569:ACR917570 AMN917569:AMN917570 AWJ917569:AWJ917570 BGF917569:BGF917570 BQB917569:BQB917570 BZX917569:BZX917570 CJT917569:CJT917570 CTP917569:CTP917570 DDL917569:DDL917570 DNH917569:DNH917570 DXD917569:DXD917570 EGZ917569:EGZ917570 EQV917569:EQV917570 FAR917569:FAR917570 FKN917569:FKN917570 FUJ917569:FUJ917570 GEF917569:GEF917570 GOB917569:GOB917570 GXX917569:GXX917570 HHT917569:HHT917570 HRP917569:HRP917570 IBL917569:IBL917570 ILH917569:ILH917570 IVD917569:IVD917570 JEZ917569:JEZ917570 JOV917569:JOV917570 JYR917569:JYR917570 KIN917569:KIN917570 KSJ917569:KSJ917570 LCF917569:LCF917570 LMB917569:LMB917570 LVX917569:LVX917570 MFT917569:MFT917570 MPP917569:MPP917570 MZL917569:MZL917570 NJH917569:NJH917570 NTD917569:NTD917570 OCZ917569:OCZ917570 OMV917569:OMV917570 OWR917569:OWR917570 PGN917569:PGN917570 PQJ917569:PQJ917570 QAF917569:QAF917570 QKB917569:QKB917570 QTX917569:QTX917570 RDT917569:RDT917570 RNP917569:RNP917570 RXL917569:RXL917570 SHH917569:SHH917570 SRD917569:SRD917570 TAZ917569:TAZ917570 TKV917569:TKV917570 TUR917569:TUR917570 UEN917569:UEN917570 UOJ917569:UOJ917570 UYF917569:UYF917570 VIB917569:VIB917570 VRX917569:VRX917570 WBT917569:WBT917570 WLP917569:WLP917570 WVL917569:WVL917570 D983105:D983106 IZ983105:IZ983106 SV983105:SV983106 ACR983105:ACR983106 AMN983105:AMN983106 AWJ983105:AWJ983106 BGF983105:BGF983106 BQB983105:BQB983106 BZX983105:BZX983106 CJT983105:CJT983106 CTP983105:CTP983106 DDL983105:DDL983106 DNH983105:DNH983106 DXD983105:DXD983106 EGZ983105:EGZ983106 EQV983105:EQV983106 FAR983105:FAR983106 FKN983105:FKN983106 FUJ983105:FUJ983106 GEF983105:GEF983106 GOB983105:GOB983106 GXX983105:GXX983106 HHT983105:HHT983106 HRP983105:HRP983106 IBL983105:IBL983106 ILH983105:ILH983106 IVD983105:IVD983106 JEZ983105:JEZ983106 JOV983105:JOV983106 JYR983105:JYR983106 KIN983105:KIN983106 KSJ983105:KSJ983106 LCF983105:LCF983106 LMB983105:LMB983106 LVX983105:LVX983106 MFT983105:MFT983106 MPP983105:MPP983106 MZL983105:MZL983106 NJH983105:NJH983106 NTD983105:NTD983106 OCZ983105:OCZ983106 OMV983105:OMV983106 OWR983105:OWR983106 PGN983105:PGN983106 PQJ983105:PQJ983106 QAF983105:QAF983106 QKB983105:QKB983106 QTX983105:QTX983106 RDT983105:RDT983106 RNP983105:RNP983106 RXL983105:RXL983106 SHH983105:SHH983106 SRD983105:SRD983106 TAZ983105:TAZ983106 TKV983105:TKV983106 TUR983105:TUR983106 UEN983105:UEN983106 UOJ983105:UOJ983106 UYF983105:UYF983106 VIB983105:VIB983106 VRX983105:VRX983106 WBT983105:WBT983106 WLP983105:WLP983106 WVL983105:WVL983106 S59 JO59 TK59 ADG59 ANC59 AWY59 BGU59 BQQ59 CAM59 CKI59 CUE59 DEA59 DNW59 DXS59 EHO59 ERK59 FBG59 FLC59 FUY59 GEU59 GOQ59 GYM59 HII59 HSE59 ICA59 ILW59 IVS59 JFO59 JPK59 JZG59 KJC59 KSY59 LCU59 LMQ59 LWM59 MGI59 MQE59 NAA59 NJW59 NTS59 ODO59 ONK59 OXG59 PHC59 PQY59 QAU59 QKQ59 QUM59 REI59 ROE59 RYA59 SHW59 SRS59 TBO59 TLK59 TVG59 UFC59 UOY59 UYU59 VIQ59 VSM59 WCI59 WME59 WWA59 S65593 JO65593 TK65593 ADG65593 ANC65593 AWY65593 BGU65593 BQQ65593 CAM65593 CKI65593 CUE65593 DEA65593 DNW65593 DXS65593 EHO65593 ERK65593 FBG65593 FLC65593 FUY65593 GEU65593 GOQ65593 GYM65593 HII65593 HSE65593 ICA65593 ILW65593 IVS65593 JFO65593 JPK65593 JZG65593 KJC65593 KSY65593 LCU65593 LMQ65593 LWM65593 MGI65593 MQE65593 NAA65593 NJW65593 NTS65593 ODO65593 ONK65593 OXG65593 PHC65593 PQY65593 QAU65593 QKQ65593 QUM65593 REI65593 ROE65593 RYA65593 SHW65593 SRS65593 TBO65593 TLK65593 TVG65593 UFC65593 UOY65593 UYU65593 VIQ65593 VSM65593 WCI65593 WME65593 WWA65593 S131129 JO131129 TK131129 ADG131129 ANC131129 AWY131129 BGU131129 BQQ131129 CAM131129 CKI131129 CUE131129 DEA131129 DNW131129 DXS131129 EHO131129 ERK131129 FBG131129 FLC131129 FUY131129 GEU131129 GOQ131129 GYM131129 HII131129 HSE131129 ICA131129 ILW131129 IVS131129 JFO131129 JPK131129 JZG131129 KJC131129 KSY131129 LCU131129 LMQ131129 LWM131129 MGI131129 MQE131129 NAA131129 NJW131129 NTS131129 ODO131129 ONK131129 OXG131129 PHC131129 PQY131129 QAU131129 QKQ131129 QUM131129 REI131129 ROE131129 RYA131129 SHW131129 SRS131129 TBO131129 TLK131129 TVG131129 UFC131129 UOY131129 UYU131129 VIQ131129 VSM131129 WCI131129 WME131129 WWA131129 S196665 JO196665 TK196665 ADG196665 ANC196665 AWY196665 BGU196665 BQQ196665 CAM196665 CKI196665 CUE196665 DEA196665 DNW196665 DXS196665 EHO196665 ERK196665 FBG196665 FLC196665 FUY196665 GEU196665 GOQ196665 GYM196665 HII196665 HSE196665 ICA196665 ILW196665 IVS196665 JFO196665 JPK196665 JZG196665 KJC196665 KSY196665 LCU196665 LMQ196665 LWM196665 MGI196665 MQE196665 NAA196665 NJW196665 NTS196665 ODO196665 ONK196665 OXG196665 PHC196665 PQY196665 QAU196665 QKQ196665 QUM196665 REI196665 ROE196665 RYA196665 SHW196665 SRS196665 TBO196665 TLK196665 TVG196665 UFC196665 UOY196665 UYU196665 VIQ196665 VSM196665 WCI196665 WME196665 WWA196665 S262201 JO262201 TK262201 ADG262201 ANC262201 AWY262201 BGU262201 BQQ262201 CAM262201 CKI262201 CUE262201 DEA262201 DNW262201 DXS262201 EHO262201 ERK262201 FBG262201 FLC262201 FUY262201 GEU262201 GOQ262201 GYM262201 HII262201 HSE262201 ICA262201 ILW262201 IVS262201 JFO262201 JPK262201 JZG262201 KJC262201 KSY262201 LCU262201 LMQ262201 LWM262201 MGI262201 MQE262201 NAA262201 NJW262201 NTS262201 ODO262201 ONK262201 OXG262201 PHC262201 PQY262201 QAU262201 QKQ262201 QUM262201 REI262201 ROE262201 RYA262201 SHW262201 SRS262201 TBO262201 TLK262201 TVG262201 UFC262201 UOY262201 UYU262201 VIQ262201 VSM262201 WCI262201 WME262201 WWA262201 S327737 JO327737 TK327737 ADG327737 ANC327737 AWY327737 BGU327737 BQQ327737 CAM327737 CKI327737 CUE327737 DEA327737 DNW327737 DXS327737 EHO327737 ERK327737 FBG327737 FLC327737 FUY327737 GEU327737 GOQ327737 GYM327737 HII327737 HSE327737 ICA327737 ILW327737 IVS327737 JFO327737 JPK327737 JZG327737 KJC327737 KSY327737 LCU327737 LMQ327737 LWM327737 MGI327737 MQE327737 NAA327737 NJW327737 NTS327737 ODO327737 ONK327737 OXG327737 PHC327737 PQY327737 QAU327737 QKQ327737 QUM327737 REI327737 ROE327737 RYA327737 SHW327737 SRS327737 TBO327737 TLK327737 TVG327737 UFC327737 UOY327737 UYU327737 VIQ327737 VSM327737 WCI327737 WME327737 WWA327737 S393273 JO393273 TK393273 ADG393273 ANC393273 AWY393273 BGU393273 BQQ393273 CAM393273 CKI393273 CUE393273 DEA393273 DNW393273 DXS393273 EHO393273 ERK393273 FBG393273 FLC393273 FUY393273 GEU393273 GOQ393273 GYM393273 HII393273 HSE393273 ICA393273 ILW393273 IVS393273 JFO393273 JPK393273 JZG393273 KJC393273 KSY393273 LCU393273 LMQ393273 LWM393273 MGI393273 MQE393273 NAA393273 NJW393273 NTS393273 ODO393273 ONK393273 OXG393273 PHC393273 PQY393273 QAU393273 QKQ393273 QUM393273 REI393273 ROE393273 RYA393273 SHW393273 SRS393273 TBO393273 TLK393273 TVG393273 UFC393273 UOY393273 UYU393273 VIQ393273 VSM393273 WCI393273 WME393273 WWA393273 S458809 JO458809 TK458809 ADG458809 ANC458809 AWY458809 BGU458809 BQQ458809 CAM458809 CKI458809 CUE458809 DEA458809 DNW458809 DXS458809 EHO458809 ERK458809 FBG458809 FLC458809 FUY458809 GEU458809 GOQ458809 GYM458809 HII458809 HSE458809 ICA458809 ILW458809 IVS458809 JFO458809 JPK458809 JZG458809 KJC458809 KSY458809 LCU458809 LMQ458809 LWM458809 MGI458809 MQE458809 NAA458809 NJW458809 NTS458809 ODO458809 ONK458809 OXG458809 PHC458809 PQY458809 QAU458809 QKQ458809 QUM458809 REI458809 ROE458809 RYA458809 SHW458809 SRS458809 TBO458809 TLK458809 TVG458809 UFC458809 UOY458809 UYU458809 VIQ458809 VSM458809 WCI458809 WME458809 WWA458809 S524345 JO524345 TK524345 ADG524345 ANC524345 AWY524345 BGU524345 BQQ524345 CAM524345 CKI524345 CUE524345 DEA524345 DNW524345 DXS524345 EHO524345 ERK524345 FBG524345 FLC524345 FUY524345 GEU524345 GOQ524345 GYM524345 HII524345 HSE524345 ICA524345 ILW524345 IVS524345 JFO524345 JPK524345 JZG524345 KJC524345 KSY524345 LCU524345 LMQ524345 LWM524345 MGI524345 MQE524345 NAA524345 NJW524345 NTS524345 ODO524345 ONK524345 OXG524345 PHC524345 PQY524345 QAU524345 QKQ524345 QUM524345 REI524345 ROE524345 RYA524345 SHW524345 SRS524345 TBO524345 TLK524345 TVG524345 UFC524345 UOY524345 UYU524345 VIQ524345 VSM524345 WCI524345 WME524345 WWA524345 S589881 JO589881 TK589881 ADG589881 ANC589881 AWY589881 BGU589881 BQQ589881 CAM589881 CKI589881 CUE589881 DEA589881 DNW589881 DXS589881 EHO589881 ERK589881 FBG589881 FLC589881 FUY589881 GEU589881 GOQ589881 GYM589881 HII589881 HSE589881 ICA589881 ILW589881 IVS589881 JFO589881 JPK589881 JZG589881 KJC589881 KSY589881 LCU589881 LMQ589881 LWM589881 MGI589881 MQE589881 NAA589881 NJW589881 NTS589881 ODO589881 ONK589881 OXG589881 PHC589881 PQY589881 QAU589881 QKQ589881 QUM589881 REI589881 ROE589881 RYA589881 SHW589881 SRS589881 TBO589881 TLK589881 TVG589881 UFC589881 UOY589881 UYU589881 VIQ589881 VSM589881 WCI589881 WME589881 WWA589881 S655417 JO655417 TK655417 ADG655417 ANC655417 AWY655417 BGU655417 BQQ655417 CAM655417 CKI655417 CUE655417 DEA655417 DNW655417 DXS655417 EHO655417 ERK655417 FBG655417 FLC655417 FUY655417 GEU655417 GOQ655417 GYM655417 HII655417 HSE655417 ICA655417 ILW655417 IVS655417 JFO655417 JPK655417 JZG655417 KJC655417 KSY655417 LCU655417 LMQ655417 LWM655417 MGI655417 MQE655417 NAA655417 NJW655417 NTS655417 ODO655417 ONK655417 OXG655417 PHC655417 PQY655417 QAU655417 QKQ655417 QUM655417 REI655417 ROE655417 RYA655417 SHW655417 SRS655417 TBO655417 TLK655417 TVG655417 UFC655417 UOY655417 UYU655417 VIQ655417 VSM655417 WCI655417 WME655417 WWA655417 S720953 JO720953 TK720953 ADG720953 ANC720953 AWY720953 BGU720953 BQQ720953 CAM720953 CKI720953 CUE720953 DEA720953 DNW720953 DXS720953 EHO720953 ERK720953 FBG720953 FLC720953 FUY720953 GEU720953 GOQ720953 GYM720953 HII720953 HSE720953 ICA720953 ILW720953 IVS720953 JFO720953 JPK720953 JZG720953 KJC720953 KSY720953 LCU720953 LMQ720953 LWM720953 MGI720953 MQE720953 NAA720953 NJW720953 NTS720953 ODO720953 ONK720953 OXG720953 PHC720953 PQY720953 QAU720953 QKQ720953 QUM720953 REI720953 ROE720953 RYA720953 SHW720953 SRS720953 TBO720953 TLK720953 TVG720953 UFC720953 UOY720953 UYU720953 VIQ720953 VSM720953 WCI720953 WME720953 WWA720953 S786489 JO786489 TK786489 ADG786489 ANC786489 AWY786489 BGU786489 BQQ786489 CAM786489 CKI786489 CUE786489 DEA786489 DNW786489 DXS786489 EHO786489 ERK786489 FBG786489 FLC786489 FUY786489 GEU786489 GOQ786489 GYM786489 HII786489 HSE786489 ICA786489 ILW786489 IVS786489 JFO786489 JPK786489 JZG786489 KJC786489 KSY786489 LCU786489 LMQ786489 LWM786489 MGI786489 MQE786489 NAA786489 NJW786489 NTS786489 ODO786489 ONK786489 OXG786489 PHC786489 PQY786489 QAU786489 QKQ786489 QUM786489 REI786489 ROE786489 RYA786489 SHW786489 SRS786489 TBO786489 TLK786489 TVG786489 UFC786489 UOY786489 UYU786489 VIQ786489 VSM786489 WCI786489 WME786489 WWA786489 S852025 JO852025 TK852025 ADG852025 ANC852025 AWY852025 BGU852025 BQQ852025 CAM852025 CKI852025 CUE852025 DEA852025 DNW852025 DXS852025 EHO852025 ERK852025 FBG852025 FLC852025 FUY852025 GEU852025 GOQ852025 GYM852025 HII852025 HSE852025 ICA852025 ILW852025 IVS852025 JFO852025 JPK852025 JZG852025 KJC852025 KSY852025 LCU852025 LMQ852025 LWM852025 MGI852025 MQE852025 NAA852025 NJW852025 NTS852025 ODO852025 ONK852025 OXG852025 PHC852025 PQY852025 QAU852025 QKQ852025 QUM852025 REI852025 ROE852025 RYA852025 SHW852025 SRS852025 TBO852025 TLK852025 TVG852025 UFC852025 UOY852025 UYU852025 VIQ852025 VSM852025 WCI852025 WME852025 WWA852025 S917561 JO917561 TK917561 ADG917561 ANC917561 AWY917561 BGU917561 BQQ917561 CAM917561 CKI917561 CUE917561 DEA917561 DNW917561 DXS917561 EHO917561 ERK917561 FBG917561 FLC917561 FUY917561 GEU917561 GOQ917561 GYM917561 HII917561 HSE917561 ICA917561 ILW917561 IVS917561 JFO917561 JPK917561 JZG917561 KJC917561 KSY917561 LCU917561 LMQ917561 LWM917561 MGI917561 MQE917561 NAA917561 NJW917561 NTS917561 ODO917561 ONK917561 OXG917561 PHC917561 PQY917561 QAU917561 QKQ917561 QUM917561 REI917561 ROE917561 RYA917561 SHW917561 SRS917561 TBO917561 TLK917561 TVG917561 UFC917561 UOY917561 UYU917561 VIQ917561 VSM917561 WCI917561 WME917561 WWA917561 S983097 JO983097 TK983097 ADG983097 ANC983097 AWY983097 BGU983097 BQQ983097 CAM983097 CKI983097 CUE983097 DEA983097 DNW983097 DXS983097 EHO983097 ERK983097 FBG983097 FLC983097 FUY983097 GEU983097 GOQ983097 GYM983097 HII983097 HSE983097 ICA983097 ILW983097 IVS983097 JFO983097 JPK983097 JZG983097 KJC983097 KSY983097 LCU983097 LMQ983097 LWM983097 MGI983097 MQE983097 NAA983097 NJW983097 NTS983097 ODO983097 ONK983097 OXG983097 PHC983097 PQY983097 QAU983097 QKQ983097 QUM983097 REI983097 ROE983097 RYA983097 SHW983097 SRS983097 TBO983097 TLK983097 TVG983097 UFC983097 UOY983097 UYU983097 VIQ983097 VSM983097 WCI983097 WME983097 WWA983097 D49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D65583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D131119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D196655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D262191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D327727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D393263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D458799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D524335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D589871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D655407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D720943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D786479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D852015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D917551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D983087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69"/>
  <sheetViews>
    <sheetView showGridLines="0" zoomScaleNormal="100" workbookViewId="0"/>
  </sheetViews>
  <sheetFormatPr defaultRowHeight="15"/>
  <cols>
    <col min="1" max="1" width="2.5703125" customWidth="1"/>
    <col min="2" max="2" width="1.5703125" customWidth="1"/>
    <col min="3" max="3" width="11.5703125" style="2" customWidth="1"/>
    <col min="4" max="4" width="12.5703125" customWidth="1"/>
    <col min="5" max="5" width="17.5703125" style="2" customWidth="1"/>
    <col min="6" max="6" width="6.5703125" style="2" customWidth="1"/>
    <col min="7" max="7" width="5.5703125" style="2" customWidth="1"/>
    <col min="8" max="8" width="7.5703125" customWidth="1"/>
    <col min="9" max="9" width="11.5703125" style="2" customWidth="1"/>
    <col min="10" max="10" width="12.7109375" customWidth="1"/>
    <col min="11" max="11" width="20.5703125" style="2" customWidth="1"/>
    <col min="12" max="12" width="1.5703125" style="1" customWidth="1"/>
    <col min="14" max="14" width="0" hidden="1" customWidth="1"/>
    <col min="18" max="18" width="19.42578125" bestFit="1" customWidth="1"/>
  </cols>
  <sheetData>
    <row r="1" spans="1:21" s="2" customFormat="1" ht="21.95" customHeight="1">
      <c r="A1" s="292"/>
      <c r="B1" s="508"/>
      <c r="C1" s="509"/>
      <c r="D1" s="482" t="s">
        <v>4287</v>
      </c>
      <c r="E1" s="483"/>
      <c r="F1" s="483"/>
      <c r="G1" s="483"/>
      <c r="H1" s="483"/>
      <c r="I1" s="483"/>
      <c r="J1" s="483"/>
      <c r="K1" s="483"/>
      <c r="L1" s="484"/>
      <c r="M1" s="216"/>
      <c r="N1" s="216"/>
      <c r="O1" s="216"/>
      <c r="P1" s="216"/>
      <c r="Q1" s="216"/>
      <c r="R1" s="216"/>
    </row>
    <row r="2" spans="1:21" s="2" customFormat="1" ht="12.95" customHeight="1">
      <c r="A2" s="292"/>
      <c r="B2" s="510"/>
      <c r="C2" s="511"/>
      <c r="D2" s="485" t="s">
        <v>4288</v>
      </c>
      <c r="E2" s="485"/>
      <c r="F2" s="485"/>
      <c r="G2" s="485"/>
      <c r="H2" s="485"/>
      <c r="I2" s="485"/>
      <c r="J2" s="485"/>
      <c r="K2" s="485"/>
      <c r="L2" s="486"/>
      <c r="M2" s="216"/>
      <c r="N2" s="216"/>
      <c r="O2" s="216"/>
      <c r="P2" s="216"/>
      <c r="Q2" s="216"/>
      <c r="R2" s="216"/>
    </row>
    <row r="3" spans="1:21" s="2" customFormat="1" ht="12.95" customHeight="1">
      <c r="A3" s="216"/>
      <c r="B3" s="541" t="s">
        <v>4263</v>
      </c>
      <c r="C3" s="542"/>
      <c r="D3" s="306" t="str">
        <f>IF('SAMPLE Checklist - Alterations'!H3="","",'SAMPLE Checklist - Alterations'!H3)</f>
        <v/>
      </c>
      <c r="E3" s="306">
        <f>IF('SAMPLE Checklist - Alterations'!K3="","",'SAMPLE Checklist - Alterations'!K3)</f>
        <v>4324</v>
      </c>
      <c r="F3" s="512" t="str">
        <f>IF('SAMPLE Checklist - Alterations'!O3="","",'SAMPLE Checklist - Alterations'!O3)</f>
        <v>ABERDEEN STREET</v>
      </c>
      <c r="G3" s="512"/>
      <c r="H3" s="512"/>
      <c r="I3" s="512"/>
      <c r="J3" s="543" t="s">
        <v>4267</v>
      </c>
      <c r="K3" s="513" t="str">
        <f>IF('SAMPLE Checklist - Alterations'!AE3="","",'SAMPLE Checklist - Alterations'!AE3)</f>
        <v>BP 2023-07536</v>
      </c>
      <c r="L3" s="514"/>
      <c r="M3" s="216"/>
      <c r="N3" s="216"/>
      <c r="O3" s="216"/>
      <c r="P3" s="216"/>
      <c r="Q3" s="216"/>
      <c r="R3" s="216"/>
    </row>
    <row r="4" spans="1:21" s="2" customFormat="1" ht="12.95" customHeight="1">
      <c r="A4" s="216"/>
      <c r="B4" s="541" t="s">
        <v>4262</v>
      </c>
      <c r="C4" s="542"/>
      <c r="D4" s="306" t="str">
        <f>IF('SAMPLE Checklist - Alterations'!H4="","",'SAMPLE Checklist - Alterations'!H4)</f>
        <v/>
      </c>
      <c r="E4" s="306" t="str">
        <f>IF('SAMPLE Checklist - Alterations'!K4="","",'SAMPLE Checklist - Alterations'!K4)</f>
        <v/>
      </c>
      <c r="F4" s="512" t="str">
        <f>IF('SAMPLE Checklist - Alterations'!O4="","",'SAMPLE Checklist - Alterations'!O4)</f>
        <v/>
      </c>
      <c r="G4" s="512"/>
      <c r="H4" s="512"/>
      <c r="I4" s="512"/>
      <c r="J4" s="544"/>
      <c r="K4" s="513"/>
      <c r="L4" s="514"/>
      <c r="M4" s="216"/>
      <c r="N4" s="216"/>
      <c r="O4" s="216"/>
      <c r="P4" s="216"/>
      <c r="Q4" s="216"/>
      <c r="R4" s="216"/>
    </row>
    <row r="5" spans="1:21" s="2" customFormat="1" ht="5.0999999999999996" customHeight="1">
      <c r="A5" s="216"/>
      <c r="B5" s="224"/>
      <c r="C5" s="201"/>
      <c r="D5" s="201"/>
      <c r="E5" s="201"/>
      <c r="F5" s="201"/>
      <c r="G5" s="201"/>
      <c r="H5" s="201"/>
      <c r="I5" s="201"/>
      <c r="J5" s="201"/>
      <c r="K5" s="201"/>
      <c r="L5" s="225"/>
      <c r="M5" s="216"/>
      <c r="N5" s="216"/>
      <c r="O5" s="216"/>
      <c r="P5" s="216"/>
      <c r="Q5" s="216"/>
      <c r="R5" s="216"/>
    </row>
    <row r="6" spans="1:21" s="2" customFormat="1" ht="12.95" customHeight="1">
      <c r="A6" s="216"/>
      <c r="B6" s="493" t="s">
        <v>4271</v>
      </c>
      <c r="C6" s="494"/>
      <c r="D6" s="515"/>
      <c r="E6" s="515"/>
      <c r="F6" s="515"/>
      <c r="G6" s="227" t="s">
        <v>4268</v>
      </c>
      <c r="H6" s="528"/>
      <c r="I6" s="481"/>
      <c r="J6" s="227" t="s">
        <v>4269</v>
      </c>
      <c r="K6" s="515"/>
      <c r="L6" s="516"/>
      <c r="M6" s="216"/>
      <c r="N6" s="216"/>
      <c r="O6" s="216"/>
      <c r="P6" s="216"/>
      <c r="Q6" s="216"/>
      <c r="R6" s="216"/>
    </row>
    <row r="7" spans="1:21" s="2" customFormat="1" ht="12.95" customHeight="1">
      <c r="A7" s="216"/>
      <c r="B7" s="493" t="s">
        <v>4270</v>
      </c>
      <c r="C7" s="494"/>
      <c r="D7" s="515"/>
      <c r="E7" s="515"/>
      <c r="F7" s="515"/>
      <c r="G7" s="227" t="s">
        <v>4268</v>
      </c>
      <c r="H7" s="528"/>
      <c r="I7" s="481"/>
      <c r="J7" s="227" t="s">
        <v>4269</v>
      </c>
      <c r="K7" s="515"/>
      <c r="L7" s="516"/>
      <c r="M7" s="216"/>
      <c r="N7" s="216"/>
      <c r="O7" s="216"/>
      <c r="P7" s="216"/>
      <c r="Q7" s="216"/>
      <c r="R7" s="216"/>
    </row>
    <row r="8" spans="1:21" ht="5.25" customHeight="1" thickBot="1">
      <c r="A8" s="216"/>
      <c r="B8" s="228"/>
      <c r="C8" s="229"/>
      <c r="D8" s="229"/>
      <c r="E8" s="229"/>
      <c r="F8" s="229"/>
      <c r="G8" s="229"/>
      <c r="H8" s="229"/>
      <c r="I8" s="229"/>
      <c r="J8" s="229"/>
      <c r="K8" s="229"/>
      <c r="L8" s="230"/>
      <c r="M8" s="216"/>
      <c r="N8" s="216"/>
      <c r="O8" s="216"/>
      <c r="P8" s="216"/>
      <c r="Q8" s="216"/>
      <c r="R8" s="216"/>
    </row>
    <row r="9" spans="1:21" s="2" customFormat="1" ht="27.95" customHeight="1">
      <c r="A9" s="216"/>
      <c r="B9" s="490" t="s">
        <v>4266</v>
      </c>
      <c r="C9" s="491"/>
      <c r="D9" s="491"/>
      <c r="E9" s="491"/>
      <c r="F9" s="491"/>
      <c r="G9" s="491"/>
      <c r="H9" s="491"/>
      <c r="I9" s="491"/>
      <c r="J9" s="491"/>
      <c r="K9" s="491"/>
      <c r="L9" s="492"/>
      <c r="M9" s="216"/>
      <c r="N9" s="216"/>
      <c r="O9" s="216"/>
      <c r="P9" s="216"/>
      <c r="Q9" s="216"/>
      <c r="R9" s="216"/>
    </row>
    <row r="10" spans="1:21" ht="20.100000000000001" customHeight="1">
      <c r="A10" s="216"/>
      <c r="B10" s="547" t="s">
        <v>4303</v>
      </c>
      <c r="C10" s="524"/>
      <c r="D10" s="517" t="s">
        <v>6</v>
      </c>
      <c r="E10" s="517" t="s">
        <v>4302</v>
      </c>
      <c r="F10" s="522" t="s">
        <v>4251</v>
      </c>
      <c r="G10" s="523"/>
      <c r="H10" s="524"/>
      <c r="I10" s="519" t="s">
        <v>4342</v>
      </c>
      <c r="J10" s="520"/>
      <c r="K10" s="520"/>
      <c r="L10" s="521"/>
      <c r="M10" s="216"/>
      <c r="N10" s="216"/>
      <c r="O10" s="216"/>
      <c r="P10" s="216"/>
      <c r="Q10" s="216"/>
      <c r="R10" s="216"/>
    </row>
    <row r="11" spans="1:21" s="2" customFormat="1" ht="27.95" customHeight="1">
      <c r="A11" s="216"/>
      <c r="B11" s="537"/>
      <c r="C11" s="527"/>
      <c r="D11" s="518"/>
      <c r="E11" s="518"/>
      <c r="F11" s="525"/>
      <c r="G11" s="526"/>
      <c r="H11" s="527"/>
      <c r="I11" s="195" t="s">
        <v>4257</v>
      </c>
      <c r="J11" s="195" t="s">
        <v>4252</v>
      </c>
      <c r="K11" s="519" t="s">
        <v>4341</v>
      </c>
      <c r="L11" s="521"/>
      <c r="M11" s="216"/>
      <c r="N11" s="216"/>
      <c r="O11" s="216"/>
      <c r="P11" s="216"/>
      <c r="Q11" s="216"/>
      <c r="R11" s="216"/>
    </row>
    <row r="12" spans="1:21" ht="12.95" customHeight="1">
      <c r="A12" s="216"/>
      <c r="B12" s="480" t="s">
        <v>4340</v>
      </c>
      <c r="C12" s="481"/>
      <c r="D12" s="293" t="s">
        <v>1</v>
      </c>
      <c r="E12" s="293" t="s">
        <v>4343</v>
      </c>
      <c r="F12" s="487" t="s">
        <v>543</v>
      </c>
      <c r="G12" s="488"/>
      <c r="H12" s="489"/>
      <c r="I12" s="294">
        <v>0.51600000000000001</v>
      </c>
      <c r="J12" s="294">
        <v>0.51600000000000001</v>
      </c>
      <c r="K12" s="498" t="str">
        <f t="shared" ref="K12:K31" si="0">IF(D12="","",IF(F12="","",IF(F12="Repair","Match existing, or better",VLOOKUP(D12,$J$72:$K$78,2,FALSE))))</f>
        <v>Match existing, or better</v>
      </c>
      <c r="L12" s="499"/>
      <c r="M12" s="216"/>
      <c r="N12" s="216"/>
      <c r="O12" s="216"/>
      <c r="P12" s="216"/>
      <c r="Q12" s="216"/>
      <c r="R12" s="216"/>
      <c r="T12" s="2"/>
      <c r="U12" s="2"/>
    </row>
    <row r="13" spans="1:21" ht="12.95" customHeight="1">
      <c r="A13" s="216"/>
      <c r="B13" s="480" t="s">
        <v>4345</v>
      </c>
      <c r="C13" s="481"/>
      <c r="D13" s="293" t="s">
        <v>1</v>
      </c>
      <c r="E13" s="293" t="s">
        <v>4344</v>
      </c>
      <c r="F13" s="487" t="s">
        <v>4281</v>
      </c>
      <c r="G13" s="488"/>
      <c r="H13" s="489"/>
      <c r="I13" s="294">
        <v>0.51600000000000001</v>
      </c>
      <c r="J13" s="294">
        <v>0.315</v>
      </c>
      <c r="K13" s="498" t="str">
        <f t="shared" si="0"/>
        <v>0.315  /  0.055</v>
      </c>
      <c r="L13" s="499"/>
      <c r="M13" s="216"/>
      <c r="N13" s="216"/>
      <c r="O13" s="216"/>
      <c r="P13" s="216"/>
      <c r="Q13" s="216"/>
      <c r="R13" s="216"/>
      <c r="T13" s="2"/>
      <c r="U13" s="2"/>
    </row>
    <row r="14" spans="1:21" ht="12.95" customHeight="1">
      <c r="A14" s="216"/>
      <c r="B14" s="480" t="s">
        <v>4345</v>
      </c>
      <c r="C14" s="481"/>
      <c r="D14" s="293" t="s">
        <v>1</v>
      </c>
      <c r="E14" s="293" t="s">
        <v>4344</v>
      </c>
      <c r="F14" s="487" t="s">
        <v>4282</v>
      </c>
      <c r="G14" s="488"/>
      <c r="H14" s="489"/>
      <c r="I14" s="294" t="s">
        <v>4368</v>
      </c>
      <c r="J14" s="294">
        <v>0.315</v>
      </c>
      <c r="K14" s="498" t="str">
        <f t="shared" si="0"/>
        <v>0.315  /  0.055</v>
      </c>
      <c r="L14" s="499"/>
      <c r="M14" s="216"/>
      <c r="N14" s="216"/>
      <c r="O14" s="216"/>
      <c r="P14" s="216"/>
      <c r="Q14" s="216"/>
      <c r="R14" s="216"/>
      <c r="T14" s="2"/>
      <c r="U14" s="179"/>
    </row>
    <row r="15" spans="1:21" s="2" customFormat="1" ht="12.95" customHeight="1">
      <c r="A15" s="216"/>
      <c r="B15" s="480"/>
      <c r="C15" s="481"/>
      <c r="D15" s="293"/>
      <c r="E15" s="293"/>
      <c r="F15" s="487"/>
      <c r="G15" s="488"/>
      <c r="H15" s="489"/>
      <c r="I15" s="294"/>
      <c r="J15" s="294"/>
      <c r="K15" s="498" t="str">
        <f t="shared" si="0"/>
        <v/>
      </c>
      <c r="L15" s="499"/>
      <c r="M15" s="216"/>
      <c r="N15" s="216"/>
      <c r="O15" s="216"/>
      <c r="P15" s="216"/>
      <c r="Q15" s="216"/>
      <c r="R15" s="216"/>
      <c r="U15" s="179"/>
    </row>
    <row r="16" spans="1:21" s="2" customFormat="1" ht="12.95" customHeight="1">
      <c r="A16" s="216"/>
      <c r="B16" s="480" t="s">
        <v>4363</v>
      </c>
      <c r="C16" s="481"/>
      <c r="D16" s="293" t="s">
        <v>4255</v>
      </c>
      <c r="E16" s="293" t="s">
        <v>4378</v>
      </c>
      <c r="F16" s="487" t="s">
        <v>543</v>
      </c>
      <c r="G16" s="488"/>
      <c r="H16" s="489"/>
      <c r="I16" s="294">
        <v>0.4</v>
      </c>
      <c r="J16" s="294">
        <v>0.4</v>
      </c>
      <c r="K16" s="498" t="str">
        <f t="shared" si="0"/>
        <v>Match existing, or better</v>
      </c>
      <c r="L16" s="499"/>
      <c r="M16" s="216"/>
      <c r="N16" s="216"/>
      <c r="O16" s="216"/>
      <c r="P16" s="216"/>
      <c r="Q16" s="216"/>
      <c r="R16" s="216"/>
      <c r="U16" s="179"/>
    </row>
    <row r="17" spans="1:21" s="2" customFormat="1" ht="12.95" customHeight="1">
      <c r="A17" s="216"/>
      <c r="B17" s="480"/>
      <c r="C17" s="481"/>
      <c r="D17" s="293"/>
      <c r="E17" s="293"/>
      <c r="F17" s="487"/>
      <c r="G17" s="488"/>
      <c r="H17" s="489"/>
      <c r="I17" s="294"/>
      <c r="J17" s="294"/>
      <c r="K17" s="498" t="str">
        <f t="shared" si="0"/>
        <v/>
      </c>
      <c r="L17" s="499"/>
      <c r="M17" s="216"/>
      <c r="N17" s="216"/>
      <c r="O17" s="216"/>
      <c r="P17" s="216"/>
      <c r="Q17" s="216"/>
      <c r="R17" s="216"/>
      <c r="U17" s="179"/>
    </row>
    <row r="18" spans="1:21" s="2" customFormat="1" ht="12.95" customHeight="1">
      <c r="A18" s="216"/>
      <c r="B18" s="480" t="s">
        <v>4346</v>
      </c>
      <c r="C18" s="481"/>
      <c r="D18" s="293" t="s">
        <v>2</v>
      </c>
      <c r="E18" s="293" t="s">
        <v>4347</v>
      </c>
      <c r="F18" s="487" t="s">
        <v>4281</v>
      </c>
      <c r="G18" s="488"/>
      <c r="H18" s="489"/>
      <c r="I18" s="294">
        <v>0.32300000000000001</v>
      </c>
      <c r="J18" s="294">
        <v>0.189</v>
      </c>
      <c r="K18" s="498" t="str">
        <f t="shared" si="0"/>
        <v>0.227  /  0.040</v>
      </c>
      <c r="L18" s="499"/>
      <c r="M18" s="216"/>
      <c r="N18" s="216"/>
      <c r="O18" s="216"/>
      <c r="P18" s="216"/>
      <c r="Q18" s="216"/>
      <c r="R18" s="216"/>
      <c r="U18" s="179"/>
    </row>
    <row r="19" spans="1:21" s="2" customFormat="1" ht="12.95" customHeight="1">
      <c r="A19" s="216"/>
      <c r="B19" s="480"/>
      <c r="C19" s="481"/>
      <c r="D19" s="293"/>
      <c r="E19" s="293"/>
      <c r="F19" s="487"/>
      <c r="G19" s="488"/>
      <c r="H19" s="489"/>
      <c r="I19" s="294"/>
      <c r="J19" s="294"/>
      <c r="K19" s="498" t="str">
        <f t="shared" si="0"/>
        <v/>
      </c>
      <c r="L19" s="499"/>
      <c r="M19" s="216"/>
      <c r="N19" s="216"/>
      <c r="O19" s="216"/>
      <c r="P19" s="216"/>
      <c r="Q19" s="216"/>
      <c r="R19" s="216"/>
      <c r="U19" s="179"/>
    </row>
    <row r="20" spans="1:21" s="2" customFormat="1" ht="12.95" customHeight="1">
      <c r="A20" s="216"/>
      <c r="B20" s="295"/>
      <c r="C20" s="296"/>
      <c r="D20" s="293"/>
      <c r="E20" s="293"/>
      <c r="F20" s="487"/>
      <c r="G20" s="488"/>
      <c r="H20" s="489"/>
      <c r="I20" s="294"/>
      <c r="J20" s="294"/>
      <c r="K20" s="498" t="str">
        <f t="shared" si="0"/>
        <v/>
      </c>
      <c r="L20" s="499"/>
      <c r="M20" s="216"/>
      <c r="N20" s="216"/>
      <c r="O20" s="216"/>
      <c r="P20" s="216"/>
      <c r="Q20" s="216"/>
      <c r="R20" s="216"/>
      <c r="U20" s="179"/>
    </row>
    <row r="21" spans="1:21" s="2" customFormat="1" ht="12.95" customHeight="1">
      <c r="A21" s="216"/>
      <c r="B21" s="295"/>
      <c r="C21" s="296"/>
      <c r="D21" s="293"/>
      <c r="E21" s="293"/>
      <c r="F21" s="487"/>
      <c r="G21" s="488"/>
      <c r="H21" s="489"/>
      <c r="I21" s="294"/>
      <c r="J21" s="294"/>
      <c r="K21" s="498" t="str">
        <f t="shared" si="0"/>
        <v/>
      </c>
      <c r="L21" s="499"/>
      <c r="M21" s="216"/>
      <c r="N21" s="216"/>
      <c r="O21" s="216"/>
      <c r="P21" s="216"/>
      <c r="Q21" s="216"/>
      <c r="R21" s="216"/>
      <c r="U21" s="179"/>
    </row>
    <row r="22" spans="1:21" s="2" customFormat="1" ht="12.95" customHeight="1">
      <c r="A22" s="216"/>
      <c r="B22" s="295"/>
      <c r="C22" s="296"/>
      <c r="D22" s="293"/>
      <c r="E22" s="293"/>
      <c r="F22" s="487"/>
      <c r="G22" s="488"/>
      <c r="H22" s="489"/>
      <c r="I22" s="294"/>
      <c r="J22" s="294"/>
      <c r="K22" s="498" t="str">
        <f t="shared" si="0"/>
        <v/>
      </c>
      <c r="L22" s="499"/>
      <c r="M22" s="216"/>
      <c r="N22" s="216"/>
      <c r="O22" s="216"/>
      <c r="P22" s="216"/>
      <c r="Q22" s="216"/>
      <c r="R22" s="216"/>
      <c r="U22" s="179"/>
    </row>
    <row r="23" spans="1:21" s="2" customFormat="1" ht="12.95" customHeight="1">
      <c r="A23" s="216"/>
      <c r="B23" s="295"/>
      <c r="C23" s="296"/>
      <c r="D23" s="293"/>
      <c r="E23" s="293"/>
      <c r="F23" s="487"/>
      <c r="G23" s="488"/>
      <c r="H23" s="489"/>
      <c r="I23" s="294"/>
      <c r="J23" s="294"/>
      <c r="K23" s="498" t="str">
        <f t="shared" si="0"/>
        <v/>
      </c>
      <c r="L23" s="499"/>
      <c r="M23" s="216"/>
      <c r="N23" s="216"/>
      <c r="O23" s="216"/>
      <c r="P23" s="216"/>
      <c r="Q23" s="216"/>
      <c r="R23" s="216"/>
      <c r="U23" s="179"/>
    </row>
    <row r="24" spans="1:21" s="2" customFormat="1" ht="12.95" customHeight="1">
      <c r="A24" s="216"/>
      <c r="B24" s="295"/>
      <c r="C24" s="296"/>
      <c r="D24" s="293"/>
      <c r="E24" s="293"/>
      <c r="F24" s="487"/>
      <c r="G24" s="488"/>
      <c r="H24" s="489"/>
      <c r="I24" s="294"/>
      <c r="J24" s="294"/>
      <c r="K24" s="498" t="str">
        <f t="shared" si="0"/>
        <v/>
      </c>
      <c r="L24" s="499"/>
      <c r="M24" s="216"/>
      <c r="N24" s="216"/>
      <c r="O24" s="216"/>
      <c r="P24" s="216"/>
      <c r="Q24" s="216"/>
      <c r="R24" s="216"/>
      <c r="U24" s="179"/>
    </row>
    <row r="25" spans="1:21" ht="12.95" customHeight="1">
      <c r="A25" s="216"/>
      <c r="B25" s="480"/>
      <c r="C25" s="481"/>
      <c r="D25" s="293"/>
      <c r="E25" s="293"/>
      <c r="F25" s="487"/>
      <c r="G25" s="488"/>
      <c r="H25" s="489"/>
      <c r="I25" s="294"/>
      <c r="J25" s="294"/>
      <c r="K25" s="498" t="str">
        <f t="shared" si="0"/>
        <v/>
      </c>
      <c r="L25" s="499"/>
      <c r="M25" s="216"/>
      <c r="N25" s="216"/>
      <c r="O25" s="216"/>
      <c r="P25" s="216"/>
      <c r="Q25" s="216"/>
      <c r="R25" s="216"/>
      <c r="T25" s="2"/>
      <c r="U25" s="2"/>
    </row>
    <row r="26" spans="1:21" ht="12.95" customHeight="1">
      <c r="A26" s="216"/>
      <c r="B26" s="480"/>
      <c r="C26" s="481"/>
      <c r="D26" s="293"/>
      <c r="E26" s="293"/>
      <c r="F26" s="487"/>
      <c r="G26" s="488"/>
      <c r="H26" s="489"/>
      <c r="I26" s="294"/>
      <c r="J26" s="294"/>
      <c r="K26" s="498" t="str">
        <f t="shared" si="0"/>
        <v/>
      </c>
      <c r="L26" s="499"/>
      <c r="M26" s="216"/>
      <c r="N26" s="216"/>
      <c r="O26" s="216"/>
      <c r="P26" s="216"/>
      <c r="Q26" s="216"/>
      <c r="R26" s="216"/>
      <c r="T26" s="2"/>
      <c r="U26" s="2"/>
    </row>
    <row r="27" spans="1:21" ht="12.95" customHeight="1">
      <c r="A27" s="216"/>
      <c r="B27" s="480"/>
      <c r="C27" s="481"/>
      <c r="D27" s="293"/>
      <c r="E27" s="293"/>
      <c r="F27" s="487"/>
      <c r="G27" s="488"/>
      <c r="H27" s="489"/>
      <c r="I27" s="294"/>
      <c r="J27" s="294"/>
      <c r="K27" s="498" t="str">
        <f t="shared" si="0"/>
        <v/>
      </c>
      <c r="L27" s="499"/>
      <c r="M27" s="216"/>
      <c r="N27" s="216"/>
      <c r="O27" s="216"/>
      <c r="P27" s="216"/>
      <c r="Q27" s="216"/>
      <c r="R27" s="216"/>
      <c r="T27" s="2"/>
      <c r="U27" s="2"/>
    </row>
    <row r="28" spans="1:21" ht="12.95" customHeight="1">
      <c r="A28" s="216"/>
      <c r="B28" s="480"/>
      <c r="C28" s="481"/>
      <c r="D28" s="293"/>
      <c r="E28" s="293"/>
      <c r="F28" s="487"/>
      <c r="G28" s="488"/>
      <c r="H28" s="489"/>
      <c r="I28" s="294"/>
      <c r="J28" s="294"/>
      <c r="K28" s="498" t="str">
        <f t="shared" si="0"/>
        <v/>
      </c>
      <c r="L28" s="499"/>
      <c r="M28" s="216"/>
      <c r="N28" s="216"/>
      <c r="O28" s="216"/>
      <c r="P28" s="216"/>
      <c r="Q28" s="216"/>
      <c r="R28" s="216"/>
      <c r="T28" s="2"/>
      <c r="U28" s="2"/>
    </row>
    <row r="29" spans="1:21" ht="12.95" customHeight="1">
      <c r="A29" s="216"/>
      <c r="B29" s="480"/>
      <c r="C29" s="481"/>
      <c r="D29" s="293"/>
      <c r="E29" s="293"/>
      <c r="F29" s="487"/>
      <c r="G29" s="488"/>
      <c r="H29" s="489"/>
      <c r="I29" s="294"/>
      <c r="J29" s="294"/>
      <c r="K29" s="498" t="str">
        <f t="shared" si="0"/>
        <v/>
      </c>
      <c r="L29" s="499"/>
      <c r="M29" s="216"/>
      <c r="N29" s="216"/>
      <c r="O29" s="216"/>
      <c r="P29" s="216"/>
      <c r="Q29" s="216"/>
      <c r="R29" s="216"/>
    </row>
    <row r="30" spans="1:21" s="2" customFormat="1" ht="12.95" customHeight="1">
      <c r="A30" s="216"/>
      <c r="B30" s="480"/>
      <c r="C30" s="481"/>
      <c r="D30" s="293"/>
      <c r="E30" s="293"/>
      <c r="F30" s="487"/>
      <c r="G30" s="488"/>
      <c r="H30" s="489"/>
      <c r="I30" s="294"/>
      <c r="J30" s="294"/>
      <c r="K30" s="498" t="str">
        <f t="shared" si="0"/>
        <v/>
      </c>
      <c r="L30" s="499"/>
      <c r="M30" s="216"/>
      <c r="N30" s="216"/>
      <c r="O30" s="216"/>
      <c r="P30" s="216"/>
      <c r="Q30" s="216"/>
      <c r="R30" s="216"/>
    </row>
    <row r="31" spans="1:21" ht="12.95" customHeight="1" thickBot="1">
      <c r="A31" s="216"/>
      <c r="B31" s="529"/>
      <c r="C31" s="530"/>
      <c r="D31" s="293"/>
      <c r="E31" s="297"/>
      <c r="F31" s="487"/>
      <c r="G31" s="488"/>
      <c r="H31" s="489"/>
      <c r="I31" s="298"/>
      <c r="J31" s="298"/>
      <c r="K31" s="545" t="str">
        <f t="shared" si="0"/>
        <v/>
      </c>
      <c r="L31" s="546"/>
      <c r="M31" s="216"/>
      <c r="N31" s="216"/>
      <c r="O31" s="216"/>
      <c r="P31" s="216"/>
      <c r="Q31" s="216"/>
      <c r="R31" s="216"/>
    </row>
    <row r="32" spans="1:21" s="2" customFormat="1" ht="27.95" customHeight="1">
      <c r="A32" s="216"/>
      <c r="B32" s="548" t="s">
        <v>4260</v>
      </c>
      <c r="C32" s="491"/>
      <c r="D32" s="491"/>
      <c r="E32" s="491"/>
      <c r="F32" s="491"/>
      <c r="G32" s="491"/>
      <c r="H32" s="491"/>
      <c r="I32" s="491"/>
      <c r="J32" s="491"/>
      <c r="K32" s="491"/>
      <c r="L32" s="549"/>
      <c r="M32" s="216"/>
      <c r="N32" s="216"/>
      <c r="O32" s="216"/>
      <c r="P32" s="216"/>
      <c r="Q32" s="216"/>
      <c r="R32" s="216"/>
    </row>
    <row r="33" spans="1:21" s="2" customFormat="1" ht="12.95" customHeight="1">
      <c r="A33" s="216"/>
      <c r="B33" s="196"/>
      <c r="C33" s="197" t="s">
        <v>4285</v>
      </c>
      <c r="D33" s="198"/>
      <c r="E33" s="198"/>
      <c r="F33" s="198"/>
      <c r="G33" s="198"/>
      <c r="H33" s="198"/>
      <c r="I33" s="198"/>
      <c r="J33" s="198"/>
      <c r="K33" s="199"/>
      <c r="L33" s="200"/>
      <c r="M33" s="216"/>
      <c r="N33" s="216"/>
      <c r="O33" s="216"/>
      <c r="P33" s="216"/>
      <c r="Q33" s="216"/>
      <c r="R33" s="216"/>
    </row>
    <row r="34" spans="1:21" s="2" customFormat="1" ht="12.95" customHeight="1">
      <c r="A34" s="216"/>
      <c r="B34" s="196"/>
      <c r="C34" s="197" t="s">
        <v>4286</v>
      </c>
      <c r="D34" s="201"/>
      <c r="E34" s="201"/>
      <c r="F34" s="282" t="s">
        <v>451</v>
      </c>
      <c r="G34" s="201"/>
      <c r="H34" s="201"/>
      <c r="I34" s="201"/>
      <c r="J34" s="201"/>
      <c r="K34" s="202"/>
      <c r="L34" s="200"/>
      <c r="M34" s="216"/>
      <c r="N34" s="216"/>
      <c r="O34" s="216"/>
      <c r="P34" s="216"/>
      <c r="Q34" s="216"/>
      <c r="R34" s="216"/>
    </row>
    <row r="35" spans="1:21" s="2" customFormat="1" ht="12.95" customHeight="1">
      <c r="A35" s="216"/>
      <c r="B35" s="196"/>
      <c r="C35" s="324" t="str">
        <f>IF(F34="Yes","   ii) Existing window-to-wall ratio (%):","   ii) N/A")</f>
        <v xml:space="preserve">   ii) Existing window-to-wall ratio (%):</v>
      </c>
      <c r="D35" s="323"/>
      <c r="E35" s="201"/>
      <c r="F35" s="299">
        <v>29</v>
      </c>
      <c r="G35" s="201"/>
      <c r="H35" s="201"/>
      <c r="I35" s="201"/>
      <c r="J35" s="201"/>
      <c r="K35" s="202"/>
      <c r="L35" s="200"/>
      <c r="M35" s="216"/>
      <c r="N35" s="216"/>
      <c r="O35" s="216"/>
      <c r="P35" s="216"/>
      <c r="Q35" s="216"/>
      <c r="R35" s="216"/>
    </row>
    <row r="36" spans="1:21" s="2" customFormat="1" ht="12.95" customHeight="1">
      <c r="A36" s="216"/>
      <c r="B36" s="196"/>
      <c r="C36" s="324" t="str">
        <f>IF(F34="Yes","   iii) Window-to-wall ratio is changing?","  iii) N/A")</f>
        <v xml:space="preserve">   iii) Window-to-wall ratio is changing?</v>
      </c>
      <c r="D36" s="201"/>
      <c r="E36" s="201"/>
      <c r="F36" s="282" t="s">
        <v>451</v>
      </c>
      <c r="G36" s="194"/>
      <c r="H36" s="322" t="str">
        <f>IF(F36="Yes","From (%):","")</f>
        <v>From (%):</v>
      </c>
      <c r="I36" s="203">
        <v>29</v>
      </c>
      <c r="J36" s="322" t="str">
        <f>IF(F36="Yes","To (%):","")</f>
        <v>To (%):</v>
      </c>
      <c r="K36" s="300">
        <v>26.4</v>
      </c>
      <c r="L36" s="200"/>
      <c r="M36" s="216"/>
      <c r="N36" s="216"/>
      <c r="O36" s="216"/>
      <c r="P36" s="216"/>
      <c r="Q36" s="216"/>
      <c r="R36" s="216"/>
    </row>
    <row r="37" spans="1:21" s="2" customFormat="1" ht="12.95" customHeight="1">
      <c r="A37" s="216"/>
      <c r="B37" s="196"/>
      <c r="C37" s="502" t="str">
        <f>IF(F34="Yes","   iv) Alteration exceeds 25% of building's glazing area?","  iv) N/A")</f>
        <v xml:space="preserve">   iv) Alteration exceeds 25% of building's glazing area?</v>
      </c>
      <c r="D37" s="503"/>
      <c r="E37" s="504"/>
      <c r="F37" s="282" t="s">
        <v>454</v>
      </c>
      <c r="G37" s="478" t="str">
        <f>IF(F34="Yes",IF(F37="Yes","  New (added/replaced) glazing assemblies to meet U-value requirements of NECB 2015 Article 3.2.2.3 and Table 3.2.2.3., as applicable.","  Repaired or replaced glazing assemblies may match existing, or better."),"")</f>
        <v xml:space="preserve">  Repaired or replaced glazing assemblies may match existing, or better.</v>
      </c>
      <c r="H37" s="478"/>
      <c r="I37" s="478"/>
      <c r="J37" s="478"/>
      <c r="K37" s="479"/>
      <c r="L37" s="200"/>
      <c r="M37" s="216"/>
      <c r="N37" s="216"/>
      <c r="O37" s="216"/>
      <c r="P37" s="216"/>
      <c r="Q37" s="216"/>
      <c r="R37" s="216"/>
    </row>
    <row r="38" spans="1:21" s="2" customFormat="1" ht="12.95" customHeight="1">
      <c r="A38" s="216"/>
      <c r="B38" s="196"/>
      <c r="C38" s="197"/>
      <c r="D38" s="201"/>
      <c r="E38" s="201"/>
      <c r="F38" s="201"/>
      <c r="G38" s="478"/>
      <c r="H38" s="478"/>
      <c r="I38" s="478"/>
      <c r="J38" s="478"/>
      <c r="K38" s="479"/>
      <c r="L38" s="200"/>
      <c r="M38" s="216"/>
      <c r="N38" s="216"/>
      <c r="O38" s="216"/>
      <c r="P38" s="216"/>
      <c r="Q38" s="216"/>
      <c r="R38" s="216"/>
    </row>
    <row r="39" spans="1:21" s="2" customFormat="1" ht="12.95" customHeight="1">
      <c r="A39" s="216"/>
      <c r="B39" s="196"/>
      <c r="C39" s="197" t="s">
        <v>4259</v>
      </c>
      <c r="D39" s="201"/>
      <c r="E39" s="204"/>
      <c r="F39" s="201"/>
      <c r="G39" s="201"/>
      <c r="H39" s="205"/>
      <c r="I39" s="205"/>
      <c r="J39" s="205"/>
      <c r="K39" s="202"/>
      <c r="L39" s="200"/>
      <c r="M39" s="216"/>
      <c r="N39" s="216"/>
      <c r="O39" s="216"/>
      <c r="P39" s="216"/>
      <c r="Q39" s="216"/>
      <c r="R39" s="216"/>
    </row>
    <row r="40" spans="1:21" s="2" customFormat="1" ht="12.95" customHeight="1">
      <c r="A40" s="216"/>
      <c r="B40" s="196"/>
      <c r="C40" s="197" t="s">
        <v>4284</v>
      </c>
      <c r="D40" s="201"/>
      <c r="E40" s="201"/>
      <c r="F40" s="282" t="s">
        <v>451</v>
      </c>
      <c r="G40" s="478" t="str">
        <f>IF(F40="Yes","New (added/replaced) skylights to meet U-value requirements of NECB 2015, Clause 3.2.2.3.(4)(b) or Table 3.2.2.3., as applicable.","")</f>
        <v>New (added/replaced) skylights to meet U-value requirements of NECB 2015, Clause 3.2.2.3.(4)(b) or Table 3.2.2.3., as applicable.</v>
      </c>
      <c r="H40" s="478"/>
      <c r="I40" s="478"/>
      <c r="J40" s="478"/>
      <c r="K40" s="479"/>
      <c r="L40" s="200"/>
      <c r="M40" s="216"/>
      <c r="N40" s="216"/>
      <c r="O40" s="216"/>
      <c r="P40" s="216"/>
      <c r="Q40" s="216"/>
      <c r="R40" s="216"/>
    </row>
    <row r="41" spans="1:21" s="2" customFormat="1" ht="12.95" customHeight="1">
      <c r="A41" s="216"/>
      <c r="B41" s="196"/>
      <c r="C41" s="505" t="str">
        <f>IF(F40="Yes","   ii) Total (final) skylight-to-roof ratio (%):","  ii) N/A")</f>
        <v xml:space="preserve">   ii) Total (final) skylight-to-roof ratio (%):</v>
      </c>
      <c r="D41" s="506"/>
      <c r="E41" s="507"/>
      <c r="F41" s="299">
        <v>3.7</v>
      </c>
      <c r="G41" s="478"/>
      <c r="H41" s="478"/>
      <c r="I41" s="478"/>
      <c r="J41" s="478"/>
      <c r="K41" s="479"/>
      <c r="L41" s="200"/>
      <c r="M41" s="216"/>
      <c r="N41" s="216"/>
      <c r="O41" s="216"/>
      <c r="P41" s="216"/>
      <c r="Q41" s="216"/>
      <c r="R41" s="216"/>
    </row>
    <row r="42" spans="1:21" s="2" customFormat="1" ht="5.0999999999999996" customHeight="1">
      <c r="A42" s="216"/>
      <c r="B42" s="206"/>
      <c r="C42" s="207"/>
      <c r="D42" s="208"/>
      <c r="E42" s="208"/>
      <c r="F42" s="208"/>
      <c r="G42" s="208"/>
      <c r="H42" s="208"/>
      <c r="I42" s="208"/>
      <c r="J42" s="208"/>
      <c r="K42" s="209"/>
      <c r="L42" s="200"/>
      <c r="M42" s="216"/>
      <c r="N42" s="216"/>
      <c r="O42" s="216"/>
      <c r="P42" s="216"/>
      <c r="Q42" s="216"/>
      <c r="R42" s="216"/>
    </row>
    <row r="43" spans="1:21" s="2" customFormat="1" ht="20.100000000000001" customHeight="1">
      <c r="A43" s="216"/>
      <c r="B43" s="536" t="s">
        <v>0</v>
      </c>
      <c r="C43" s="524"/>
      <c r="D43" s="517" t="s">
        <v>6</v>
      </c>
      <c r="E43" s="517" t="s">
        <v>4302</v>
      </c>
      <c r="F43" s="522" t="s">
        <v>4251</v>
      </c>
      <c r="G43" s="523"/>
      <c r="H43" s="524"/>
      <c r="I43" s="519" t="s">
        <v>4272</v>
      </c>
      <c r="J43" s="520"/>
      <c r="K43" s="520"/>
      <c r="L43" s="521"/>
      <c r="M43" s="216"/>
      <c r="N43" s="216"/>
      <c r="O43" s="216"/>
      <c r="P43" s="216"/>
      <c r="Q43" s="216"/>
      <c r="R43" s="216"/>
    </row>
    <row r="44" spans="1:21" s="1" customFormat="1" ht="27.95" customHeight="1">
      <c r="A44" s="216"/>
      <c r="B44" s="537"/>
      <c r="C44" s="527"/>
      <c r="D44" s="518"/>
      <c r="E44" s="518"/>
      <c r="F44" s="525"/>
      <c r="G44" s="526"/>
      <c r="H44" s="527"/>
      <c r="I44" s="195" t="s">
        <v>4257</v>
      </c>
      <c r="J44" s="195" t="s">
        <v>4252</v>
      </c>
      <c r="K44" s="519" t="s">
        <v>4283</v>
      </c>
      <c r="L44" s="521"/>
      <c r="M44" s="216"/>
      <c r="N44" s="216"/>
      <c r="O44" s="216"/>
      <c r="P44" s="216"/>
      <c r="Q44" s="216"/>
      <c r="R44" s="216"/>
    </row>
    <row r="45" spans="1:21" s="1" customFormat="1" ht="12.95" customHeight="1">
      <c r="A45" s="216"/>
      <c r="B45" s="480" t="s">
        <v>4348</v>
      </c>
      <c r="C45" s="481"/>
      <c r="D45" s="293" t="s">
        <v>4256</v>
      </c>
      <c r="E45" s="293" t="s">
        <v>4343</v>
      </c>
      <c r="F45" s="475" t="s">
        <v>543</v>
      </c>
      <c r="G45" s="476"/>
      <c r="H45" s="477"/>
      <c r="I45" s="301">
        <v>3.4</v>
      </c>
      <c r="J45" s="301">
        <v>3.4</v>
      </c>
      <c r="K45" s="500" t="str">
        <f t="shared" ref="K45:K59" si="1">IF(D45="","",IF(F45="","",VLOOKUP(N45,I$90:K$98,3,FALSE)))</f>
        <v>Match existing, or better</v>
      </c>
      <c r="L45" s="501"/>
      <c r="M45" s="216"/>
      <c r="N45" s="214" t="str">
        <f>D45&amp;"-"&amp;F45</f>
        <v>Glazing-Repair</v>
      </c>
      <c r="O45" s="214"/>
      <c r="P45" s="214"/>
      <c r="Q45" s="214"/>
      <c r="R45" s="214"/>
      <c r="S45" s="180"/>
      <c r="T45" s="180"/>
      <c r="U45" s="180"/>
    </row>
    <row r="46" spans="1:21" s="1" customFormat="1" ht="12.95" customHeight="1">
      <c r="A46" s="216"/>
      <c r="B46" s="480" t="s">
        <v>4362</v>
      </c>
      <c r="C46" s="481"/>
      <c r="D46" s="293" t="s">
        <v>4256</v>
      </c>
      <c r="E46" s="293" t="s">
        <v>4343</v>
      </c>
      <c r="F46" s="475" t="s">
        <v>4281</v>
      </c>
      <c r="G46" s="476"/>
      <c r="H46" s="477"/>
      <c r="I46" s="301">
        <v>3.4</v>
      </c>
      <c r="J46" s="301">
        <v>2.9</v>
      </c>
      <c r="K46" s="500" t="str">
        <f t="shared" si="1"/>
        <v>Match existing, or better</v>
      </c>
      <c r="L46" s="501"/>
      <c r="M46" s="216"/>
      <c r="N46" s="214" t="str">
        <f t="shared" ref="N46:N59" si="2">D46&amp;"-"&amp;F46</f>
        <v>Glazing-New (replace)</v>
      </c>
      <c r="O46" s="214"/>
      <c r="P46" s="214"/>
      <c r="Q46" s="214"/>
      <c r="R46" s="214"/>
      <c r="S46" s="180"/>
      <c r="T46" s="180"/>
      <c r="U46" s="180"/>
    </row>
    <row r="47" spans="1:21" s="2" customFormat="1" ht="12.95" customHeight="1">
      <c r="A47" s="216"/>
      <c r="B47" s="480" t="s">
        <v>4349</v>
      </c>
      <c r="C47" s="481"/>
      <c r="D47" s="293" t="s">
        <v>4256</v>
      </c>
      <c r="E47" s="293" t="s">
        <v>4344</v>
      </c>
      <c r="F47" s="475" t="s">
        <v>4281</v>
      </c>
      <c r="G47" s="476"/>
      <c r="H47" s="477"/>
      <c r="I47" s="301">
        <v>3.2</v>
      </c>
      <c r="J47" s="301">
        <v>2.9</v>
      </c>
      <c r="K47" s="500" t="str">
        <f t="shared" si="1"/>
        <v>Match existing, or better</v>
      </c>
      <c r="L47" s="501"/>
      <c r="M47" s="216"/>
      <c r="N47" s="214" t="str">
        <f t="shared" si="2"/>
        <v>Glazing-New (replace)</v>
      </c>
      <c r="O47" s="214"/>
      <c r="P47" s="214"/>
      <c r="Q47" s="214"/>
      <c r="R47" s="214"/>
      <c r="S47" s="180"/>
      <c r="T47" s="180"/>
      <c r="U47" s="180"/>
    </row>
    <row r="48" spans="1:21" s="2" customFormat="1" ht="12.95" customHeight="1">
      <c r="A48" s="216"/>
      <c r="B48" s="480"/>
      <c r="C48" s="481"/>
      <c r="D48" s="293"/>
      <c r="E48" s="293"/>
      <c r="F48" s="475"/>
      <c r="G48" s="476"/>
      <c r="H48" s="477"/>
      <c r="I48" s="301"/>
      <c r="J48" s="301"/>
      <c r="K48" s="500" t="str">
        <f t="shared" si="1"/>
        <v/>
      </c>
      <c r="L48" s="501"/>
      <c r="M48" s="216"/>
      <c r="N48" s="214" t="str">
        <f t="shared" si="2"/>
        <v>-</v>
      </c>
      <c r="O48" s="214"/>
      <c r="P48" s="214"/>
      <c r="Q48" s="214"/>
      <c r="R48" s="214"/>
      <c r="S48" s="180"/>
      <c r="T48" s="180"/>
      <c r="U48" s="180"/>
    </row>
    <row r="49" spans="1:21" s="2" customFormat="1" ht="12.95" customHeight="1">
      <c r="A49" s="216"/>
      <c r="B49" s="480" t="s">
        <v>4350</v>
      </c>
      <c r="C49" s="481"/>
      <c r="D49" s="293" t="s">
        <v>4255</v>
      </c>
      <c r="E49" s="293" t="s">
        <v>4376</v>
      </c>
      <c r="F49" s="475" t="s">
        <v>543</v>
      </c>
      <c r="G49" s="476"/>
      <c r="H49" s="477"/>
      <c r="I49" s="301">
        <v>2.8</v>
      </c>
      <c r="J49" s="301">
        <v>2.8</v>
      </c>
      <c r="K49" s="500" t="str">
        <f t="shared" si="1"/>
        <v>Match existing, or better</v>
      </c>
      <c r="L49" s="501"/>
      <c r="M49" s="216"/>
      <c r="N49" s="214" t="str">
        <f t="shared" si="2"/>
        <v>Door-Repair</v>
      </c>
      <c r="O49" s="214"/>
      <c r="P49" s="214"/>
      <c r="Q49" s="214"/>
      <c r="R49" s="214"/>
      <c r="S49" s="180"/>
      <c r="T49" s="180"/>
      <c r="U49" s="180"/>
    </row>
    <row r="50" spans="1:21" s="2" customFormat="1" ht="12.95" customHeight="1">
      <c r="A50" s="216"/>
      <c r="B50" s="480" t="s">
        <v>4364</v>
      </c>
      <c r="C50" s="481"/>
      <c r="D50" s="293" t="s">
        <v>4255</v>
      </c>
      <c r="E50" s="293" t="s">
        <v>4375</v>
      </c>
      <c r="F50" s="475" t="s">
        <v>4281</v>
      </c>
      <c r="G50" s="476"/>
      <c r="H50" s="477"/>
      <c r="I50" s="301">
        <v>2.8</v>
      </c>
      <c r="J50" s="301">
        <v>2.8</v>
      </c>
      <c r="K50" s="500" t="str">
        <f t="shared" si="1"/>
        <v>Match existing, or better</v>
      </c>
      <c r="L50" s="501"/>
      <c r="M50" s="216"/>
      <c r="N50" s="214" t="str">
        <f t="shared" si="2"/>
        <v>Door-New (replace)</v>
      </c>
      <c r="O50" s="214"/>
      <c r="P50" s="214"/>
      <c r="Q50" s="214"/>
      <c r="R50" s="214"/>
      <c r="S50" s="180"/>
      <c r="T50" s="180"/>
      <c r="U50" s="180"/>
    </row>
    <row r="51" spans="1:21" s="2" customFormat="1" ht="12.95" customHeight="1">
      <c r="A51" s="216"/>
      <c r="B51" s="480" t="s">
        <v>4377</v>
      </c>
      <c r="C51" s="481"/>
      <c r="D51" s="293" t="s">
        <v>4255</v>
      </c>
      <c r="E51" s="293" t="s">
        <v>4374</v>
      </c>
      <c r="F51" s="475" t="s">
        <v>4282</v>
      </c>
      <c r="G51" s="476"/>
      <c r="H51" s="477"/>
      <c r="I51" s="301" t="s">
        <v>4369</v>
      </c>
      <c r="J51" s="301">
        <v>2.4</v>
      </c>
      <c r="K51" s="500" t="str">
        <f t="shared" si="1"/>
        <v>2.4  /  0.423</v>
      </c>
      <c r="L51" s="501"/>
      <c r="M51" s="216"/>
      <c r="N51" s="214" t="str">
        <f t="shared" si="2"/>
        <v>Door-New (add)</v>
      </c>
      <c r="O51" s="214"/>
      <c r="P51" s="214"/>
      <c r="Q51" s="214"/>
      <c r="R51" s="214"/>
      <c r="S51" s="180"/>
      <c r="T51" s="180"/>
      <c r="U51" s="180"/>
    </row>
    <row r="52" spans="1:21" s="1" customFormat="1" ht="12.95" customHeight="1">
      <c r="A52" s="216"/>
      <c r="B52" s="480"/>
      <c r="C52" s="481"/>
      <c r="D52" s="293"/>
      <c r="E52" s="293"/>
      <c r="F52" s="475"/>
      <c r="G52" s="476"/>
      <c r="H52" s="477"/>
      <c r="I52" s="301"/>
      <c r="J52" s="301"/>
      <c r="K52" s="500" t="str">
        <f t="shared" si="1"/>
        <v/>
      </c>
      <c r="L52" s="501"/>
      <c r="M52" s="216"/>
      <c r="N52" s="214" t="str">
        <f t="shared" si="2"/>
        <v>-</v>
      </c>
      <c r="O52" s="214"/>
      <c r="P52" s="214"/>
      <c r="Q52" s="214"/>
      <c r="R52" s="214"/>
      <c r="S52" s="180"/>
      <c r="T52" s="180"/>
      <c r="U52" s="180"/>
    </row>
    <row r="53" spans="1:21" s="1" customFormat="1" ht="12.95" customHeight="1">
      <c r="A53" s="216"/>
      <c r="B53" s="480" t="s">
        <v>4365</v>
      </c>
      <c r="C53" s="481"/>
      <c r="D53" s="293" t="s">
        <v>4304</v>
      </c>
      <c r="E53" s="293" t="s">
        <v>4372</v>
      </c>
      <c r="F53" s="475" t="s">
        <v>543</v>
      </c>
      <c r="G53" s="476"/>
      <c r="H53" s="477"/>
      <c r="I53" s="301">
        <v>3.3</v>
      </c>
      <c r="J53" s="301">
        <v>3.3</v>
      </c>
      <c r="K53" s="500" t="str">
        <f t="shared" si="1"/>
        <v>Match existing, or better</v>
      </c>
      <c r="L53" s="501"/>
      <c r="M53" s="216"/>
      <c r="N53" s="214" t="str">
        <f t="shared" si="2"/>
        <v>Skylight-Repair</v>
      </c>
      <c r="O53" s="214"/>
      <c r="P53" s="214"/>
      <c r="Q53" s="214"/>
      <c r="R53" s="214"/>
      <c r="S53" s="180"/>
      <c r="T53" s="180"/>
      <c r="U53" s="180"/>
    </row>
    <row r="54" spans="1:21" s="1" customFormat="1" ht="12.95" customHeight="1">
      <c r="A54" s="216"/>
      <c r="B54" s="480" t="s">
        <v>4366</v>
      </c>
      <c r="C54" s="481"/>
      <c r="D54" s="293" t="s">
        <v>4304</v>
      </c>
      <c r="E54" s="293" t="s">
        <v>4373</v>
      </c>
      <c r="F54" s="475" t="s">
        <v>4281</v>
      </c>
      <c r="G54" s="476"/>
      <c r="H54" s="477"/>
      <c r="I54" s="301">
        <v>3.3</v>
      </c>
      <c r="J54" s="301">
        <v>2.2999999999999998</v>
      </c>
      <c r="K54" s="500" t="str">
        <f t="shared" si="1"/>
        <v>2.4  /  0.423</v>
      </c>
      <c r="L54" s="501"/>
      <c r="M54" s="216"/>
      <c r="N54" s="214" t="str">
        <f t="shared" si="2"/>
        <v>Skylight-New (replace)</v>
      </c>
      <c r="O54" s="214"/>
      <c r="P54" s="214"/>
      <c r="Q54" s="214"/>
      <c r="R54" s="214"/>
      <c r="S54" s="180"/>
      <c r="T54" s="180"/>
      <c r="U54" s="180"/>
    </row>
    <row r="55" spans="1:21" s="1" customFormat="1" ht="12.95" customHeight="1">
      <c r="A55" s="216"/>
      <c r="B55" s="480" t="s">
        <v>4367</v>
      </c>
      <c r="C55" s="481"/>
      <c r="D55" s="293" t="s">
        <v>4304</v>
      </c>
      <c r="E55" s="293" t="s">
        <v>4371</v>
      </c>
      <c r="F55" s="475" t="s">
        <v>4282</v>
      </c>
      <c r="G55" s="476"/>
      <c r="H55" s="477"/>
      <c r="I55" s="301" t="s">
        <v>4369</v>
      </c>
      <c r="J55" s="301">
        <v>2.2999999999999998</v>
      </c>
      <c r="K55" s="500" t="str">
        <f t="shared" si="1"/>
        <v>2.4  /  0.423</v>
      </c>
      <c r="L55" s="501"/>
      <c r="M55" s="216"/>
      <c r="N55" s="214" t="str">
        <f t="shared" si="2"/>
        <v>Skylight-New (add)</v>
      </c>
      <c r="O55" s="214"/>
      <c r="P55" s="214"/>
      <c r="Q55" s="214"/>
      <c r="R55" s="214"/>
      <c r="S55" s="180"/>
      <c r="T55" s="180"/>
      <c r="U55" s="180"/>
    </row>
    <row r="56" spans="1:21" ht="12.95" customHeight="1">
      <c r="A56" s="216"/>
      <c r="B56" s="480"/>
      <c r="C56" s="481"/>
      <c r="D56" s="293"/>
      <c r="E56" s="293"/>
      <c r="F56" s="475"/>
      <c r="G56" s="476"/>
      <c r="H56" s="477"/>
      <c r="I56" s="301"/>
      <c r="J56" s="301"/>
      <c r="K56" s="500" t="str">
        <f t="shared" si="1"/>
        <v/>
      </c>
      <c r="L56" s="501"/>
      <c r="M56" s="216"/>
      <c r="N56" s="214" t="str">
        <f t="shared" si="2"/>
        <v>-</v>
      </c>
      <c r="O56" s="214"/>
      <c r="P56" s="214"/>
      <c r="Q56" s="214"/>
      <c r="R56" s="214"/>
      <c r="S56" s="180"/>
      <c r="T56" s="180"/>
      <c r="U56" s="180"/>
    </row>
    <row r="57" spans="1:21" s="2" customFormat="1" ht="12.95" customHeight="1">
      <c r="A57" s="216"/>
      <c r="B57" s="480"/>
      <c r="C57" s="481"/>
      <c r="D57" s="293"/>
      <c r="E57" s="293"/>
      <c r="F57" s="475"/>
      <c r="G57" s="476"/>
      <c r="H57" s="477"/>
      <c r="I57" s="301"/>
      <c r="J57" s="301"/>
      <c r="K57" s="500" t="str">
        <f t="shared" si="1"/>
        <v/>
      </c>
      <c r="L57" s="501"/>
      <c r="M57" s="216"/>
      <c r="N57" s="214" t="str">
        <f t="shared" si="2"/>
        <v>-</v>
      </c>
      <c r="O57" s="214"/>
      <c r="P57" s="214"/>
      <c r="Q57" s="214"/>
      <c r="R57" s="214"/>
      <c r="S57" s="180"/>
      <c r="T57" s="180"/>
      <c r="U57" s="180"/>
    </row>
    <row r="58" spans="1:21" ht="12.95" customHeight="1">
      <c r="A58" s="216"/>
      <c r="B58" s="480"/>
      <c r="C58" s="481"/>
      <c r="D58" s="293"/>
      <c r="E58" s="293"/>
      <c r="F58" s="475"/>
      <c r="G58" s="476"/>
      <c r="H58" s="477"/>
      <c r="I58" s="301"/>
      <c r="J58" s="301"/>
      <c r="K58" s="500" t="str">
        <f t="shared" si="1"/>
        <v/>
      </c>
      <c r="L58" s="501"/>
      <c r="M58" s="216"/>
      <c r="N58" s="214" t="str">
        <f t="shared" si="2"/>
        <v>-</v>
      </c>
      <c r="O58" s="214"/>
      <c r="P58" s="214"/>
      <c r="Q58" s="214"/>
      <c r="R58" s="214"/>
      <c r="S58" s="180"/>
      <c r="T58" s="180"/>
      <c r="U58" s="180"/>
    </row>
    <row r="59" spans="1:21" ht="12.95" customHeight="1" thickBot="1">
      <c r="A59" s="216"/>
      <c r="B59" s="529"/>
      <c r="C59" s="530"/>
      <c r="D59" s="297"/>
      <c r="E59" s="297"/>
      <c r="F59" s="533"/>
      <c r="G59" s="534"/>
      <c r="H59" s="535"/>
      <c r="I59" s="302"/>
      <c r="J59" s="302"/>
      <c r="K59" s="531" t="str">
        <f t="shared" si="1"/>
        <v/>
      </c>
      <c r="L59" s="532"/>
      <c r="M59" s="216"/>
      <c r="N59" s="214" t="str">
        <f t="shared" si="2"/>
        <v>-</v>
      </c>
      <c r="O59" s="214"/>
      <c r="P59" s="214"/>
      <c r="Q59" s="214"/>
      <c r="R59" s="214"/>
      <c r="S59" s="180"/>
      <c r="T59" s="180"/>
      <c r="U59" s="180"/>
    </row>
    <row r="60" spans="1:21">
      <c r="A60" s="216"/>
      <c r="B60" s="210"/>
      <c r="C60" s="210" t="s">
        <v>527</v>
      </c>
      <c r="D60" s="210"/>
      <c r="E60" s="210"/>
      <c r="F60" s="210"/>
      <c r="G60" s="210"/>
      <c r="H60" s="210"/>
      <c r="I60" s="210"/>
      <c r="J60" s="211"/>
      <c r="K60" s="211" t="s">
        <v>4370</v>
      </c>
      <c r="L60" s="210"/>
      <c r="M60" s="216"/>
      <c r="N60" s="216"/>
      <c r="O60" s="216"/>
      <c r="P60" s="216"/>
      <c r="Q60" s="216"/>
      <c r="R60" s="216"/>
    </row>
    <row r="61" spans="1:21" s="1" customFormat="1">
      <c r="A61" s="216"/>
      <c r="B61" s="212"/>
      <c r="C61" s="212"/>
      <c r="D61" s="212"/>
      <c r="E61" s="212"/>
      <c r="F61" s="212"/>
      <c r="G61" s="212"/>
      <c r="H61" s="287"/>
      <c r="I61" s="287"/>
      <c r="J61" s="212"/>
      <c r="K61" s="211"/>
      <c r="L61" s="212"/>
      <c r="M61" s="216"/>
      <c r="N61" s="216"/>
      <c r="O61" s="216"/>
      <c r="P61" s="216"/>
      <c r="Q61" s="216"/>
      <c r="R61" s="216"/>
    </row>
    <row r="62" spans="1:21">
      <c r="A62" s="216"/>
      <c r="B62" s="212"/>
      <c r="C62" s="212"/>
      <c r="D62" s="212"/>
      <c r="E62" s="212"/>
      <c r="F62" s="212"/>
      <c r="G62" s="212"/>
      <c r="H62" s="287"/>
      <c r="I62" s="287"/>
      <c r="J62" s="212"/>
      <c r="K62" s="212"/>
      <c r="L62" s="212"/>
      <c r="M62" s="216"/>
      <c r="N62" s="216"/>
      <c r="O62" s="216"/>
      <c r="P62" s="216"/>
      <c r="Q62" s="216"/>
      <c r="R62" s="216"/>
    </row>
    <row r="63" spans="1:21" s="2" customFormat="1" ht="14.45" customHeight="1">
      <c r="A63" s="216"/>
      <c r="B63" s="212"/>
      <c r="C63" s="212"/>
      <c r="D63" s="212"/>
      <c r="E63" s="212"/>
      <c r="F63" s="212"/>
      <c r="G63" s="212"/>
      <c r="H63" s="287"/>
      <c r="I63" s="287"/>
      <c r="J63" s="212"/>
      <c r="K63" s="212"/>
      <c r="L63" s="212"/>
      <c r="M63" s="216"/>
      <c r="N63" s="216"/>
      <c r="O63" s="216"/>
      <c r="P63" s="216"/>
      <c r="Q63" s="216"/>
      <c r="R63" s="216"/>
    </row>
    <row r="64" spans="1:21" s="2" customFormat="1">
      <c r="A64" s="216"/>
      <c r="B64" s="212"/>
      <c r="C64" s="212"/>
      <c r="D64" s="212"/>
      <c r="E64" s="212"/>
      <c r="F64" s="212"/>
      <c r="G64" s="212"/>
      <c r="H64" s="287"/>
      <c r="I64" s="287"/>
      <c r="J64" s="212"/>
      <c r="K64" s="212"/>
      <c r="L64" s="212"/>
      <c r="M64" s="216"/>
      <c r="N64" s="216"/>
      <c r="O64" s="216"/>
      <c r="P64" s="216"/>
      <c r="Q64" s="216"/>
      <c r="R64" s="216"/>
    </row>
    <row r="65" spans="1:22" s="2" customFormat="1">
      <c r="A65" s="216"/>
      <c r="B65" s="212"/>
      <c r="C65" s="212"/>
      <c r="D65" s="212"/>
      <c r="E65" s="212"/>
      <c r="F65" s="212"/>
      <c r="G65" s="212"/>
      <c r="H65" s="287"/>
      <c r="I65" s="287"/>
      <c r="J65" s="212"/>
      <c r="K65" s="212"/>
      <c r="L65" s="212"/>
      <c r="M65" s="216"/>
      <c r="N65" s="216"/>
      <c r="O65" s="216"/>
      <c r="P65" s="216"/>
      <c r="Q65" s="216"/>
      <c r="R65" s="216"/>
    </row>
    <row r="66" spans="1:22" s="2" customFormat="1">
      <c r="A66" s="216"/>
      <c r="B66" s="212"/>
      <c r="C66" s="212"/>
      <c r="D66" s="212"/>
      <c r="E66" s="212"/>
      <c r="F66" s="212"/>
      <c r="G66" s="212"/>
      <c r="H66" s="287"/>
      <c r="I66" s="287"/>
      <c r="J66" s="212"/>
      <c r="K66" s="212"/>
      <c r="L66" s="212"/>
      <c r="M66" s="216"/>
      <c r="N66" s="216"/>
      <c r="O66" s="216"/>
      <c r="P66" s="216"/>
      <c r="Q66" s="216"/>
      <c r="R66" s="216"/>
    </row>
    <row r="67" spans="1:22" s="2" customFormat="1" ht="15.75" hidden="1" thickBot="1">
      <c r="A67" s="216"/>
      <c r="B67" s="495" t="s">
        <v>4361</v>
      </c>
      <c r="C67" s="496"/>
      <c r="D67" s="496"/>
      <c r="E67" s="496"/>
      <c r="F67" s="496"/>
      <c r="G67" s="496"/>
      <c r="H67" s="496"/>
      <c r="I67" s="496"/>
      <c r="J67" s="496"/>
      <c r="K67" s="496"/>
      <c r="L67" s="496"/>
      <c r="M67" s="496"/>
      <c r="N67" s="496"/>
      <c r="O67" s="496"/>
      <c r="P67" s="497"/>
      <c r="Q67" s="216"/>
      <c r="R67" s="216"/>
    </row>
    <row r="68" spans="1:22" s="2" customFormat="1" hidden="1">
      <c r="A68" s="216"/>
      <c r="B68" s="212"/>
      <c r="C68" s="212"/>
      <c r="D68" s="212"/>
      <c r="E68" s="212"/>
      <c r="F68" s="212"/>
      <c r="G68" s="212"/>
      <c r="H68" s="287"/>
      <c r="I68" s="287"/>
      <c r="J68" s="212"/>
      <c r="K68" s="212"/>
      <c r="L68" s="212"/>
      <c r="M68" s="216"/>
      <c r="N68" s="216"/>
      <c r="O68" s="216"/>
      <c r="P68" s="216"/>
      <c r="Q68" s="216"/>
      <c r="R68" s="216"/>
    </row>
    <row r="69" spans="1:22" s="2" customFormat="1" hidden="1">
      <c r="A69" s="216"/>
      <c r="B69" s="212"/>
      <c r="C69" s="212"/>
      <c r="D69" s="212"/>
      <c r="E69" s="212"/>
      <c r="F69" s="212"/>
      <c r="G69" s="212"/>
      <c r="H69" s="287"/>
      <c r="I69" s="287"/>
      <c r="J69" s="212"/>
      <c r="K69" s="212"/>
      <c r="L69" s="212"/>
      <c r="M69" s="216"/>
      <c r="N69" s="216"/>
      <c r="O69" s="216"/>
      <c r="P69" s="216"/>
      <c r="Q69" s="216"/>
      <c r="R69" s="216"/>
    </row>
    <row r="70" spans="1:22" hidden="1">
      <c r="A70" s="216"/>
      <c r="B70" s="212"/>
      <c r="C70" s="212"/>
      <c r="D70" s="213" t="s">
        <v>4258</v>
      </c>
      <c r="E70" s="212"/>
      <c r="F70" s="540" t="s">
        <v>4253</v>
      </c>
      <c r="G70" s="540"/>
      <c r="H70" s="216"/>
      <c r="I70" s="216"/>
      <c r="J70" s="538" t="s">
        <v>4261</v>
      </c>
      <c r="K70" s="539"/>
      <c r="L70" s="287"/>
      <c r="M70" s="216"/>
      <c r="N70" s="216"/>
      <c r="O70" s="216"/>
      <c r="P70" s="216"/>
      <c r="Q70" s="216"/>
      <c r="R70" s="216"/>
    </row>
    <row r="71" spans="1:22" hidden="1">
      <c r="A71" s="216"/>
      <c r="B71" s="212"/>
      <c r="C71" s="212"/>
      <c r="D71" s="287"/>
      <c r="E71" s="212"/>
      <c r="F71" s="287"/>
      <c r="G71" s="287"/>
      <c r="H71" s="216"/>
      <c r="I71" s="287"/>
      <c r="J71" s="287"/>
      <c r="K71" s="287"/>
      <c r="L71" s="287"/>
      <c r="M71" s="216"/>
      <c r="N71" s="216"/>
      <c r="O71" s="216"/>
      <c r="P71" s="216"/>
      <c r="Q71" s="216"/>
      <c r="R71" s="216"/>
    </row>
    <row r="72" spans="1:22" hidden="1">
      <c r="A72" s="216"/>
      <c r="B72" s="212"/>
      <c r="C72" s="212"/>
      <c r="D72" s="214" t="s">
        <v>451</v>
      </c>
      <c r="E72" s="287"/>
      <c r="F72" s="214" t="s">
        <v>543</v>
      </c>
      <c r="G72" s="214"/>
      <c r="H72" s="216"/>
      <c r="I72" s="216"/>
      <c r="J72" s="214" t="s">
        <v>1</v>
      </c>
      <c r="K72" s="215" t="s">
        <v>4309</v>
      </c>
      <c r="L72" s="287"/>
      <c r="M72" s="216"/>
      <c r="N72" s="216"/>
      <c r="O72" s="216"/>
      <c r="P72" s="216"/>
      <c r="Q72" s="216"/>
      <c r="R72" s="216"/>
    </row>
    <row r="73" spans="1:22" hidden="1">
      <c r="A73" s="216"/>
      <c r="B73" s="212"/>
      <c r="C73" s="212"/>
      <c r="D73" s="214" t="s">
        <v>454</v>
      </c>
      <c r="E73" s="287"/>
      <c r="F73" s="214" t="s">
        <v>4281</v>
      </c>
      <c r="G73" s="214"/>
      <c r="H73" s="216"/>
      <c r="I73" s="216"/>
      <c r="J73" s="214" t="s">
        <v>2</v>
      </c>
      <c r="K73" s="215" t="s">
        <v>4308</v>
      </c>
      <c r="L73" s="287"/>
      <c r="M73" s="216"/>
      <c r="N73" s="216"/>
      <c r="O73" s="216"/>
      <c r="P73" s="216"/>
      <c r="Q73" s="216"/>
      <c r="R73" s="216"/>
    </row>
    <row r="74" spans="1:22" hidden="1">
      <c r="A74" s="216"/>
      <c r="B74" s="212"/>
      <c r="C74" s="212"/>
      <c r="D74" s="212"/>
      <c r="E74" s="287"/>
      <c r="F74" s="214" t="s">
        <v>4282</v>
      </c>
      <c r="G74" s="214"/>
      <c r="H74" s="214"/>
      <c r="I74" s="216"/>
      <c r="J74" s="214" t="s">
        <v>3</v>
      </c>
      <c r="K74" s="215" t="s">
        <v>4308</v>
      </c>
      <c r="L74" s="287"/>
      <c r="M74" s="216"/>
      <c r="N74" s="214"/>
      <c r="O74" s="216"/>
      <c r="P74" s="216"/>
      <c r="Q74" s="216"/>
      <c r="R74" s="216"/>
    </row>
    <row r="75" spans="1:22" hidden="1">
      <c r="A75" s="216"/>
      <c r="B75" s="212"/>
      <c r="C75" s="212"/>
      <c r="D75" s="212"/>
      <c r="E75" s="287"/>
      <c r="F75" s="214"/>
      <c r="G75" s="214"/>
      <c r="H75" s="214"/>
      <c r="I75" s="216"/>
      <c r="J75" s="214" t="s">
        <v>4265</v>
      </c>
      <c r="K75" s="215" t="s">
        <v>4307</v>
      </c>
      <c r="L75" s="287"/>
      <c r="M75" s="216"/>
      <c r="N75" s="214"/>
      <c r="O75" s="216"/>
      <c r="P75" s="216"/>
      <c r="Q75" s="216"/>
      <c r="R75" s="216"/>
      <c r="S75" s="2"/>
      <c r="T75" s="2"/>
      <c r="U75" s="2"/>
      <c r="V75" s="2"/>
    </row>
    <row r="76" spans="1:22" hidden="1">
      <c r="A76" s="216"/>
      <c r="B76" s="212"/>
      <c r="C76" s="212"/>
      <c r="D76" s="212"/>
      <c r="E76" s="287"/>
      <c r="F76" s="214"/>
      <c r="G76" s="214"/>
      <c r="H76" s="214"/>
      <c r="I76" s="216"/>
      <c r="J76" s="214" t="s">
        <v>4264</v>
      </c>
      <c r="K76" s="215" t="s">
        <v>4307</v>
      </c>
      <c r="L76" s="287"/>
      <c r="M76" s="216"/>
      <c r="N76" s="216"/>
      <c r="O76" s="216"/>
      <c r="P76" s="216"/>
      <c r="Q76" s="216"/>
      <c r="R76" s="216"/>
    </row>
    <row r="77" spans="1:22" hidden="1">
      <c r="A77" s="216"/>
      <c r="B77" s="212"/>
      <c r="C77" s="212"/>
      <c r="D77" s="212"/>
      <c r="E77" s="287"/>
      <c r="F77" s="214"/>
      <c r="G77" s="214"/>
      <c r="H77" s="214"/>
      <c r="I77" s="216"/>
      <c r="J77" s="214" t="s">
        <v>4254</v>
      </c>
      <c r="K77" s="215" t="s">
        <v>4306</v>
      </c>
      <c r="L77" s="287"/>
      <c r="M77" s="216"/>
      <c r="N77" s="216"/>
      <c r="O77" s="216"/>
      <c r="P77" s="216"/>
      <c r="Q77" s="216"/>
      <c r="R77" s="216"/>
    </row>
    <row r="78" spans="1:22" hidden="1">
      <c r="A78" s="216"/>
      <c r="B78" s="212"/>
      <c r="C78" s="212"/>
      <c r="D78" s="212"/>
      <c r="E78" s="212"/>
      <c r="F78" s="216"/>
      <c r="G78" s="214"/>
      <c r="H78" s="214"/>
      <c r="I78" s="216"/>
      <c r="J78" s="214" t="s">
        <v>4255</v>
      </c>
      <c r="K78" s="215" t="s">
        <v>4305</v>
      </c>
      <c r="L78" s="212"/>
      <c r="M78" s="216"/>
      <c r="N78" s="216"/>
      <c r="O78" s="216"/>
      <c r="P78" s="216"/>
      <c r="Q78" s="216"/>
      <c r="R78" s="216"/>
    </row>
    <row r="79" spans="1:22" hidden="1">
      <c r="A79" s="216"/>
      <c r="B79" s="212"/>
      <c r="C79" s="212"/>
      <c r="D79" s="212"/>
      <c r="E79" s="216"/>
      <c r="F79" s="214"/>
      <c r="G79" s="214"/>
      <c r="H79" s="214"/>
      <c r="I79" s="216"/>
      <c r="J79" s="214"/>
      <c r="K79" s="217"/>
      <c r="L79" s="212"/>
      <c r="M79" s="216"/>
      <c r="N79" s="216"/>
      <c r="O79" s="216"/>
      <c r="P79" s="216"/>
      <c r="Q79" s="216"/>
      <c r="R79" s="216"/>
    </row>
    <row r="80" spans="1:22" hidden="1">
      <c r="A80" s="216"/>
      <c r="B80" s="212"/>
      <c r="C80" s="212"/>
      <c r="D80" s="212"/>
      <c r="E80" s="216"/>
      <c r="F80" s="214"/>
      <c r="G80" s="214"/>
      <c r="H80" s="214"/>
      <c r="I80" s="216"/>
      <c r="J80" s="214"/>
      <c r="K80" s="217"/>
      <c r="L80" s="212"/>
      <c r="M80" s="216"/>
      <c r="N80" s="216"/>
      <c r="O80" s="216"/>
      <c r="P80" s="216"/>
      <c r="Q80" s="216"/>
      <c r="R80" s="216"/>
    </row>
    <row r="81" spans="1:18" hidden="1">
      <c r="A81" s="216"/>
      <c r="B81" s="212"/>
      <c r="C81" s="212"/>
      <c r="D81" s="212"/>
      <c r="E81" s="216"/>
      <c r="F81" s="214"/>
      <c r="G81" s="214"/>
      <c r="H81" s="214"/>
      <c r="I81" s="216"/>
      <c r="J81" s="214"/>
      <c r="K81" s="217"/>
      <c r="L81" s="212"/>
      <c r="M81" s="216"/>
      <c r="N81" s="216"/>
      <c r="O81" s="216"/>
      <c r="P81" s="216"/>
      <c r="Q81" s="216"/>
      <c r="R81" s="216"/>
    </row>
    <row r="82" spans="1:18" hidden="1">
      <c r="A82" s="216"/>
      <c r="B82" s="212"/>
      <c r="C82" s="212"/>
      <c r="D82" s="212"/>
      <c r="E82" s="216"/>
      <c r="F82" s="214"/>
      <c r="G82" s="212"/>
      <c r="H82" s="212"/>
      <c r="I82" s="212"/>
      <c r="J82" s="212"/>
      <c r="K82" s="212"/>
      <c r="L82" s="212"/>
      <c r="M82" s="216"/>
      <c r="N82" s="216"/>
      <c r="O82" s="216"/>
      <c r="P82" s="216"/>
      <c r="Q82" s="216"/>
      <c r="R82" s="216"/>
    </row>
    <row r="83" spans="1:18" hidden="1">
      <c r="A83" s="216"/>
      <c r="B83" s="212"/>
      <c r="C83" s="212"/>
      <c r="D83" s="212"/>
      <c r="E83" s="212"/>
      <c r="F83" s="212"/>
      <c r="G83" s="212"/>
      <c r="H83" s="212"/>
      <c r="I83" s="212"/>
      <c r="J83" s="212"/>
      <c r="K83" s="212"/>
      <c r="L83" s="212"/>
      <c r="M83" s="216"/>
      <c r="N83" s="216"/>
      <c r="O83" s="216"/>
      <c r="P83" s="216"/>
      <c r="Q83" s="216"/>
      <c r="R83" s="216"/>
    </row>
    <row r="84" spans="1:18" ht="15.75" hidden="1" thickBot="1">
      <c r="A84" s="216"/>
      <c r="B84" s="212"/>
      <c r="C84" s="212"/>
      <c r="D84" s="212"/>
      <c r="E84" s="212"/>
      <c r="F84" s="212"/>
      <c r="G84" s="212"/>
      <c r="H84" s="212"/>
      <c r="I84" s="212"/>
      <c r="J84" s="212"/>
      <c r="K84" s="212"/>
      <c r="L84" s="212"/>
      <c r="M84" s="216"/>
      <c r="N84" s="216"/>
      <c r="O84" s="216"/>
      <c r="P84" s="216"/>
      <c r="Q84" s="216"/>
      <c r="R84" s="216"/>
    </row>
    <row r="85" spans="1:18" ht="15.75" hidden="1" thickBot="1">
      <c r="A85" s="216"/>
      <c r="B85" s="495" t="s">
        <v>4360</v>
      </c>
      <c r="C85" s="496"/>
      <c r="D85" s="496"/>
      <c r="E85" s="496"/>
      <c r="F85" s="496"/>
      <c r="G85" s="496"/>
      <c r="H85" s="496"/>
      <c r="I85" s="496"/>
      <c r="J85" s="496"/>
      <c r="K85" s="496"/>
      <c r="L85" s="496"/>
      <c r="M85" s="496"/>
      <c r="N85" s="496"/>
      <c r="O85" s="496"/>
      <c r="P85" s="497"/>
      <c r="Q85" s="216"/>
      <c r="R85" s="216"/>
    </row>
    <row r="86" spans="1:18" hidden="1">
      <c r="A86" s="216"/>
      <c r="B86" s="218"/>
      <c r="C86" s="218"/>
      <c r="D86" s="212"/>
      <c r="E86" s="212"/>
      <c r="F86" s="212"/>
      <c r="G86" s="212"/>
      <c r="H86" s="212"/>
      <c r="I86" s="212"/>
      <c r="J86" s="212"/>
      <c r="K86" s="212"/>
      <c r="L86" s="212"/>
      <c r="M86" s="216"/>
      <c r="N86" s="216"/>
      <c r="O86" s="216"/>
      <c r="P86" s="216"/>
      <c r="Q86" s="216"/>
      <c r="R86" s="216"/>
    </row>
    <row r="87" spans="1:18" hidden="1">
      <c r="A87" s="216"/>
      <c r="B87" s="212"/>
      <c r="C87" s="212"/>
      <c r="D87" s="212"/>
      <c r="E87" s="212"/>
      <c r="F87" s="212"/>
      <c r="G87" s="212"/>
      <c r="H87" s="212"/>
      <c r="I87" s="212"/>
      <c r="J87" s="212"/>
      <c r="K87" s="212"/>
      <c r="L87" s="212"/>
      <c r="M87" s="216"/>
      <c r="N87" s="216"/>
      <c r="O87" s="216"/>
      <c r="P87" s="216"/>
      <c r="Q87" s="216"/>
      <c r="R87" s="216"/>
    </row>
    <row r="88" spans="1:18" hidden="1">
      <c r="A88" s="216"/>
      <c r="B88" s="212"/>
      <c r="C88" s="212"/>
      <c r="D88" s="212" t="s">
        <v>4351</v>
      </c>
      <c r="E88" s="212"/>
      <c r="F88" s="216"/>
      <c r="G88" s="212"/>
      <c r="H88" s="212"/>
      <c r="I88" s="212"/>
      <c r="J88" s="212"/>
      <c r="K88" s="212" t="s">
        <v>4353</v>
      </c>
      <c r="L88" s="212"/>
      <c r="M88" s="216"/>
      <c r="N88" s="212" t="s">
        <v>4354</v>
      </c>
      <c r="O88" s="216"/>
      <c r="P88" s="216"/>
      <c r="Q88" s="216"/>
      <c r="R88" s="216"/>
    </row>
    <row r="89" spans="1:18" hidden="1">
      <c r="A89" s="216"/>
      <c r="B89" s="219"/>
      <c r="C89" s="219"/>
      <c r="D89" s="216"/>
      <c r="E89" s="216"/>
      <c r="F89" s="216"/>
      <c r="G89" s="216"/>
      <c r="H89" s="216"/>
      <c r="I89" s="216"/>
      <c r="J89" s="216"/>
      <c r="K89" s="216"/>
      <c r="L89" s="216"/>
      <c r="M89" s="216"/>
      <c r="N89" s="216"/>
      <c r="O89" s="216"/>
      <c r="P89" s="216"/>
      <c r="Q89" s="216"/>
      <c r="R89" s="216"/>
    </row>
    <row r="90" spans="1:18" hidden="1">
      <c r="A90" s="216"/>
      <c r="B90" s="216"/>
      <c r="C90" s="214" t="str">
        <f>IF($F$34="Yes","Glazing","")</f>
        <v>Glazing</v>
      </c>
      <c r="D90" s="216"/>
      <c r="E90" s="214" t="s">
        <v>4256</v>
      </c>
      <c r="F90" s="214" t="s">
        <v>543</v>
      </c>
      <c r="G90" s="216"/>
      <c r="H90" s="216"/>
      <c r="I90" s="216" t="str">
        <f>E90&amp;"-"&amp;F90</f>
        <v>Glazing-Repair</v>
      </c>
      <c r="J90" s="216"/>
      <c r="K90" s="217" t="s">
        <v>4352</v>
      </c>
      <c r="L90" s="216"/>
      <c r="M90" s="216"/>
      <c r="N90" s="303"/>
      <c r="O90" s="291" t="s">
        <v>4352</v>
      </c>
      <c r="P90" s="216"/>
      <c r="Q90" s="216"/>
      <c r="R90" s="216"/>
    </row>
    <row r="91" spans="1:18" hidden="1">
      <c r="A91" s="216"/>
      <c r="B91" s="216"/>
      <c r="C91" s="214" t="str">
        <f>IF($F$34="Yes","Door","")</f>
        <v>Door</v>
      </c>
      <c r="D91" s="216"/>
      <c r="E91" s="214" t="s">
        <v>4256</v>
      </c>
      <c r="F91" s="214" t="s">
        <v>4281</v>
      </c>
      <c r="G91" s="216"/>
      <c r="H91" s="216"/>
      <c r="I91" s="216" t="str">
        <f t="shared" ref="I91:I98" si="3">E91&amp;"-"&amp;F91</f>
        <v>Glazing-New (replace)</v>
      </c>
      <c r="J91" s="216"/>
      <c r="K91" s="217" t="str">
        <f>IF(F$35&gt;40,"Match existing, or better",IF(F$37="Yes","2.4  /  0.423","Match existing, or better"))</f>
        <v>Match existing, or better</v>
      </c>
      <c r="L91" s="216"/>
      <c r="M91" s="216"/>
      <c r="N91" s="303"/>
      <c r="O91" s="291" t="s">
        <v>4305</v>
      </c>
      <c r="P91" s="216"/>
      <c r="Q91" s="216"/>
      <c r="R91" s="216"/>
    </row>
    <row r="92" spans="1:18" hidden="1">
      <c r="A92" s="216"/>
      <c r="B92" s="216"/>
      <c r="C92" s="214" t="str">
        <f>IF($F$34="Yes","Skylight","")</f>
        <v>Skylight</v>
      </c>
      <c r="D92" s="216"/>
      <c r="E92" s="214" t="s">
        <v>4256</v>
      </c>
      <c r="F92" s="214" t="s">
        <v>4282</v>
      </c>
      <c r="G92" s="216"/>
      <c r="H92" s="216"/>
      <c r="I92" s="216" t="str">
        <f t="shared" si="3"/>
        <v>Glazing-New (add)</v>
      </c>
      <c r="J92" s="216"/>
      <c r="K92" s="217" t="str">
        <f>IF(F$35&gt;40,"Trade-off","2.4  /  0.423")</f>
        <v>2.4  /  0.423</v>
      </c>
      <c r="L92" s="216"/>
      <c r="M92" s="216"/>
      <c r="N92" s="303"/>
      <c r="O92" s="291" t="s">
        <v>4305</v>
      </c>
      <c r="P92" s="216"/>
      <c r="Q92" s="216"/>
      <c r="R92" s="216"/>
    </row>
    <row r="93" spans="1:18" hidden="1">
      <c r="A93" s="216"/>
      <c r="B93" s="216"/>
      <c r="C93" s="216"/>
      <c r="D93" s="216"/>
      <c r="E93" s="214" t="s">
        <v>4255</v>
      </c>
      <c r="F93" s="214" t="s">
        <v>543</v>
      </c>
      <c r="G93" s="216"/>
      <c r="H93" s="216"/>
      <c r="I93" s="216" t="str">
        <f t="shared" si="3"/>
        <v>Door-Repair</v>
      </c>
      <c r="J93" s="216"/>
      <c r="K93" s="217" t="s">
        <v>4352</v>
      </c>
      <c r="L93" s="216"/>
      <c r="M93" s="216"/>
      <c r="N93" s="303"/>
      <c r="O93" s="291" t="s">
        <v>4352</v>
      </c>
      <c r="P93" s="216"/>
      <c r="Q93" s="216"/>
      <c r="R93" s="216"/>
    </row>
    <row r="94" spans="1:18" hidden="1">
      <c r="A94" s="216"/>
      <c r="B94" s="216"/>
      <c r="C94" s="216"/>
      <c r="D94" s="216"/>
      <c r="E94" s="214" t="s">
        <v>4255</v>
      </c>
      <c r="F94" s="214" t="s">
        <v>4281</v>
      </c>
      <c r="G94" s="216"/>
      <c r="H94" s="216"/>
      <c r="I94" s="216" t="str">
        <f t="shared" si="3"/>
        <v>Door-New (replace)</v>
      </c>
      <c r="J94" s="216"/>
      <c r="K94" s="217" t="str">
        <f>IF(F$35&gt;40,"Match existing, or better",IF(F$37="Yes","2.4  /  0.423","Match existing, or better"))</f>
        <v>Match existing, or better</v>
      </c>
      <c r="L94" s="216"/>
      <c r="M94" s="216"/>
      <c r="N94" s="303"/>
      <c r="O94" s="291" t="s">
        <v>4305</v>
      </c>
      <c r="P94" s="216"/>
      <c r="Q94" s="216"/>
      <c r="R94" s="216"/>
    </row>
    <row r="95" spans="1:18" hidden="1">
      <c r="A95" s="216"/>
      <c r="B95" s="216"/>
      <c r="C95" s="216"/>
      <c r="D95" s="216"/>
      <c r="E95" s="214" t="s">
        <v>4255</v>
      </c>
      <c r="F95" s="214" t="s">
        <v>4282</v>
      </c>
      <c r="G95" s="216"/>
      <c r="H95" s="216"/>
      <c r="I95" s="216" t="str">
        <f t="shared" si="3"/>
        <v>Door-New (add)</v>
      </c>
      <c r="J95" s="216"/>
      <c r="K95" s="217" t="str">
        <f>IF(F$35&gt;40,"Trade-off","2.4  /  0.423")</f>
        <v>2.4  /  0.423</v>
      </c>
      <c r="L95" s="216"/>
      <c r="M95" s="216"/>
      <c r="N95" s="303"/>
      <c r="O95" s="291" t="s">
        <v>4305</v>
      </c>
      <c r="P95" s="216"/>
      <c r="Q95" s="216"/>
      <c r="R95" s="216"/>
    </row>
    <row r="96" spans="1:18" hidden="1">
      <c r="A96" s="216"/>
      <c r="B96" s="216"/>
      <c r="C96" s="216"/>
      <c r="D96" s="216"/>
      <c r="E96" s="214" t="s">
        <v>4304</v>
      </c>
      <c r="F96" s="214" t="s">
        <v>543</v>
      </c>
      <c r="G96" s="216"/>
      <c r="H96" s="216"/>
      <c r="I96" s="216" t="str">
        <f t="shared" si="3"/>
        <v>Skylight-Repair</v>
      </c>
      <c r="J96" s="216"/>
      <c r="K96" s="217" t="s">
        <v>4352</v>
      </c>
      <c r="L96" s="216"/>
      <c r="M96" s="216"/>
      <c r="N96" s="216"/>
      <c r="O96" s="216"/>
      <c r="P96" s="216"/>
      <c r="Q96" s="216"/>
      <c r="R96" s="216"/>
    </row>
    <row r="97" spans="1:18" s="2" customFormat="1" hidden="1">
      <c r="A97" s="216"/>
      <c r="B97" s="216"/>
      <c r="C97" s="216"/>
      <c r="D97" s="216"/>
      <c r="E97" s="214" t="s">
        <v>4304</v>
      </c>
      <c r="F97" s="214" t="s">
        <v>4281</v>
      </c>
      <c r="G97" s="216"/>
      <c r="H97" s="216"/>
      <c r="I97" s="216" t="str">
        <f t="shared" si="3"/>
        <v>Skylight-New (replace)</v>
      </c>
      <c r="J97" s="216"/>
      <c r="K97" s="217" t="str">
        <f>IF(F$41&lt;2,"Match existing, or better","2.4  /  0.423")</f>
        <v>2.4  /  0.423</v>
      </c>
      <c r="L97" s="216"/>
      <c r="M97" s="216"/>
      <c r="N97" s="216"/>
      <c r="O97" s="216"/>
      <c r="P97" s="216"/>
      <c r="Q97" s="216"/>
      <c r="R97" s="216"/>
    </row>
    <row r="98" spans="1:18" s="2" customFormat="1" hidden="1">
      <c r="A98" s="216"/>
      <c r="B98" s="216"/>
      <c r="C98" s="216"/>
      <c r="D98" s="216"/>
      <c r="E98" s="214" t="s">
        <v>4304</v>
      </c>
      <c r="F98" s="214" t="s">
        <v>4282</v>
      </c>
      <c r="G98" s="216"/>
      <c r="H98" s="216"/>
      <c r="I98" s="216" t="str">
        <f t="shared" si="3"/>
        <v>Skylight-New (add)</v>
      </c>
      <c r="J98" s="216"/>
      <c r="K98" s="217" t="str">
        <f>IF(F$41&gt;5,"Trade-off",IF(F$41&lt;2,"up to:  3.4  /  0.600","2.4  /  0.423"))</f>
        <v>2.4  /  0.423</v>
      </c>
      <c r="L98" s="216"/>
      <c r="M98" s="216"/>
      <c r="N98" s="216"/>
      <c r="O98" s="216"/>
      <c r="P98" s="216"/>
      <c r="Q98" s="216"/>
      <c r="R98" s="216"/>
    </row>
    <row r="99" spans="1:18" s="2" customFormat="1" hidden="1">
      <c r="A99" s="216"/>
      <c r="B99" s="216"/>
      <c r="C99" s="216"/>
      <c r="D99" s="216"/>
      <c r="E99" s="216"/>
      <c r="F99" s="216"/>
      <c r="G99" s="216"/>
      <c r="H99" s="216"/>
      <c r="I99" s="216"/>
      <c r="J99" s="216"/>
      <c r="K99" s="216"/>
      <c r="L99" s="216"/>
      <c r="M99" s="216"/>
      <c r="N99" s="216"/>
      <c r="O99" s="216"/>
      <c r="P99" s="216"/>
      <c r="Q99" s="216"/>
      <c r="R99" s="216"/>
    </row>
    <row r="100" spans="1:18" s="2" customFormat="1" hidden="1">
      <c r="A100" s="216"/>
      <c r="B100" s="216"/>
      <c r="C100" s="216"/>
      <c r="D100" s="216"/>
      <c r="E100" s="216"/>
      <c r="F100" s="216"/>
      <c r="G100" s="216"/>
      <c r="H100" s="216"/>
      <c r="I100" s="216"/>
      <c r="J100" s="216"/>
      <c r="K100" s="216"/>
      <c r="L100" s="216"/>
      <c r="M100" s="216"/>
      <c r="N100" s="216"/>
      <c r="O100" s="216"/>
      <c r="P100" s="216"/>
      <c r="Q100" s="216"/>
      <c r="R100" s="216"/>
    </row>
    <row r="101" spans="1:18" s="2" customFormat="1" hidden="1">
      <c r="A101" s="216"/>
      <c r="B101" s="216"/>
      <c r="C101" s="216"/>
      <c r="D101" s="216"/>
      <c r="E101" s="216"/>
      <c r="F101" s="216"/>
      <c r="G101" s="216"/>
      <c r="H101" s="216"/>
      <c r="I101" s="216"/>
      <c r="J101" s="216"/>
      <c r="K101" s="216"/>
      <c r="L101" s="216"/>
      <c r="M101" s="216"/>
      <c r="N101" s="216"/>
      <c r="O101" s="216"/>
      <c r="P101" s="216"/>
      <c r="Q101" s="216"/>
      <c r="R101" s="216"/>
    </row>
    <row r="102" spans="1:18" s="2" customFormat="1" hidden="1">
      <c r="A102" s="216"/>
      <c r="B102" s="216"/>
      <c r="C102" s="216"/>
      <c r="D102" s="216"/>
      <c r="E102" s="216"/>
      <c r="F102" s="216"/>
      <c r="G102" s="216"/>
      <c r="H102" s="216"/>
      <c r="I102" s="216"/>
      <c r="J102" s="216"/>
      <c r="K102" s="216"/>
      <c r="L102" s="216"/>
      <c r="M102" s="216"/>
      <c r="N102" s="216"/>
      <c r="O102" s="216"/>
      <c r="P102" s="216"/>
      <c r="Q102" s="216"/>
      <c r="R102" s="216"/>
    </row>
    <row r="103" spans="1:18" s="2" customFormat="1" hidden="1">
      <c r="A103" s="216"/>
      <c r="B103" s="216"/>
      <c r="C103" s="216"/>
      <c r="D103" s="216"/>
      <c r="E103" s="216"/>
      <c r="F103" s="216"/>
      <c r="G103" s="216"/>
      <c r="H103" s="216"/>
      <c r="I103" s="216"/>
      <c r="J103" s="216"/>
      <c r="K103" s="216"/>
      <c r="L103" s="216"/>
      <c r="M103" s="216"/>
      <c r="N103" s="216"/>
      <c r="O103" s="216"/>
      <c r="P103" s="216"/>
      <c r="Q103" s="216"/>
      <c r="R103" s="216"/>
    </row>
    <row r="104" spans="1:18" hidden="1">
      <c r="A104" s="216"/>
      <c r="B104" s="216"/>
      <c r="C104" s="216"/>
      <c r="D104" s="212" t="s">
        <v>4355</v>
      </c>
      <c r="E104" s="212"/>
      <c r="F104" s="216"/>
      <c r="G104" s="212"/>
      <c r="H104" s="212"/>
      <c r="I104" s="212"/>
      <c r="J104" s="212"/>
      <c r="K104" s="212"/>
      <c r="L104" s="216"/>
      <c r="M104" s="216"/>
      <c r="N104" s="216"/>
      <c r="O104" s="216"/>
      <c r="P104" s="216"/>
      <c r="Q104" s="216"/>
      <c r="R104" s="216"/>
    </row>
    <row r="105" spans="1:18" hidden="1">
      <c r="A105" s="216"/>
      <c r="B105" s="216"/>
      <c r="C105" s="216"/>
      <c r="D105" s="216"/>
      <c r="E105" s="216"/>
      <c r="F105" s="216"/>
      <c r="G105" s="216"/>
      <c r="H105" s="216"/>
      <c r="I105" s="216"/>
      <c r="J105" s="216"/>
      <c r="K105" s="216"/>
      <c r="L105" s="216"/>
      <c r="M105" s="216"/>
      <c r="N105" s="216"/>
      <c r="O105" s="216"/>
      <c r="P105" s="216"/>
      <c r="Q105" s="216"/>
      <c r="R105" s="216"/>
    </row>
    <row r="106" spans="1:18" hidden="1">
      <c r="A106" s="216"/>
      <c r="B106" s="216"/>
      <c r="C106" s="216"/>
      <c r="D106" s="216"/>
      <c r="E106" s="216"/>
      <c r="F106" s="216"/>
      <c r="G106" s="216"/>
      <c r="H106" s="216"/>
      <c r="I106" s="214" t="s">
        <v>4256</v>
      </c>
      <c r="J106" s="214" t="s">
        <v>543</v>
      </c>
      <c r="K106" s="291" t="s">
        <v>4352</v>
      </c>
      <c r="L106" s="303"/>
      <c r="M106" s="303"/>
      <c r="N106" s="303"/>
      <c r="O106" s="291" t="s">
        <v>4352</v>
      </c>
      <c r="P106" s="216"/>
      <c r="Q106" s="216"/>
      <c r="R106" s="216"/>
    </row>
    <row r="107" spans="1:18" hidden="1">
      <c r="A107" s="216"/>
      <c r="B107" s="216"/>
      <c r="C107" s="216"/>
      <c r="D107" s="216"/>
      <c r="E107" s="216"/>
      <c r="F107" s="216"/>
      <c r="G107" s="216"/>
      <c r="H107" s="216"/>
      <c r="I107" s="214"/>
      <c r="J107" s="214" t="s">
        <v>4281</v>
      </c>
      <c r="K107" s="291" t="s">
        <v>4352</v>
      </c>
      <c r="L107" s="303"/>
      <c r="M107" s="303"/>
      <c r="N107" s="303"/>
      <c r="O107" s="291" t="s">
        <v>4352</v>
      </c>
      <c r="P107" s="216"/>
      <c r="Q107" s="216"/>
      <c r="R107" s="216"/>
    </row>
    <row r="108" spans="1:18" hidden="1">
      <c r="A108" s="216"/>
      <c r="B108" s="216"/>
      <c r="C108" s="216"/>
      <c r="D108" s="216"/>
      <c r="E108" s="216"/>
      <c r="F108" s="216"/>
      <c r="G108" s="216"/>
      <c r="H108" s="216"/>
      <c r="I108" s="214"/>
      <c r="J108" s="214" t="s">
        <v>4282</v>
      </c>
      <c r="K108" s="291" t="s">
        <v>4356</v>
      </c>
      <c r="L108" s="303"/>
      <c r="M108" s="303"/>
      <c r="N108" s="303"/>
      <c r="O108" s="291" t="s">
        <v>4356</v>
      </c>
      <c r="P108" s="216"/>
      <c r="Q108" s="216"/>
      <c r="R108" s="216"/>
    </row>
    <row r="109" spans="1:18" hidden="1">
      <c r="A109" s="216"/>
      <c r="B109" s="216"/>
      <c r="C109" s="216"/>
      <c r="D109" s="216"/>
      <c r="E109" s="216"/>
      <c r="F109" s="216"/>
      <c r="G109" s="216"/>
      <c r="H109" s="216"/>
      <c r="I109" s="214" t="s">
        <v>4255</v>
      </c>
      <c r="J109" s="214" t="s">
        <v>543</v>
      </c>
      <c r="K109" s="291" t="s">
        <v>4352</v>
      </c>
      <c r="L109" s="303"/>
      <c r="M109" s="303"/>
      <c r="N109" s="303"/>
      <c r="O109" s="291" t="s">
        <v>4352</v>
      </c>
      <c r="P109" s="216"/>
      <c r="Q109" s="216"/>
      <c r="R109" s="216"/>
    </row>
    <row r="110" spans="1:18" hidden="1">
      <c r="A110" s="216"/>
      <c r="B110" s="216"/>
      <c r="C110" s="216"/>
      <c r="D110" s="216"/>
      <c r="E110" s="216"/>
      <c r="F110" s="216"/>
      <c r="G110" s="216"/>
      <c r="H110" s="216"/>
      <c r="I110" s="214"/>
      <c r="J110" s="214" t="s">
        <v>4281</v>
      </c>
      <c r="K110" s="291" t="s">
        <v>4352</v>
      </c>
      <c r="L110" s="303"/>
      <c r="M110" s="303"/>
      <c r="N110" s="303"/>
      <c r="O110" s="291" t="s">
        <v>4352</v>
      </c>
      <c r="P110" s="216"/>
      <c r="Q110" s="216"/>
      <c r="R110" s="216"/>
    </row>
    <row r="111" spans="1:18" hidden="1">
      <c r="A111" s="216"/>
      <c r="B111" s="216"/>
      <c r="C111" s="216"/>
      <c r="D111" s="216"/>
      <c r="E111" s="216"/>
      <c r="F111" s="216"/>
      <c r="G111" s="216"/>
      <c r="H111" s="216"/>
      <c r="I111" s="214"/>
      <c r="J111" s="214" t="s">
        <v>4282</v>
      </c>
      <c r="K111" s="291" t="s">
        <v>4356</v>
      </c>
      <c r="L111" s="303"/>
      <c r="M111" s="303"/>
      <c r="N111" s="303"/>
      <c r="O111" s="291" t="s">
        <v>4356</v>
      </c>
      <c r="P111" s="216"/>
      <c r="Q111" s="216"/>
      <c r="R111" s="216"/>
    </row>
    <row r="112" spans="1:18" hidden="1">
      <c r="A112" s="216"/>
      <c r="B112" s="216"/>
      <c r="C112" s="216"/>
      <c r="D112" s="216"/>
      <c r="E112" s="216"/>
      <c r="F112" s="216"/>
      <c r="G112" s="216"/>
      <c r="H112" s="216"/>
      <c r="I112" s="216"/>
      <c r="J112" s="216"/>
      <c r="K112" s="216"/>
      <c r="L112" s="216"/>
      <c r="M112" s="216"/>
      <c r="N112" s="216"/>
      <c r="O112" s="216"/>
      <c r="P112" s="216"/>
      <c r="Q112" s="216"/>
      <c r="R112" s="216"/>
    </row>
    <row r="113" spans="1:18" s="2" customFormat="1" hidden="1">
      <c r="A113" s="216"/>
      <c r="B113" s="216"/>
      <c r="C113" s="216"/>
      <c r="D113" s="216"/>
      <c r="E113" s="216"/>
      <c r="F113" s="216"/>
      <c r="G113" s="216"/>
      <c r="H113" s="216"/>
      <c r="I113" s="216"/>
      <c r="J113" s="216"/>
      <c r="K113" s="216"/>
      <c r="L113" s="216"/>
      <c r="M113" s="216"/>
      <c r="N113" s="216"/>
      <c r="O113" s="216"/>
      <c r="P113" s="216"/>
      <c r="Q113" s="216"/>
      <c r="R113" s="216"/>
    </row>
    <row r="114" spans="1:18" s="2" customFormat="1" hidden="1">
      <c r="A114" s="216"/>
      <c r="B114" s="216"/>
      <c r="C114" s="216"/>
      <c r="D114" s="216"/>
      <c r="E114" s="216"/>
      <c r="F114" s="216"/>
      <c r="G114" s="216"/>
      <c r="H114" s="216"/>
      <c r="I114" s="216"/>
      <c r="J114" s="216"/>
      <c r="K114" s="216"/>
      <c r="L114" s="216"/>
      <c r="M114" s="216"/>
      <c r="N114" s="216"/>
      <c r="O114" s="216"/>
      <c r="P114" s="216"/>
      <c r="Q114" s="216"/>
      <c r="R114" s="216"/>
    </row>
    <row r="115" spans="1:18" hidden="1">
      <c r="A115" s="216"/>
      <c r="B115" s="216"/>
      <c r="C115" s="216"/>
      <c r="D115" s="212" t="s">
        <v>4304</v>
      </c>
      <c r="E115" s="212"/>
      <c r="F115" s="216"/>
      <c r="G115" s="212"/>
      <c r="H115" s="212"/>
      <c r="I115" s="212"/>
      <c r="J115" s="212"/>
      <c r="K115" s="212" t="s">
        <v>4357</v>
      </c>
      <c r="L115" s="212"/>
      <c r="M115" s="216"/>
      <c r="N115" s="212" t="s">
        <v>4358</v>
      </c>
      <c r="O115" s="216"/>
      <c r="P115" s="216"/>
      <c r="Q115" s="216"/>
      <c r="R115" s="212" t="s">
        <v>4359</v>
      </c>
    </row>
    <row r="116" spans="1:18" hidden="1">
      <c r="A116" s="216"/>
      <c r="B116" s="216"/>
      <c r="C116" s="216"/>
      <c r="D116" s="216"/>
      <c r="E116" s="216"/>
      <c r="F116" s="216"/>
      <c r="G116" s="216"/>
      <c r="H116" s="216"/>
      <c r="I116" s="216"/>
      <c r="J116" s="216"/>
      <c r="K116" s="216"/>
      <c r="L116" s="216"/>
      <c r="M116" s="216"/>
      <c r="N116" s="216"/>
      <c r="O116" s="216"/>
      <c r="P116" s="216"/>
      <c r="Q116" s="216"/>
      <c r="R116" s="216"/>
    </row>
    <row r="117" spans="1:18" hidden="1">
      <c r="A117" s="216"/>
      <c r="B117" s="216"/>
      <c r="C117" s="216"/>
      <c r="D117" s="216"/>
      <c r="E117" s="214" t="s">
        <v>4304</v>
      </c>
      <c r="F117" s="214" t="s">
        <v>543</v>
      </c>
      <c r="G117" s="216"/>
      <c r="H117" s="216"/>
      <c r="I117" s="216" t="str">
        <f t="shared" ref="I117:I119" si="4">E117&amp;"-"&amp;F117</f>
        <v>Skylight-Repair</v>
      </c>
      <c r="J117" s="216"/>
      <c r="K117" s="217" t="s">
        <v>4352</v>
      </c>
      <c r="L117" s="216"/>
      <c r="M117" s="216"/>
      <c r="N117" s="216"/>
      <c r="O117" s="291" t="s">
        <v>4352</v>
      </c>
      <c r="P117" s="216"/>
      <c r="Q117" s="216"/>
      <c r="R117" s="291" t="s">
        <v>4352</v>
      </c>
    </row>
    <row r="118" spans="1:18" hidden="1">
      <c r="A118" s="216"/>
      <c r="B118" s="216"/>
      <c r="C118" s="216"/>
      <c r="D118" s="216"/>
      <c r="E118" s="214" t="s">
        <v>4304</v>
      </c>
      <c r="F118" s="214" t="s">
        <v>4281</v>
      </c>
      <c r="G118" s="216"/>
      <c r="H118" s="216"/>
      <c r="I118" s="216" t="str">
        <f t="shared" si="4"/>
        <v>Skylight-New (replace)</v>
      </c>
      <c r="J118" s="216"/>
      <c r="K118" s="217" t="str">
        <f>IF(F$41&lt;2,"Match existing, or better","2.4  /  0.423")</f>
        <v>2.4  /  0.423</v>
      </c>
      <c r="L118" s="216"/>
      <c r="M118" s="216"/>
      <c r="N118" s="216"/>
      <c r="O118" s="291" t="s">
        <v>4305</v>
      </c>
      <c r="P118" s="216"/>
      <c r="Q118" s="216"/>
      <c r="R118" s="291" t="s">
        <v>4305</v>
      </c>
    </row>
    <row r="119" spans="1:18" hidden="1">
      <c r="A119" s="216"/>
      <c r="B119" s="216"/>
      <c r="C119" s="216"/>
      <c r="D119" s="216"/>
      <c r="E119" s="214" t="s">
        <v>4304</v>
      </c>
      <c r="F119" s="214" t="s">
        <v>4282</v>
      </c>
      <c r="G119" s="216"/>
      <c r="H119" s="216"/>
      <c r="I119" s="216" t="str">
        <f t="shared" si="4"/>
        <v>Skylight-New (add)</v>
      </c>
      <c r="J119" s="216"/>
      <c r="K119" s="217" t="str">
        <f>IF(F$41&gt;5,"Trade-off",IF(F$41&lt;2,"up to:  3.4  /  0.600","2.4  /  0.423"))</f>
        <v>2.4  /  0.423</v>
      </c>
      <c r="L119" s="216"/>
      <c r="M119" s="216"/>
      <c r="N119" s="216"/>
      <c r="O119" s="291" t="s">
        <v>4305</v>
      </c>
      <c r="P119" s="216"/>
      <c r="Q119" s="216"/>
      <c r="R119" s="291" t="s">
        <v>4356</v>
      </c>
    </row>
    <row r="120" spans="1:18" hidden="1">
      <c r="A120" s="216"/>
      <c r="B120" s="216"/>
      <c r="C120" s="216"/>
      <c r="D120" s="216"/>
      <c r="E120" s="216"/>
      <c r="F120" s="216"/>
      <c r="G120" s="216"/>
      <c r="H120" s="216"/>
      <c r="I120" s="216"/>
      <c r="J120" s="216"/>
      <c r="K120" s="217"/>
      <c r="L120" s="216"/>
      <c r="M120" s="216"/>
      <c r="N120" s="216"/>
      <c r="O120" s="216"/>
      <c r="P120" s="216"/>
      <c r="Q120" s="216"/>
      <c r="R120" s="216"/>
    </row>
    <row r="121" spans="1:18" hidden="1">
      <c r="A121" s="216"/>
      <c r="B121" s="216"/>
      <c r="C121" s="216"/>
      <c r="D121" s="216"/>
      <c r="E121" s="216"/>
      <c r="F121" s="216"/>
      <c r="G121" s="216"/>
      <c r="H121" s="216"/>
      <c r="I121" s="216"/>
      <c r="J121" s="216"/>
      <c r="K121" s="216"/>
      <c r="L121" s="216"/>
      <c r="M121" s="216"/>
      <c r="N121" s="216"/>
      <c r="O121" s="216"/>
      <c r="P121" s="216"/>
      <c r="Q121" s="216"/>
      <c r="R121" s="216"/>
    </row>
    <row r="122" spans="1:18" hidden="1">
      <c r="A122" s="216"/>
      <c r="B122" s="216"/>
      <c r="C122" s="216"/>
      <c r="D122" s="216"/>
      <c r="E122" s="216"/>
      <c r="F122" s="216"/>
      <c r="G122" s="216"/>
      <c r="H122" s="216"/>
      <c r="I122" s="216"/>
      <c r="J122" s="216"/>
      <c r="K122" s="216"/>
      <c r="L122" s="216"/>
      <c r="M122" s="216"/>
      <c r="N122" s="216"/>
      <c r="O122" s="216"/>
      <c r="P122" s="216"/>
      <c r="Q122" s="216"/>
      <c r="R122" s="216"/>
    </row>
    <row r="123" spans="1:18">
      <c r="A123" s="216"/>
      <c r="B123" s="216"/>
      <c r="C123" s="216"/>
      <c r="D123" s="216"/>
      <c r="E123" s="216"/>
      <c r="F123" s="216"/>
      <c r="G123" s="216"/>
      <c r="H123" s="216"/>
      <c r="I123" s="216"/>
      <c r="J123" s="216"/>
      <c r="K123" s="216"/>
      <c r="L123" s="216"/>
      <c r="M123" s="216"/>
      <c r="N123" s="216"/>
      <c r="O123" s="216"/>
      <c r="P123" s="216"/>
      <c r="Q123" s="216"/>
      <c r="R123" s="216"/>
    </row>
    <row r="124" spans="1:18">
      <c r="A124" s="216"/>
      <c r="B124" s="216"/>
      <c r="C124" s="216"/>
      <c r="D124" s="216"/>
      <c r="E124" s="216"/>
      <c r="F124" s="216"/>
      <c r="G124" s="216"/>
      <c r="H124" s="216"/>
      <c r="I124" s="216"/>
      <c r="J124" s="216"/>
      <c r="K124" s="216"/>
      <c r="L124" s="216"/>
      <c r="M124" s="216"/>
      <c r="N124" s="216"/>
      <c r="O124" s="216"/>
      <c r="P124" s="216"/>
      <c r="Q124" s="216"/>
      <c r="R124" s="216"/>
    </row>
    <row r="125" spans="1:18">
      <c r="A125" s="216"/>
      <c r="B125" s="216"/>
      <c r="C125" s="216"/>
      <c r="D125" s="216"/>
      <c r="E125" s="216"/>
      <c r="F125" s="216"/>
      <c r="G125" s="216"/>
      <c r="H125" s="216"/>
      <c r="I125" s="216"/>
      <c r="J125" s="216"/>
      <c r="K125" s="216"/>
      <c r="L125" s="216"/>
      <c r="M125" s="216"/>
      <c r="N125" s="216"/>
      <c r="O125" s="216"/>
      <c r="P125" s="216"/>
      <c r="Q125" s="216"/>
      <c r="R125" s="216"/>
    </row>
    <row r="126" spans="1:18">
      <c r="A126" s="216"/>
      <c r="B126" s="216"/>
      <c r="C126" s="216"/>
      <c r="D126" s="216"/>
      <c r="E126" s="216"/>
      <c r="F126" s="216"/>
      <c r="G126" s="216"/>
      <c r="H126" s="216"/>
      <c r="I126" s="216"/>
      <c r="J126" s="216"/>
      <c r="K126" s="216"/>
      <c r="L126" s="216"/>
      <c r="M126" s="216"/>
      <c r="N126" s="216"/>
      <c r="O126" s="216"/>
      <c r="P126" s="216"/>
      <c r="Q126" s="216"/>
      <c r="R126" s="216"/>
    </row>
    <row r="127" spans="1:18">
      <c r="A127" s="216"/>
      <c r="B127" s="216"/>
      <c r="C127" s="216"/>
      <c r="D127" s="216"/>
      <c r="E127" s="216"/>
      <c r="F127" s="216"/>
      <c r="G127" s="216"/>
      <c r="H127" s="216"/>
      <c r="I127" s="216"/>
      <c r="J127" s="216"/>
      <c r="K127" s="216"/>
      <c r="L127" s="216"/>
      <c r="M127" s="216"/>
      <c r="N127" s="216"/>
      <c r="O127" s="216"/>
      <c r="P127" s="216"/>
      <c r="Q127" s="216"/>
      <c r="R127" s="216"/>
    </row>
    <row r="128" spans="1:18">
      <c r="A128" s="216"/>
      <c r="B128" s="216"/>
      <c r="C128" s="216"/>
      <c r="D128" s="216"/>
      <c r="E128" s="216"/>
      <c r="F128" s="216"/>
      <c r="G128" s="216"/>
      <c r="H128" s="216"/>
      <c r="I128" s="216"/>
      <c r="J128" s="216"/>
      <c r="K128" s="216"/>
      <c r="L128" s="216"/>
      <c r="M128" s="216"/>
      <c r="N128" s="216"/>
      <c r="O128" s="216"/>
      <c r="P128" s="216"/>
      <c r="Q128" s="216"/>
      <c r="R128" s="216"/>
    </row>
    <row r="129" spans="1:18">
      <c r="A129" s="216"/>
      <c r="B129" s="216"/>
      <c r="C129" s="216"/>
      <c r="D129" s="216"/>
      <c r="E129" s="216"/>
      <c r="F129" s="216"/>
      <c r="G129" s="216"/>
      <c r="H129" s="216"/>
      <c r="I129" s="216"/>
      <c r="J129" s="216"/>
      <c r="K129" s="216"/>
      <c r="L129" s="216"/>
      <c r="M129" s="216"/>
      <c r="N129" s="216"/>
      <c r="O129" s="216"/>
      <c r="P129" s="216"/>
      <c r="Q129" s="216"/>
      <c r="R129" s="216"/>
    </row>
    <row r="130" spans="1:18">
      <c r="A130" s="216"/>
      <c r="B130" s="216"/>
      <c r="C130" s="216"/>
      <c r="D130" s="216"/>
      <c r="E130" s="216"/>
      <c r="F130" s="216"/>
      <c r="G130" s="216"/>
      <c r="H130" s="216"/>
      <c r="I130" s="216"/>
      <c r="J130" s="216"/>
      <c r="K130" s="216"/>
      <c r="L130" s="216"/>
      <c r="M130" s="216"/>
      <c r="N130" s="216"/>
      <c r="O130" s="216"/>
      <c r="P130" s="216"/>
      <c r="Q130" s="216"/>
      <c r="R130" s="216"/>
    </row>
    <row r="131" spans="1:18">
      <c r="A131" s="216"/>
      <c r="B131" s="216"/>
      <c r="C131" s="216"/>
      <c r="D131" s="216"/>
      <c r="E131" s="216"/>
      <c r="F131" s="216"/>
      <c r="G131" s="216"/>
      <c r="H131" s="216"/>
      <c r="I131" s="216"/>
      <c r="J131" s="216"/>
      <c r="K131" s="216"/>
      <c r="L131" s="216"/>
      <c r="M131" s="216"/>
      <c r="N131" s="216"/>
      <c r="O131" s="216"/>
      <c r="P131" s="216"/>
      <c r="Q131" s="216"/>
      <c r="R131" s="216"/>
    </row>
    <row r="132" spans="1:18">
      <c r="A132" s="216"/>
      <c r="B132" s="216"/>
      <c r="C132" s="216"/>
      <c r="D132" s="216"/>
      <c r="E132" s="216"/>
      <c r="F132" s="216"/>
      <c r="G132" s="216"/>
      <c r="H132" s="216"/>
      <c r="I132" s="216"/>
      <c r="J132" s="216"/>
      <c r="K132" s="216"/>
      <c r="L132" s="216"/>
      <c r="M132" s="216"/>
      <c r="N132" s="216"/>
      <c r="O132" s="216"/>
      <c r="P132" s="216"/>
      <c r="Q132" s="216"/>
      <c r="R132" s="216"/>
    </row>
    <row r="133" spans="1:18">
      <c r="A133" s="216"/>
      <c r="B133" s="216"/>
      <c r="C133" s="216"/>
      <c r="D133" s="216"/>
      <c r="E133" s="216"/>
      <c r="F133" s="216"/>
      <c r="G133" s="216"/>
      <c r="H133" s="216"/>
      <c r="I133" s="216"/>
      <c r="J133" s="216"/>
      <c r="K133" s="216"/>
      <c r="L133" s="216"/>
      <c r="M133" s="216"/>
      <c r="N133" s="216"/>
      <c r="O133" s="216"/>
      <c r="P133" s="216"/>
      <c r="Q133" s="216"/>
      <c r="R133" s="216"/>
    </row>
    <row r="134" spans="1:18">
      <c r="A134" s="216"/>
      <c r="B134" s="216"/>
      <c r="C134" s="216"/>
      <c r="D134" s="216"/>
      <c r="E134" s="216"/>
      <c r="F134" s="216"/>
      <c r="G134" s="216"/>
      <c r="H134" s="216"/>
      <c r="I134" s="216"/>
      <c r="J134" s="216"/>
      <c r="K134" s="216"/>
      <c r="L134" s="216"/>
      <c r="M134" s="216"/>
      <c r="N134" s="216"/>
      <c r="O134" s="216"/>
      <c r="P134" s="216"/>
      <c r="Q134" s="216"/>
      <c r="R134" s="216"/>
    </row>
    <row r="135" spans="1:18">
      <c r="A135" s="216"/>
      <c r="B135" s="216"/>
      <c r="C135" s="216"/>
      <c r="D135" s="216"/>
      <c r="E135" s="216"/>
      <c r="F135" s="216"/>
      <c r="G135" s="216"/>
      <c r="H135" s="216"/>
      <c r="I135" s="216"/>
      <c r="J135" s="216"/>
      <c r="K135" s="216"/>
      <c r="L135" s="216"/>
      <c r="M135" s="216"/>
      <c r="N135" s="216"/>
      <c r="O135" s="216"/>
      <c r="P135" s="216"/>
      <c r="Q135" s="216"/>
      <c r="R135" s="216"/>
    </row>
    <row r="136" spans="1:18">
      <c r="A136" s="216"/>
      <c r="B136" s="216"/>
      <c r="C136" s="216"/>
      <c r="D136" s="216"/>
      <c r="E136" s="216"/>
      <c r="F136" s="216"/>
      <c r="G136" s="216"/>
      <c r="H136" s="216"/>
      <c r="I136" s="216"/>
      <c r="J136" s="216"/>
      <c r="K136" s="216"/>
      <c r="L136" s="216"/>
      <c r="M136" s="216"/>
      <c r="N136" s="216"/>
      <c r="O136" s="216"/>
      <c r="P136" s="216"/>
      <c r="Q136" s="216"/>
      <c r="R136" s="216"/>
    </row>
    <row r="137" spans="1:18">
      <c r="A137" s="216"/>
      <c r="B137" s="216"/>
      <c r="C137" s="216"/>
      <c r="D137" s="216"/>
      <c r="E137" s="216"/>
      <c r="F137" s="216"/>
      <c r="G137" s="216"/>
      <c r="H137" s="216"/>
      <c r="I137" s="216"/>
      <c r="J137" s="216"/>
      <c r="K137" s="216"/>
      <c r="L137" s="216"/>
      <c r="M137" s="216"/>
      <c r="N137" s="216"/>
      <c r="O137" s="216"/>
      <c r="P137" s="216"/>
      <c r="Q137" s="216"/>
      <c r="R137" s="216"/>
    </row>
    <row r="138" spans="1:18">
      <c r="A138" s="216"/>
      <c r="B138" s="216"/>
      <c r="C138" s="216"/>
      <c r="D138" s="216"/>
      <c r="E138" s="216"/>
      <c r="F138" s="216"/>
      <c r="G138" s="216"/>
      <c r="H138" s="216"/>
      <c r="I138" s="216"/>
      <c r="J138" s="216"/>
      <c r="K138" s="216"/>
      <c r="L138" s="216"/>
      <c r="M138" s="216"/>
      <c r="N138" s="216"/>
      <c r="O138" s="216"/>
      <c r="P138" s="216"/>
      <c r="Q138" s="216"/>
      <c r="R138" s="216"/>
    </row>
    <row r="139" spans="1:18">
      <c r="A139" s="216"/>
      <c r="B139" s="216"/>
      <c r="C139" s="216"/>
      <c r="D139" s="216"/>
      <c r="E139" s="216"/>
      <c r="F139" s="216"/>
      <c r="G139" s="216"/>
      <c r="H139" s="216"/>
      <c r="I139" s="216"/>
      <c r="J139" s="216"/>
      <c r="K139" s="216"/>
      <c r="L139" s="216"/>
      <c r="M139" s="216"/>
      <c r="N139" s="216"/>
      <c r="O139" s="216"/>
      <c r="P139" s="216"/>
      <c r="Q139" s="216"/>
      <c r="R139" s="216"/>
    </row>
    <row r="140" spans="1:18">
      <c r="A140" s="216"/>
      <c r="B140" s="216"/>
      <c r="C140" s="216"/>
      <c r="D140" s="216"/>
      <c r="E140" s="216"/>
      <c r="F140" s="216"/>
      <c r="G140" s="216"/>
      <c r="H140" s="216"/>
      <c r="I140" s="216"/>
      <c r="J140" s="216"/>
      <c r="K140" s="216"/>
      <c r="L140" s="216"/>
      <c r="M140" s="216"/>
      <c r="N140" s="216"/>
      <c r="O140" s="216"/>
      <c r="P140" s="216"/>
      <c r="Q140" s="216"/>
      <c r="R140" s="216"/>
    </row>
    <row r="141" spans="1:18">
      <c r="A141" s="216"/>
      <c r="B141" s="216"/>
      <c r="C141" s="216"/>
      <c r="D141" s="216"/>
      <c r="E141" s="216"/>
      <c r="F141" s="216"/>
      <c r="G141" s="216"/>
      <c r="H141" s="216"/>
      <c r="I141" s="216"/>
      <c r="J141" s="216"/>
      <c r="K141" s="216"/>
      <c r="L141" s="216"/>
      <c r="M141" s="216"/>
      <c r="N141" s="216"/>
      <c r="O141" s="216"/>
      <c r="P141" s="216"/>
      <c r="Q141" s="216"/>
      <c r="R141" s="216"/>
    </row>
    <row r="142" spans="1:18">
      <c r="A142" s="216"/>
      <c r="B142" s="216"/>
      <c r="C142" s="216"/>
      <c r="D142" s="216"/>
      <c r="E142" s="216"/>
      <c r="F142" s="216"/>
      <c r="G142" s="216"/>
      <c r="H142" s="216"/>
      <c r="I142" s="216"/>
      <c r="J142" s="216"/>
      <c r="K142" s="216"/>
      <c r="L142" s="216"/>
      <c r="M142" s="216"/>
      <c r="N142" s="216"/>
      <c r="O142" s="216"/>
      <c r="P142" s="216"/>
      <c r="Q142" s="216"/>
      <c r="R142" s="216"/>
    </row>
    <row r="143" spans="1:18">
      <c r="A143" s="216"/>
      <c r="B143" s="216"/>
      <c r="C143" s="216"/>
      <c r="D143" s="216"/>
      <c r="E143" s="216"/>
      <c r="F143" s="216"/>
      <c r="G143" s="216"/>
      <c r="H143" s="216"/>
      <c r="I143" s="216"/>
      <c r="J143" s="216"/>
      <c r="K143" s="216"/>
      <c r="L143" s="216"/>
      <c r="M143" s="216"/>
      <c r="N143" s="216"/>
      <c r="O143" s="216"/>
      <c r="P143" s="216"/>
      <c r="Q143" s="216"/>
      <c r="R143" s="216"/>
    </row>
    <row r="144" spans="1:18">
      <c r="A144" s="216"/>
      <c r="B144" s="216"/>
      <c r="C144" s="216"/>
      <c r="D144" s="216"/>
      <c r="E144" s="216"/>
      <c r="F144" s="216"/>
      <c r="G144" s="216"/>
      <c r="H144" s="216"/>
      <c r="I144" s="216"/>
      <c r="J144" s="216"/>
      <c r="K144" s="216"/>
      <c r="L144" s="216"/>
      <c r="M144" s="216"/>
      <c r="N144" s="216"/>
      <c r="O144" s="216"/>
      <c r="P144" s="216"/>
      <c r="Q144" s="216"/>
      <c r="R144" s="216"/>
    </row>
    <row r="145" spans="1:18">
      <c r="A145" s="216"/>
      <c r="B145" s="216"/>
      <c r="C145" s="216"/>
      <c r="D145" s="216"/>
      <c r="E145" s="216"/>
      <c r="F145" s="216"/>
      <c r="G145" s="216"/>
      <c r="H145" s="216"/>
      <c r="I145" s="216"/>
      <c r="J145" s="216"/>
      <c r="K145" s="216"/>
      <c r="L145" s="216"/>
      <c r="M145" s="216"/>
      <c r="N145" s="216"/>
      <c r="O145" s="216"/>
      <c r="P145" s="216"/>
      <c r="Q145" s="216"/>
      <c r="R145" s="216"/>
    </row>
    <row r="146" spans="1:18">
      <c r="A146" s="216"/>
      <c r="B146" s="216"/>
      <c r="C146" s="216"/>
      <c r="D146" s="216"/>
      <c r="E146" s="216"/>
      <c r="F146" s="216"/>
      <c r="G146" s="216"/>
      <c r="H146" s="216"/>
      <c r="I146" s="216"/>
      <c r="J146" s="216"/>
      <c r="K146" s="216"/>
      <c r="L146" s="216"/>
      <c r="M146" s="216"/>
      <c r="N146" s="216"/>
      <c r="O146" s="216"/>
      <c r="P146" s="216"/>
      <c r="Q146" s="216"/>
      <c r="R146" s="216"/>
    </row>
    <row r="147" spans="1:18">
      <c r="A147" s="216"/>
      <c r="B147" s="216"/>
      <c r="C147" s="216"/>
      <c r="D147" s="216"/>
      <c r="E147" s="216"/>
      <c r="F147" s="216"/>
      <c r="G147" s="216"/>
      <c r="H147" s="216"/>
      <c r="I147" s="216"/>
      <c r="J147" s="216"/>
      <c r="K147" s="216"/>
      <c r="L147" s="216"/>
      <c r="M147" s="216"/>
      <c r="N147" s="216"/>
      <c r="O147" s="216"/>
      <c r="P147" s="216"/>
      <c r="Q147" s="216"/>
      <c r="R147" s="216"/>
    </row>
    <row r="148" spans="1:18">
      <c r="A148" s="216"/>
      <c r="B148" s="216"/>
      <c r="C148" s="216"/>
      <c r="D148" s="216"/>
      <c r="E148" s="216"/>
      <c r="F148" s="216"/>
      <c r="G148" s="216"/>
      <c r="H148" s="216"/>
      <c r="I148" s="216"/>
      <c r="J148" s="216"/>
      <c r="K148" s="216"/>
      <c r="L148" s="216"/>
      <c r="M148" s="216"/>
      <c r="N148" s="216"/>
      <c r="O148" s="216"/>
      <c r="P148" s="216"/>
      <c r="Q148" s="216"/>
      <c r="R148" s="216"/>
    </row>
    <row r="149" spans="1:18">
      <c r="A149" s="216"/>
      <c r="B149" s="216"/>
      <c r="C149" s="216"/>
      <c r="D149" s="216"/>
      <c r="E149" s="216"/>
      <c r="F149" s="216"/>
      <c r="G149" s="216"/>
      <c r="H149" s="216"/>
      <c r="I149" s="216"/>
      <c r="J149" s="216"/>
      <c r="K149" s="216"/>
      <c r="L149" s="216"/>
      <c r="M149" s="216"/>
      <c r="N149" s="216"/>
      <c r="O149" s="216"/>
      <c r="P149" s="216"/>
      <c r="Q149" s="216"/>
      <c r="R149" s="216"/>
    </row>
    <row r="150" spans="1:18">
      <c r="A150" s="216"/>
      <c r="B150" s="216"/>
      <c r="C150" s="216"/>
      <c r="D150" s="216"/>
      <c r="E150" s="216"/>
      <c r="F150" s="216"/>
      <c r="G150" s="216"/>
      <c r="H150" s="216"/>
      <c r="I150" s="216"/>
      <c r="J150" s="216"/>
      <c r="K150" s="216"/>
      <c r="L150" s="216"/>
      <c r="M150" s="216"/>
      <c r="N150" s="216"/>
      <c r="O150" s="216"/>
      <c r="P150" s="216"/>
      <c r="Q150" s="216"/>
      <c r="R150" s="216"/>
    </row>
    <row r="151" spans="1:18">
      <c r="A151" s="216"/>
      <c r="B151" s="216"/>
      <c r="C151" s="216"/>
      <c r="D151" s="216"/>
      <c r="E151" s="216"/>
      <c r="F151" s="216"/>
      <c r="G151" s="216"/>
      <c r="H151" s="216"/>
      <c r="I151" s="216"/>
      <c r="J151" s="216"/>
      <c r="K151" s="216"/>
      <c r="L151" s="216"/>
      <c r="M151" s="216"/>
      <c r="N151" s="216"/>
      <c r="O151" s="216"/>
      <c r="P151" s="216"/>
      <c r="Q151" s="216"/>
      <c r="R151" s="216"/>
    </row>
    <row r="152" spans="1:18">
      <c r="A152" s="216"/>
      <c r="B152" s="216"/>
      <c r="C152" s="216"/>
      <c r="D152" s="216"/>
      <c r="E152" s="216"/>
      <c r="F152" s="216"/>
      <c r="G152" s="216"/>
      <c r="H152" s="216"/>
      <c r="I152" s="216"/>
      <c r="J152" s="216"/>
      <c r="K152" s="216"/>
      <c r="L152" s="216"/>
      <c r="M152" s="216"/>
      <c r="N152" s="216"/>
      <c r="O152" s="216"/>
      <c r="P152" s="216"/>
      <c r="Q152" s="216"/>
      <c r="R152" s="216"/>
    </row>
    <row r="153" spans="1:18">
      <c r="A153" s="216"/>
      <c r="B153" s="216"/>
      <c r="C153" s="216"/>
      <c r="D153" s="216"/>
      <c r="E153" s="216"/>
      <c r="F153" s="216"/>
      <c r="G153" s="216"/>
      <c r="H153" s="216"/>
      <c r="I153" s="216"/>
      <c r="J153" s="216"/>
      <c r="K153" s="216"/>
      <c r="L153" s="216"/>
      <c r="M153" s="216"/>
      <c r="N153" s="216"/>
      <c r="O153" s="216"/>
      <c r="P153" s="216"/>
      <c r="Q153" s="216"/>
      <c r="R153" s="216"/>
    </row>
    <row r="154" spans="1:18">
      <c r="A154" s="216"/>
      <c r="B154" s="216"/>
      <c r="C154" s="216"/>
      <c r="D154" s="216"/>
      <c r="E154" s="216"/>
      <c r="F154" s="216"/>
      <c r="G154" s="216"/>
      <c r="H154" s="216"/>
      <c r="I154" s="216"/>
      <c r="J154" s="216"/>
      <c r="K154" s="216"/>
      <c r="L154" s="216"/>
      <c r="M154" s="216"/>
      <c r="N154" s="216"/>
      <c r="O154" s="216"/>
      <c r="P154" s="216"/>
      <c r="Q154" s="216"/>
      <c r="R154" s="216"/>
    </row>
    <row r="155" spans="1:18">
      <c r="A155" s="216"/>
      <c r="B155" s="216"/>
      <c r="C155" s="216"/>
      <c r="D155" s="216"/>
      <c r="E155" s="216"/>
      <c r="F155" s="216"/>
      <c r="G155" s="216"/>
      <c r="H155" s="216"/>
      <c r="I155" s="216"/>
      <c r="J155" s="216"/>
      <c r="K155" s="216"/>
      <c r="L155" s="216"/>
      <c r="M155" s="216"/>
      <c r="N155" s="216"/>
      <c r="O155" s="216"/>
      <c r="P155" s="216"/>
      <c r="Q155" s="216"/>
      <c r="R155" s="216"/>
    </row>
    <row r="156" spans="1:18">
      <c r="A156" s="216"/>
      <c r="B156" s="216"/>
      <c r="C156" s="216"/>
      <c r="D156" s="216"/>
      <c r="E156" s="216"/>
      <c r="F156" s="216"/>
      <c r="G156" s="216"/>
      <c r="H156" s="216"/>
      <c r="I156" s="216"/>
      <c r="J156" s="216"/>
      <c r="K156" s="216"/>
      <c r="L156" s="216"/>
      <c r="M156" s="216"/>
      <c r="N156" s="216"/>
      <c r="O156" s="216"/>
      <c r="P156" s="216"/>
      <c r="Q156" s="216"/>
      <c r="R156" s="216"/>
    </row>
    <row r="157" spans="1:18">
      <c r="A157" s="216"/>
      <c r="B157" s="216"/>
      <c r="C157" s="216"/>
      <c r="D157" s="216"/>
      <c r="E157" s="216"/>
      <c r="F157" s="216"/>
      <c r="G157" s="216"/>
      <c r="H157" s="216"/>
      <c r="I157" s="216"/>
      <c r="J157" s="216"/>
      <c r="K157" s="216"/>
      <c r="L157" s="216"/>
      <c r="M157" s="216"/>
      <c r="N157" s="216"/>
      <c r="O157" s="216"/>
      <c r="P157" s="216"/>
      <c r="Q157" s="216"/>
      <c r="R157" s="216"/>
    </row>
    <row r="158" spans="1:18">
      <c r="A158" s="216"/>
      <c r="B158" s="216"/>
      <c r="C158" s="216"/>
      <c r="D158" s="216"/>
      <c r="E158" s="216"/>
      <c r="F158" s="216"/>
      <c r="G158" s="216"/>
      <c r="H158" s="216"/>
      <c r="I158" s="216"/>
      <c r="J158" s="216"/>
      <c r="K158" s="216"/>
      <c r="L158" s="216"/>
      <c r="M158" s="216"/>
      <c r="N158" s="216"/>
      <c r="O158" s="216"/>
      <c r="P158" s="216"/>
      <c r="Q158" s="216"/>
      <c r="R158" s="216"/>
    </row>
    <row r="159" spans="1:18">
      <c r="A159" s="216"/>
      <c r="B159" s="216"/>
      <c r="C159" s="216"/>
      <c r="D159" s="216"/>
      <c r="E159" s="216"/>
      <c r="F159" s="216"/>
      <c r="G159" s="216"/>
      <c r="H159" s="216"/>
      <c r="I159" s="216"/>
      <c r="J159" s="216"/>
      <c r="K159" s="216"/>
      <c r="L159" s="216"/>
      <c r="M159" s="216"/>
      <c r="N159" s="216"/>
      <c r="O159" s="216"/>
      <c r="P159" s="216"/>
      <c r="Q159" s="216"/>
      <c r="R159" s="216"/>
    </row>
    <row r="160" spans="1:18">
      <c r="A160" s="216"/>
      <c r="B160" s="216"/>
      <c r="C160" s="216"/>
      <c r="D160" s="216"/>
      <c r="E160" s="216"/>
      <c r="F160" s="216"/>
      <c r="G160" s="216"/>
      <c r="H160" s="216"/>
      <c r="I160" s="216"/>
      <c r="J160" s="216"/>
      <c r="K160" s="216"/>
      <c r="L160" s="216"/>
      <c r="M160" s="216"/>
      <c r="N160" s="216"/>
      <c r="O160" s="216"/>
      <c r="P160" s="216"/>
      <c r="Q160" s="216"/>
      <c r="R160" s="216"/>
    </row>
    <row r="161" spans="1:18">
      <c r="A161" s="216"/>
      <c r="B161" s="216"/>
      <c r="C161" s="216"/>
      <c r="D161" s="216"/>
      <c r="E161" s="216"/>
      <c r="F161" s="216"/>
      <c r="G161" s="216"/>
      <c r="H161" s="216"/>
      <c r="I161" s="216"/>
      <c r="J161" s="216"/>
      <c r="K161" s="216"/>
      <c r="L161" s="216"/>
      <c r="M161" s="216"/>
      <c r="N161" s="216"/>
      <c r="O161" s="216"/>
      <c r="P161" s="216"/>
      <c r="Q161" s="216"/>
      <c r="R161" s="216"/>
    </row>
    <row r="162" spans="1:18">
      <c r="A162" s="216"/>
      <c r="B162" s="216"/>
      <c r="C162" s="216"/>
      <c r="D162" s="216"/>
      <c r="E162" s="216"/>
      <c r="F162" s="216"/>
      <c r="G162" s="216"/>
      <c r="H162" s="216"/>
      <c r="I162" s="216"/>
      <c r="J162" s="216"/>
      <c r="K162" s="216"/>
      <c r="L162" s="216"/>
      <c r="M162" s="216"/>
      <c r="N162" s="216"/>
      <c r="O162" s="216"/>
      <c r="P162" s="216"/>
      <c r="Q162" s="216"/>
      <c r="R162" s="216"/>
    </row>
    <row r="163" spans="1:18">
      <c r="A163" s="216"/>
      <c r="B163" s="216"/>
      <c r="C163" s="216"/>
      <c r="D163" s="216"/>
      <c r="E163" s="216"/>
      <c r="F163" s="216"/>
      <c r="G163" s="216"/>
      <c r="H163" s="216"/>
      <c r="I163" s="216"/>
      <c r="J163" s="216"/>
      <c r="K163" s="216"/>
      <c r="L163" s="216"/>
      <c r="M163" s="216"/>
      <c r="N163" s="216"/>
      <c r="O163" s="216"/>
      <c r="P163" s="216"/>
      <c r="Q163" s="216"/>
      <c r="R163" s="216"/>
    </row>
    <row r="164" spans="1:18">
      <c r="A164" s="216"/>
      <c r="B164" s="216"/>
      <c r="C164" s="216"/>
      <c r="D164" s="216"/>
      <c r="E164" s="216"/>
      <c r="F164" s="216"/>
      <c r="G164" s="216"/>
      <c r="H164" s="216"/>
      <c r="I164" s="216"/>
      <c r="J164" s="216"/>
      <c r="K164" s="216"/>
      <c r="L164" s="216"/>
      <c r="M164" s="216"/>
      <c r="N164" s="216"/>
      <c r="O164" s="216"/>
      <c r="P164" s="216"/>
      <c r="Q164" s="216"/>
      <c r="R164" s="216"/>
    </row>
    <row r="165" spans="1:18">
      <c r="A165" s="216"/>
      <c r="B165" s="216"/>
      <c r="C165" s="216"/>
      <c r="D165" s="216"/>
      <c r="E165" s="216"/>
      <c r="F165" s="216"/>
      <c r="G165" s="216"/>
      <c r="H165" s="216"/>
      <c r="I165" s="216"/>
      <c r="J165" s="216"/>
      <c r="K165" s="216"/>
      <c r="L165" s="216"/>
      <c r="M165" s="216"/>
      <c r="N165" s="216"/>
      <c r="O165" s="216"/>
      <c r="P165" s="216"/>
      <c r="Q165" s="216"/>
      <c r="R165" s="216"/>
    </row>
    <row r="166" spans="1:18">
      <c r="A166" s="216"/>
      <c r="B166" s="216"/>
      <c r="C166" s="216"/>
      <c r="D166" s="216"/>
      <c r="E166" s="216"/>
      <c r="F166" s="216"/>
      <c r="G166" s="216"/>
      <c r="H166" s="216"/>
      <c r="I166" s="216"/>
      <c r="J166" s="216"/>
      <c r="K166" s="216"/>
      <c r="L166" s="216"/>
      <c r="M166" s="216"/>
      <c r="N166" s="216"/>
      <c r="O166" s="216"/>
      <c r="P166" s="216"/>
      <c r="Q166" s="216"/>
      <c r="R166" s="216"/>
    </row>
    <row r="167" spans="1:18">
      <c r="A167" s="216"/>
      <c r="B167" s="216"/>
      <c r="C167" s="216"/>
      <c r="D167" s="216"/>
      <c r="E167" s="216"/>
      <c r="F167" s="216"/>
      <c r="G167" s="216"/>
      <c r="H167" s="216"/>
      <c r="I167" s="216"/>
      <c r="J167" s="216"/>
      <c r="K167" s="216"/>
      <c r="L167" s="216"/>
      <c r="M167" s="216"/>
      <c r="N167" s="216"/>
      <c r="O167" s="216"/>
      <c r="P167" s="216"/>
      <c r="Q167" s="216"/>
      <c r="R167" s="216"/>
    </row>
    <row r="168" spans="1:18">
      <c r="A168" s="216"/>
      <c r="B168" s="216"/>
      <c r="C168" s="216"/>
      <c r="D168" s="216"/>
      <c r="E168" s="216"/>
      <c r="F168" s="216"/>
      <c r="G168" s="216"/>
      <c r="H168" s="216"/>
      <c r="I168" s="216"/>
      <c r="J168" s="216"/>
      <c r="K168" s="216"/>
      <c r="L168" s="216"/>
      <c r="M168" s="216"/>
      <c r="N168" s="216"/>
      <c r="O168" s="216"/>
      <c r="P168" s="216"/>
      <c r="Q168" s="216"/>
      <c r="R168" s="216"/>
    </row>
    <row r="169" spans="1:18">
      <c r="A169" s="216"/>
      <c r="B169" s="216"/>
      <c r="C169" s="216"/>
      <c r="D169" s="216"/>
      <c r="E169" s="216"/>
      <c r="F169" s="216"/>
      <c r="G169" s="216"/>
      <c r="H169" s="216"/>
      <c r="I169" s="216"/>
      <c r="J169" s="216"/>
      <c r="K169" s="216"/>
      <c r="L169" s="216"/>
      <c r="M169" s="216"/>
      <c r="N169" s="216"/>
      <c r="O169" s="216"/>
      <c r="P169" s="216"/>
      <c r="Q169" s="216"/>
      <c r="R169" s="216"/>
    </row>
  </sheetData>
  <sheetProtection algorithmName="SHA-512" hashValue="4AFEX4u5UdRcQ/bMW2arqhtC+yyUkLrS9iXdl84vhzHbGa/HYw6K+yxiyZBbKqYEafGwKvAyR+VvboKUqFl2UA==" saltValue="hvpjsrtpmr3zS5Fixky76A==" spinCount="100000" sheet="1" objects="1" scenarios="1"/>
  <mergeCells count="140">
    <mergeCell ref="F43:H44"/>
    <mergeCell ref="F25:H25"/>
    <mergeCell ref="F26:H26"/>
    <mergeCell ref="B25:C25"/>
    <mergeCell ref="B26:C26"/>
    <mergeCell ref="B27:C27"/>
    <mergeCell ref="B28:C28"/>
    <mergeCell ref="F29:H29"/>
    <mergeCell ref="F31:H31"/>
    <mergeCell ref="B19:C19"/>
    <mergeCell ref="B58:C58"/>
    <mergeCell ref="B30:C30"/>
    <mergeCell ref="B57:C57"/>
    <mergeCell ref="K57:L57"/>
    <mergeCell ref="K30:L30"/>
    <mergeCell ref="F20:H20"/>
    <mergeCell ref="F21:H21"/>
    <mergeCell ref="F22:H22"/>
    <mergeCell ref="F23:H23"/>
    <mergeCell ref="F24:H24"/>
    <mergeCell ref="K20:L20"/>
    <mergeCell ref="K21:L21"/>
    <mergeCell ref="K22:L22"/>
    <mergeCell ref="K23:L23"/>
    <mergeCell ref="K24:L24"/>
    <mergeCell ref="B45:C45"/>
    <mergeCell ref="B46:C46"/>
    <mergeCell ref="F46:H46"/>
    <mergeCell ref="B32:L32"/>
    <mergeCell ref="F55:H55"/>
    <mergeCell ref="K53:L53"/>
    <mergeCell ref="K54:L54"/>
    <mergeCell ref="K55:L55"/>
    <mergeCell ref="K18:L18"/>
    <mergeCell ref="F18:H18"/>
    <mergeCell ref="K56:L56"/>
    <mergeCell ref="B43:C44"/>
    <mergeCell ref="J70:K70"/>
    <mergeCell ref="F70:G70"/>
    <mergeCell ref="B3:C3"/>
    <mergeCell ref="B4:C4"/>
    <mergeCell ref="J3:J4"/>
    <mergeCell ref="K31:L31"/>
    <mergeCell ref="B29:C29"/>
    <mergeCell ref="B31:C31"/>
    <mergeCell ref="K11:L11"/>
    <mergeCell ref="K12:L12"/>
    <mergeCell ref="K13:L13"/>
    <mergeCell ref="K14:L14"/>
    <mergeCell ref="K25:L25"/>
    <mergeCell ref="K26:L26"/>
    <mergeCell ref="K27:L27"/>
    <mergeCell ref="K28:L28"/>
    <mergeCell ref="K19:L19"/>
    <mergeCell ref="K58:L58"/>
    <mergeCell ref="F19:H19"/>
    <mergeCell ref="B10:C11"/>
    <mergeCell ref="H6:I6"/>
    <mergeCell ref="H7:I7"/>
    <mergeCell ref="K17:L17"/>
    <mergeCell ref="F15:H15"/>
    <mergeCell ref="F16:H16"/>
    <mergeCell ref="F17:H17"/>
    <mergeCell ref="K15:L15"/>
    <mergeCell ref="K16:L16"/>
    <mergeCell ref="B59:C59"/>
    <mergeCell ref="K44:L44"/>
    <mergeCell ref="K45:L45"/>
    <mergeCell ref="K46:L46"/>
    <mergeCell ref="K52:L52"/>
    <mergeCell ref="B52:C52"/>
    <mergeCell ref="F56:H56"/>
    <mergeCell ref="F58:H58"/>
    <mergeCell ref="B56:C56"/>
    <mergeCell ref="B53:C53"/>
    <mergeCell ref="B54:C54"/>
    <mergeCell ref="B55:C55"/>
    <mergeCell ref="B51:C51"/>
    <mergeCell ref="K59:L59"/>
    <mergeCell ref="F59:H59"/>
    <mergeCell ref="F52:H52"/>
    <mergeCell ref="D10:D11"/>
    <mergeCell ref="B15:C15"/>
    <mergeCell ref="B16:C16"/>
    <mergeCell ref="B17:C17"/>
    <mergeCell ref="E10:E11"/>
    <mergeCell ref="I10:L10"/>
    <mergeCell ref="F10:H11"/>
    <mergeCell ref="F12:H12"/>
    <mergeCell ref="F13:H13"/>
    <mergeCell ref="B12:C12"/>
    <mergeCell ref="B13:C13"/>
    <mergeCell ref="B85:P85"/>
    <mergeCell ref="B67:P67"/>
    <mergeCell ref="F57:H57"/>
    <mergeCell ref="F30:H30"/>
    <mergeCell ref="K29:L29"/>
    <mergeCell ref="K47:L47"/>
    <mergeCell ref="K48:L48"/>
    <mergeCell ref="K49:L49"/>
    <mergeCell ref="K50:L50"/>
    <mergeCell ref="K51:L51"/>
    <mergeCell ref="C37:E37"/>
    <mergeCell ref="F51:H51"/>
    <mergeCell ref="C41:E41"/>
    <mergeCell ref="B47:C47"/>
    <mergeCell ref="B48:C48"/>
    <mergeCell ref="B49:C49"/>
    <mergeCell ref="B50:C50"/>
    <mergeCell ref="F53:H53"/>
    <mergeCell ref="F54:H54"/>
    <mergeCell ref="F50:H50"/>
    <mergeCell ref="G37:K38"/>
    <mergeCell ref="D43:D44"/>
    <mergeCell ref="E43:E44"/>
    <mergeCell ref="I43:L43"/>
    <mergeCell ref="F45:H45"/>
    <mergeCell ref="G40:K41"/>
    <mergeCell ref="F47:H47"/>
    <mergeCell ref="F48:H48"/>
    <mergeCell ref="F49:H49"/>
    <mergeCell ref="B18:C18"/>
    <mergeCell ref="D1:L1"/>
    <mergeCell ref="D2:L2"/>
    <mergeCell ref="F27:H27"/>
    <mergeCell ref="F28:H28"/>
    <mergeCell ref="B9:L9"/>
    <mergeCell ref="B6:C6"/>
    <mergeCell ref="B1:C1"/>
    <mergeCell ref="B2:C2"/>
    <mergeCell ref="F3:I3"/>
    <mergeCell ref="F4:I4"/>
    <mergeCell ref="K3:L4"/>
    <mergeCell ref="F14:H14"/>
    <mergeCell ref="B14:C14"/>
    <mergeCell ref="D6:F6"/>
    <mergeCell ref="D7:F7"/>
    <mergeCell ref="B7:C7"/>
    <mergeCell ref="K6:L6"/>
    <mergeCell ref="K7:L7"/>
  </mergeCells>
  <dataValidations count="5">
    <dataValidation type="list" allowBlank="1" showInputMessage="1" showErrorMessage="1" sqref="F12:H31">
      <formula1>$F$72:$F$75</formula1>
    </dataValidation>
    <dataValidation type="list" allowBlank="1" showInputMessage="1" showErrorMessage="1" sqref="D45:D59">
      <formula1>$C$90:$C$93</formula1>
    </dataValidation>
    <dataValidation type="list" allowBlank="1" showInputMessage="1" showErrorMessage="1" sqref="F45:H59">
      <formula1>$F$96:$F$99</formula1>
    </dataValidation>
    <dataValidation type="list" allowBlank="1" showInputMessage="1" showErrorMessage="1" sqref="F34 F36:F37 F40">
      <formula1>$D$72:$D$74</formula1>
    </dataValidation>
    <dataValidation type="list" allowBlank="1" showInputMessage="1" showErrorMessage="1" sqref="D12:D31">
      <formula1>$J$72:$J$79</formula1>
    </dataValidation>
  </dataValidations>
  <hyperlinks>
    <hyperlink ref="D2:L2" r:id="rId1" display="(See NECB/ZEBP alteration requirements)"/>
    <hyperlink ref="C37:E37" r:id="rId2" display="https://vancouver.ca/files/cov/alterations-language-supporting-necb2015-effective-jul-1-2020.pdf"/>
  </hyperlinks>
  <printOptions horizontalCentered="1" verticalCentered="1"/>
  <pageMargins left="0.5" right="0.5" top="0.55118110236220497" bottom="0.39370078740157499" header="0.31496062992126" footer="0.31496062992126"/>
  <pageSetup scale="87" orientation="portrait" r:id="rId3"/>
  <drawing r:id="rId4"/>
  <legacyDrawing r:id="rId5"/>
  <extLst>
    <ext xmlns:x14="http://schemas.microsoft.com/office/spreadsheetml/2009/9/main" uri="{CCE6A557-97BC-4b89-ADB6-D9C93CAAB3DF}">
      <x14:dataValidations xmlns:xm="http://schemas.microsoft.com/office/excel/2006/main" count="1">
        <x14:dataValidation type="list" showInputMessage="1" showErrorMessage="1">
          <x14:formula1>
            <xm:f>'Code Tables'!$B$4:$B$12</xm:f>
          </x14:formula1>
          <xm:sqref>H12:H31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9"/>
  <sheetViews>
    <sheetView showGridLines="0" zoomScaleNormal="100" workbookViewId="0"/>
  </sheetViews>
  <sheetFormatPr defaultColWidth="9.140625" defaultRowHeight="15"/>
  <cols>
    <col min="1" max="1" width="2.5703125" style="1" customWidth="1"/>
    <col min="2" max="2" width="4.5703125" style="1" customWidth="1"/>
    <col min="3" max="3" width="8.5703125" style="2" customWidth="1"/>
    <col min="4" max="4" width="13.5703125" style="1" customWidth="1"/>
    <col min="5" max="5" width="7.5703125" style="2" customWidth="1"/>
    <col min="6" max="6" width="7.7109375" style="1" customWidth="1"/>
    <col min="7" max="7" width="8.7109375" style="2" customWidth="1"/>
    <col min="8" max="8" width="7.7109375" style="2" customWidth="1"/>
    <col min="9" max="9" width="9.7109375" style="2" customWidth="1"/>
    <col min="10" max="10" width="8.7109375" style="2" customWidth="1"/>
    <col min="11" max="11" width="7.7109375" style="2" customWidth="1"/>
    <col min="12" max="13" width="6.7109375" style="2" customWidth="1"/>
    <col min="14" max="14" width="12.7109375" style="1" customWidth="1"/>
    <col min="15" max="15" width="5.140625" style="1" customWidth="1"/>
    <col min="16" max="16" width="9.140625" style="1"/>
    <col min="17" max="17" width="10.85546875" style="1" hidden="1" customWidth="1"/>
    <col min="18" max="18" width="11.5703125" style="2" hidden="1" customWidth="1"/>
    <col min="19" max="19" width="10.85546875" style="2" customWidth="1"/>
    <col min="20" max="16384" width="9.140625" style="1"/>
  </cols>
  <sheetData>
    <row r="1" spans="1:21" s="2" customFormat="1" ht="21.95" customHeight="1">
      <c r="A1" s="216"/>
      <c r="B1" s="562"/>
      <c r="C1" s="563"/>
      <c r="D1" s="556" t="s">
        <v>4289</v>
      </c>
      <c r="E1" s="557"/>
      <c r="F1" s="557"/>
      <c r="G1" s="557"/>
      <c r="H1" s="557"/>
      <c r="I1" s="557"/>
      <c r="J1" s="557"/>
      <c r="K1" s="557"/>
      <c r="L1" s="557"/>
      <c r="M1" s="557"/>
      <c r="N1" s="558"/>
      <c r="O1" s="258"/>
      <c r="P1" s="194"/>
      <c r="Q1" s="216"/>
      <c r="R1" s="216"/>
      <c r="S1" s="216"/>
      <c r="T1" s="216"/>
      <c r="U1" s="216"/>
    </row>
    <row r="2" spans="1:21" s="2" customFormat="1" ht="12.95" customHeight="1">
      <c r="A2" s="216"/>
      <c r="B2" s="564"/>
      <c r="C2" s="565"/>
      <c r="D2" s="559" t="s">
        <v>4288</v>
      </c>
      <c r="E2" s="485"/>
      <c r="F2" s="485"/>
      <c r="G2" s="485"/>
      <c r="H2" s="485"/>
      <c r="I2" s="485"/>
      <c r="J2" s="485"/>
      <c r="K2" s="485"/>
      <c r="L2" s="485"/>
      <c r="M2" s="485"/>
      <c r="N2" s="486"/>
      <c r="O2" s="216"/>
      <c r="P2" s="194"/>
      <c r="Q2" s="216"/>
      <c r="R2" s="216"/>
      <c r="S2" s="216"/>
      <c r="T2" s="216"/>
      <c r="U2" s="216"/>
    </row>
    <row r="3" spans="1:21" s="2" customFormat="1" ht="12.95" customHeight="1">
      <c r="A3" s="216"/>
      <c r="B3" s="541" t="s">
        <v>4263</v>
      </c>
      <c r="C3" s="542"/>
      <c r="D3" s="306" t="str">
        <f>IF('SAMPLE Checklist - Alterations'!H3="","",'SAMPLE Checklist - Alterations'!H3)</f>
        <v/>
      </c>
      <c r="E3" s="512">
        <f>IF('SAMPLE Checklist - Alterations'!K3="","",'SAMPLE Checklist - Alterations'!K3)</f>
        <v>4324</v>
      </c>
      <c r="F3" s="512"/>
      <c r="G3" s="579" t="str">
        <f>IF('SAMPLE Checklist - Alterations'!O3="","",'SAMPLE Checklist - Alterations'!O3)</f>
        <v>ABERDEEN STREET</v>
      </c>
      <c r="H3" s="579"/>
      <c r="I3" s="579"/>
      <c r="J3" s="579"/>
      <c r="K3" s="580"/>
      <c r="L3" s="572" t="s">
        <v>4267</v>
      </c>
      <c r="M3" s="573"/>
      <c r="N3" s="568" t="str">
        <f>IF('SAMPLE Checklist - Alterations'!AE3="","",'SAMPLE Checklist - Alterations'!AE3)</f>
        <v>BP 2023-07536</v>
      </c>
      <c r="O3" s="216"/>
      <c r="P3" s="216"/>
      <c r="Q3" s="216"/>
      <c r="R3" s="216"/>
      <c r="S3" s="216"/>
      <c r="T3" s="216"/>
      <c r="U3" s="216"/>
    </row>
    <row r="4" spans="1:21" s="2" customFormat="1" ht="12.95" customHeight="1">
      <c r="A4" s="216"/>
      <c r="B4" s="541" t="s">
        <v>4262</v>
      </c>
      <c r="C4" s="542"/>
      <c r="D4" s="306" t="str">
        <f>IF('SAMPLE Checklist - Alterations'!H4="","",'SAMPLE Checklist - Alterations'!H4)</f>
        <v/>
      </c>
      <c r="E4" s="512" t="str">
        <f>IF('SAMPLE Checklist - Alterations'!K4="","",'SAMPLE Checklist - Alterations'!K4)</f>
        <v/>
      </c>
      <c r="F4" s="512"/>
      <c r="G4" s="579" t="str">
        <f>IF('SAMPLE Checklist - Alterations'!O4="","",'SAMPLE Checklist - Alterations'!O4)</f>
        <v/>
      </c>
      <c r="H4" s="579"/>
      <c r="I4" s="579"/>
      <c r="J4" s="579"/>
      <c r="K4" s="580"/>
      <c r="L4" s="574"/>
      <c r="M4" s="575"/>
      <c r="N4" s="569"/>
      <c r="O4" s="216"/>
      <c r="P4" s="216"/>
      <c r="Q4" s="216"/>
      <c r="R4" s="216"/>
      <c r="S4" s="216"/>
      <c r="T4" s="216"/>
      <c r="U4" s="216"/>
    </row>
    <row r="5" spans="1:21" s="2" customFormat="1" ht="5.25" customHeight="1">
      <c r="A5" s="216"/>
      <c r="B5" s="224"/>
      <c r="C5" s="201"/>
      <c r="D5" s="201"/>
      <c r="E5" s="201"/>
      <c r="F5" s="201"/>
      <c r="G5" s="201"/>
      <c r="H5" s="201"/>
      <c r="I5" s="201"/>
      <c r="J5" s="201"/>
      <c r="K5" s="201"/>
      <c r="L5" s="201"/>
      <c r="M5" s="201"/>
      <c r="N5" s="225"/>
      <c r="O5" s="216"/>
      <c r="P5" s="216"/>
      <c r="Q5" s="216"/>
      <c r="R5" s="216"/>
      <c r="S5" s="216"/>
      <c r="T5" s="216"/>
      <c r="U5" s="216"/>
    </row>
    <row r="6" spans="1:21" s="2" customFormat="1" ht="12.95" customHeight="1">
      <c r="A6" s="216"/>
      <c r="B6" s="541" t="s">
        <v>4271</v>
      </c>
      <c r="C6" s="542"/>
      <c r="D6" s="571"/>
      <c r="E6" s="571"/>
      <c r="F6" s="571"/>
      <c r="G6" s="571"/>
      <c r="H6" s="227" t="s">
        <v>4268</v>
      </c>
      <c r="I6" s="586"/>
      <c r="J6" s="587"/>
      <c r="K6" s="588"/>
      <c r="L6" s="576" t="s">
        <v>4269</v>
      </c>
      <c r="M6" s="542"/>
      <c r="N6" s="257"/>
      <c r="O6" s="216"/>
      <c r="P6" s="216"/>
      <c r="Q6" s="216"/>
      <c r="R6" s="216"/>
      <c r="S6" s="216"/>
      <c r="T6" s="216"/>
      <c r="U6" s="216"/>
    </row>
    <row r="7" spans="1:21" s="2" customFormat="1" ht="12.95" customHeight="1">
      <c r="A7" s="216"/>
      <c r="B7" s="541" t="s">
        <v>4270</v>
      </c>
      <c r="C7" s="542"/>
      <c r="D7" s="571"/>
      <c r="E7" s="571"/>
      <c r="F7" s="571"/>
      <c r="G7" s="571"/>
      <c r="H7" s="227" t="s">
        <v>4268</v>
      </c>
      <c r="I7" s="586"/>
      <c r="J7" s="587"/>
      <c r="K7" s="588"/>
      <c r="L7" s="576" t="s">
        <v>4269</v>
      </c>
      <c r="M7" s="542"/>
      <c r="N7" s="257"/>
      <c r="O7" s="216"/>
      <c r="P7" s="216"/>
      <c r="Q7" s="216"/>
      <c r="R7" s="216"/>
      <c r="S7" s="216"/>
      <c r="T7" s="216"/>
      <c r="U7" s="216"/>
    </row>
    <row r="8" spans="1:21" s="2" customFormat="1" ht="5.25" customHeight="1" thickBot="1">
      <c r="A8" s="216"/>
      <c r="B8" s="228"/>
      <c r="C8" s="229"/>
      <c r="D8" s="229"/>
      <c r="E8" s="229"/>
      <c r="F8" s="229"/>
      <c r="G8" s="229"/>
      <c r="H8" s="229"/>
      <c r="I8" s="229"/>
      <c r="J8" s="229"/>
      <c r="K8" s="229"/>
      <c r="L8" s="229"/>
      <c r="M8" s="229"/>
      <c r="N8" s="230"/>
      <c r="O8" s="216"/>
      <c r="P8" s="216"/>
      <c r="Q8" s="216"/>
      <c r="R8" s="216"/>
      <c r="S8" s="216"/>
      <c r="T8" s="216"/>
      <c r="U8" s="216"/>
    </row>
    <row r="9" spans="1:21" ht="20.100000000000001" customHeight="1">
      <c r="A9" s="216"/>
      <c r="B9" s="560" t="s">
        <v>4315</v>
      </c>
      <c r="C9" s="561"/>
      <c r="D9" s="561"/>
      <c r="E9" s="561"/>
      <c r="F9" s="561"/>
      <c r="G9" s="566" t="s">
        <v>4322</v>
      </c>
      <c r="H9" s="570"/>
      <c r="I9" s="570"/>
      <c r="J9" s="567"/>
      <c r="K9" s="566" t="s">
        <v>4314</v>
      </c>
      <c r="L9" s="567"/>
      <c r="M9" s="577" t="s">
        <v>4318</v>
      </c>
      <c r="N9" s="578"/>
      <c r="O9" s="216"/>
      <c r="P9" s="216"/>
      <c r="Q9" s="581" t="s">
        <v>4324</v>
      </c>
      <c r="R9" s="581" t="s">
        <v>4325</v>
      </c>
      <c r="S9" s="216"/>
      <c r="T9" s="216"/>
      <c r="U9" s="216"/>
    </row>
    <row r="10" spans="1:21" s="2" customFormat="1" ht="14.1" customHeight="1">
      <c r="A10" s="216"/>
      <c r="B10" s="584" t="s">
        <v>4312</v>
      </c>
      <c r="C10" s="589" t="s">
        <v>4316</v>
      </c>
      <c r="D10" s="591"/>
      <c r="E10" s="592"/>
      <c r="F10" s="582" t="s">
        <v>4313</v>
      </c>
      <c r="G10" s="581" t="s">
        <v>4257</v>
      </c>
      <c r="H10" s="581" t="s">
        <v>4319</v>
      </c>
      <c r="I10" s="581" t="s">
        <v>4320</v>
      </c>
      <c r="J10" s="581" t="s">
        <v>4323</v>
      </c>
      <c r="K10" s="581" t="s">
        <v>4252</v>
      </c>
      <c r="L10" s="581" t="s">
        <v>4295</v>
      </c>
      <c r="M10" s="589" t="s">
        <v>4321</v>
      </c>
      <c r="N10" s="307" t="str">
        <f>IF(R47&gt;2000,"Replaced LP","Applicable")</f>
        <v>Applicable</v>
      </c>
      <c r="O10" s="216"/>
      <c r="P10" s="216"/>
      <c r="Q10" s="581"/>
      <c r="R10" s="581"/>
      <c r="S10" s="216"/>
      <c r="T10" s="216"/>
      <c r="U10" s="216"/>
    </row>
    <row r="11" spans="1:21" s="2" customFormat="1" ht="14.1" customHeight="1">
      <c r="A11" s="216"/>
      <c r="B11" s="585"/>
      <c r="C11" s="590"/>
      <c r="D11" s="593"/>
      <c r="E11" s="594"/>
      <c r="F11" s="583"/>
      <c r="G11" s="581"/>
      <c r="H11" s="581"/>
      <c r="I11" s="581"/>
      <c r="J11" s="581"/>
      <c r="K11" s="581"/>
      <c r="L11" s="581"/>
      <c r="M11" s="590"/>
      <c r="N11" s="308" t="str">
        <f>IF(R47&gt;2000,R47&amp;" W","Controls")</f>
        <v>Controls</v>
      </c>
      <c r="O11" s="216"/>
      <c r="P11" s="216"/>
      <c r="Q11" s="581"/>
      <c r="R11" s="581"/>
      <c r="S11" s="216"/>
      <c r="T11" s="216"/>
      <c r="U11" s="216"/>
    </row>
    <row r="12" spans="1:21">
      <c r="A12" s="216"/>
      <c r="B12" s="249"/>
      <c r="C12" s="550" t="s">
        <v>270</v>
      </c>
      <c r="D12" s="551"/>
      <c r="E12" s="552"/>
      <c r="F12" s="250">
        <v>2500</v>
      </c>
      <c r="G12" s="250">
        <v>2500</v>
      </c>
      <c r="H12" s="251">
        <v>0</v>
      </c>
      <c r="I12" s="250">
        <v>0</v>
      </c>
      <c r="J12" s="309">
        <f>G12+H12-I12</f>
        <v>2500</v>
      </c>
      <c r="K12" s="310">
        <f>IF(F12=0,"",J12/F12)</f>
        <v>1</v>
      </c>
      <c r="L12" s="311">
        <f>IF(C12="","",VLOOKUP(C12,'Code Tables'!I$60:J$163,2,FALSE)/10.764)</f>
        <v>0.98476402824228915</v>
      </c>
      <c r="M12" s="312" t="str">
        <f>IF(K12="","",IF(I12&gt;G12,"Fail",IF(K12&gt;L12,IF(H12&gt;IF(K12&gt;L12,I12/2,""),"Fail","Pass"),"N/A")))</f>
        <v>Pass</v>
      </c>
      <c r="N12" s="313" t="str">
        <f>IF(K12="","",IF(R$47&gt;2000,"Part 4","4.2.2.1.(20)"))</f>
        <v>4.2.2.1.(20)</v>
      </c>
      <c r="O12" s="216"/>
      <c r="P12" s="216"/>
      <c r="Q12" s="259">
        <f>IF(L12="","",F12*L12)</f>
        <v>2461.9100706057229</v>
      </c>
      <c r="R12" s="259">
        <f>MIN(H12:I12)</f>
        <v>0</v>
      </c>
      <c r="S12" s="260"/>
      <c r="T12" s="216"/>
      <c r="U12" s="263"/>
    </row>
    <row r="13" spans="1:21">
      <c r="A13" s="216"/>
      <c r="B13" s="249"/>
      <c r="C13" s="550" t="s">
        <v>4379</v>
      </c>
      <c r="D13" s="551"/>
      <c r="E13" s="552"/>
      <c r="F13" s="250">
        <v>100</v>
      </c>
      <c r="G13" s="250">
        <v>90</v>
      </c>
      <c r="H13" s="251">
        <v>70</v>
      </c>
      <c r="I13" s="250">
        <v>90</v>
      </c>
      <c r="J13" s="309">
        <f t="shared" ref="J13:J46" si="0">G13+H13-I13</f>
        <v>70</v>
      </c>
      <c r="K13" s="310">
        <f t="shared" ref="K13:K46" si="1">IF(F13=0,"",J13/F13)</f>
        <v>0.7</v>
      </c>
      <c r="L13" s="311">
        <f>IF(C13="","",VLOOKUP(C13,'Code Tables'!I$60:J$163,2,FALSE)/10.764)</f>
        <v>1.1148272017837235</v>
      </c>
      <c r="M13" s="312" t="str">
        <f t="shared" ref="M13:M46" si="2">IF(K13="","",IF(I13&gt;G13,"Fail",IF(K13&gt;L13,IF(H13&gt;IF(K13&gt;L13,I13/2,""),"Fail","Pass"),"N/A")))</f>
        <v>N/A</v>
      </c>
      <c r="N13" s="314" t="str">
        <f t="shared" ref="N13:N46" si="3">IF(K13="","",IF(R$47&gt;2000,"Part 4","4.2.2.1.(20)"))</f>
        <v>4.2.2.1.(20)</v>
      </c>
      <c r="O13" s="216"/>
      <c r="P13" s="216"/>
      <c r="Q13" s="259">
        <f t="shared" ref="Q13:Q46" si="4">IF(L13="","",F13*L13)</f>
        <v>111.48272017837235</v>
      </c>
      <c r="R13" s="259">
        <f t="shared" ref="R13:R46" si="5">MIN(H13:I13)</f>
        <v>70</v>
      </c>
      <c r="S13" s="261"/>
      <c r="T13" s="216"/>
      <c r="U13" s="216"/>
    </row>
    <row r="14" spans="1:21" ht="14.45" customHeight="1">
      <c r="A14" s="216"/>
      <c r="B14" s="249"/>
      <c r="C14" s="550" t="s">
        <v>4379</v>
      </c>
      <c r="D14" s="551"/>
      <c r="E14" s="552"/>
      <c r="F14" s="250">
        <v>120</v>
      </c>
      <c r="G14" s="250">
        <v>90</v>
      </c>
      <c r="H14" s="251">
        <v>70</v>
      </c>
      <c r="I14" s="250">
        <v>90</v>
      </c>
      <c r="J14" s="309">
        <f t="shared" si="0"/>
        <v>70</v>
      </c>
      <c r="K14" s="310">
        <f t="shared" si="1"/>
        <v>0.58333333333333337</v>
      </c>
      <c r="L14" s="311">
        <f>IF(C14="","",VLOOKUP(C14,'Code Tables'!I$60:J$163,2,FALSE)/10.764)</f>
        <v>1.1148272017837235</v>
      </c>
      <c r="M14" s="312" t="str">
        <f t="shared" si="2"/>
        <v>N/A</v>
      </c>
      <c r="N14" s="314" t="str">
        <f t="shared" si="3"/>
        <v>4.2.2.1.(20)</v>
      </c>
      <c r="O14" s="216"/>
      <c r="P14" s="216"/>
      <c r="Q14" s="259">
        <f t="shared" si="4"/>
        <v>133.77926421404683</v>
      </c>
      <c r="R14" s="259">
        <f t="shared" si="5"/>
        <v>70</v>
      </c>
      <c r="S14" s="261"/>
      <c r="T14" s="216"/>
      <c r="U14" s="216"/>
    </row>
    <row r="15" spans="1:21" s="2" customFormat="1" ht="14.45" customHeight="1">
      <c r="A15" s="216"/>
      <c r="B15" s="249"/>
      <c r="C15" s="550" t="s">
        <v>4379</v>
      </c>
      <c r="D15" s="551"/>
      <c r="E15" s="552"/>
      <c r="F15" s="250">
        <v>120</v>
      </c>
      <c r="G15" s="250">
        <v>90</v>
      </c>
      <c r="H15" s="251">
        <v>80</v>
      </c>
      <c r="I15" s="250">
        <v>90</v>
      </c>
      <c r="J15" s="309">
        <f t="shared" si="0"/>
        <v>80</v>
      </c>
      <c r="K15" s="310">
        <f t="shared" si="1"/>
        <v>0.66666666666666663</v>
      </c>
      <c r="L15" s="311">
        <f>IF(C15="","",VLOOKUP(C15,'Code Tables'!I$60:J$163,2,FALSE)/10.764)</f>
        <v>1.1148272017837235</v>
      </c>
      <c r="M15" s="312" t="str">
        <f t="shared" si="2"/>
        <v>N/A</v>
      </c>
      <c r="N15" s="314" t="str">
        <f t="shared" si="3"/>
        <v>4.2.2.1.(20)</v>
      </c>
      <c r="O15" s="216"/>
      <c r="P15" s="216"/>
      <c r="Q15" s="259">
        <f t="shared" si="4"/>
        <v>133.77926421404683</v>
      </c>
      <c r="R15" s="259">
        <f t="shared" si="5"/>
        <v>80</v>
      </c>
      <c r="S15" s="261"/>
      <c r="T15" s="216"/>
      <c r="U15" s="216"/>
    </row>
    <row r="16" spans="1:21" s="2" customFormat="1" ht="14.45" customHeight="1">
      <c r="A16" s="216"/>
      <c r="B16" s="249"/>
      <c r="C16" s="550" t="s">
        <v>4379</v>
      </c>
      <c r="D16" s="551"/>
      <c r="E16" s="552"/>
      <c r="F16" s="250">
        <v>130</v>
      </c>
      <c r="G16" s="250">
        <v>110</v>
      </c>
      <c r="H16" s="251">
        <v>80</v>
      </c>
      <c r="I16" s="250">
        <v>110</v>
      </c>
      <c r="J16" s="309">
        <f t="shared" si="0"/>
        <v>80</v>
      </c>
      <c r="K16" s="310">
        <f t="shared" si="1"/>
        <v>0.61538461538461542</v>
      </c>
      <c r="L16" s="311">
        <f>IF(C16="","",VLOOKUP(C16,'Code Tables'!I$60:J$163,2,FALSE)/10.764)</f>
        <v>1.1148272017837235</v>
      </c>
      <c r="M16" s="312" t="str">
        <f t="shared" si="2"/>
        <v>N/A</v>
      </c>
      <c r="N16" s="314" t="str">
        <f t="shared" si="3"/>
        <v>4.2.2.1.(20)</v>
      </c>
      <c r="O16" s="216"/>
      <c r="P16" s="216"/>
      <c r="Q16" s="259">
        <f t="shared" si="4"/>
        <v>144.92753623188406</v>
      </c>
      <c r="R16" s="259">
        <f t="shared" si="5"/>
        <v>80</v>
      </c>
      <c r="S16" s="261"/>
      <c r="T16" s="216"/>
      <c r="U16" s="216"/>
    </row>
    <row r="17" spans="1:21" s="2" customFormat="1" ht="14.45" customHeight="1">
      <c r="A17" s="216"/>
      <c r="B17" s="249"/>
      <c r="C17" s="550" t="s">
        <v>4379</v>
      </c>
      <c r="D17" s="551"/>
      <c r="E17" s="552"/>
      <c r="F17" s="250">
        <v>130</v>
      </c>
      <c r="G17" s="250">
        <v>110</v>
      </c>
      <c r="H17" s="251">
        <v>80</v>
      </c>
      <c r="I17" s="250">
        <v>110</v>
      </c>
      <c r="J17" s="309">
        <f t="shared" si="0"/>
        <v>80</v>
      </c>
      <c r="K17" s="310">
        <f t="shared" si="1"/>
        <v>0.61538461538461542</v>
      </c>
      <c r="L17" s="311">
        <f>IF(C17="","",VLOOKUP(C17,'Code Tables'!I$60:J$163,2,FALSE)/10.764)</f>
        <v>1.1148272017837235</v>
      </c>
      <c r="M17" s="312" t="str">
        <f t="shared" si="2"/>
        <v>N/A</v>
      </c>
      <c r="N17" s="314" t="str">
        <f t="shared" si="3"/>
        <v>4.2.2.1.(20)</v>
      </c>
      <c r="O17" s="216"/>
      <c r="P17" s="216"/>
      <c r="Q17" s="259">
        <f t="shared" si="4"/>
        <v>144.92753623188406</v>
      </c>
      <c r="R17" s="259">
        <f t="shared" si="5"/>
        <v>80</v>
      </c>
      <c r="S17" s="261"/>
      <c r="T17" s="216"/>
      <c r="U17" s="216"/>
    </row>
    <row r="18" spans="1:21" s="2" customFormat="1">
      <c r="A18" s="216"/>
      <c r="B18" s="249"/>
      <c r="C18" s="550" t="s">
        <v>177</v>
      </c>
      <c r="D18" s="551"/>
      <c r="E18" s="552"/>
      <c r="F18" s="250">
        <v>750</v>
      </c>
      <c r="G18" s="250">
        <v>1100</v>
      </c>
      <c r="H18" s="251">
        <v>500</v>
      </c>
      <c r="I18" s="250">
        <v>900</v>
      </c>
      <c r="J18" s="309">
        <f t="shared" si="0"/>
        <v>700</v>
      </c>
      <c r="K18" s="310">
        <f t="shared" si="1"/>
        <v>0.93333333333333335</v>
      </c>
      <c r="L18" s="311">
        <f>IF(C18="","",VLOOKUP(C18,'Code Tables'!I$60:J$163,2,FALSE)/10.764)</f>
        <v>1.235600148643627</v>
      </c>
      <c r="M18" s="312" t="str">
        <f t="shared" si="2"/>
        <v>N/A</v>
      </c>
      <c r="N18" s="314" t="str">
        <f t="shared" si="3"/>
        <v>4.2.2.1.(20)</v>
      </c>
      <c r="O18" s="216"/>
      <c r="P18" s="216"/>
      <c r="Q18" s="259">
        <f t="shared" si="4"/>
        <v>926.70011148272022</v>
      </c>
      <c r="R18" s="259">
        <f t="shared" si="5"/>
        <v>500</v>
      </c>
      <c r="S18" s="261"/>
      <c r="T18" s="216"/>
      <c r="U18" s="216"/>
    </row>
    <row r="19" spans="1:21" s="2" customFormat="1" ht="14.45" customHeight="1">
      <c r="A19" s="216"/>
      <c r="B19" s="249"/>
      <c r="C19" s="550"/>
      <c r="D19" s="551"/>
      <c r="E19" s="552"/>
      <c r="F19" s="250"/>
      <c r="G19" s="250"/>
      <c r="H19" s="251"/>
      <c r="I19" s="250"/>
      <c r="J19" s="309">
        <f t="shared" si="0"/>
        <v>0</v>
      </c>
      <c r="K19" s="310" t="str">
        <f t="shared" si="1"/>
        <v/>
      </c>
      <c r="L19" s="311" t="str">
        <f>IF(C19="","",VLOOKUP(C19,'Code Tables'!I$60:J$163,2,FALSE)/10.764)</f>
        <v/>
      </c>
      <c r="M19" s="312" t="str">
        <f t="shared" si="2"/>
        <v/>
      </c>
      <c r="N19" s="314" t="str">
        <f t="shared" si="3"/>
        <v/>
      </c>
      <c r="O19" s="216"/>
      <c r="P19" s="216"/>
      <c r="Q19" s="259" t="str">
        <f t="shared" si="4"/>
        <v/>
      </c>
      <c r="R19" s="259">
        <f t="shared" si="5"/>
        <v>0</v>
      </c>
      <c r="S19" s="261"/>
      <c r="T19" s="216"/>
      <c r="U19" s="216"/>
    </row>
    <row r="20" spans="1:21" s="2" customFormat="1" ht="14.45" customHeight="1">
      <c r="A20" s="216"/>
      <c r="B20" s="249"/>
      <c r="C20" s="550"/>
      <c r="D20" s="551"/>
      <c r="E20" s="552"/>
      <c r="F20" s="250"/>
      <c r="G20" s="250"/>
      <c r="H20" s="251"/>
      <c r="I20" s="250"/>
      <c r="J20" s="309">
        <f t="shared" si="0"/>
        <v>0</v>
      </c>
      <c r="K20" s="310" t="str">
        <f t="shared" si="1"/>
        <v/>
      </c>
      <c r="L20" s="311" t="str">
        <f>IF(C20="","",VLOOKUP(C20,'Code Tables'!I$60:J$163,2,FALSE)/10.764)</f>
        <v/>
      </c>
      <c r="M20" s="312" t="str">
        <f t="shared" si="2"/>
        <v/>
      </c>
      <c r="N20" s="314" t="str">
        <f t="shared" si="3"/>
        <v/>
      </c>
      <c r="O20" s="216"/>
      <c r="P20" s="216"/>
      <c r="Q20" s="259" t="str">
        <f t="shared" si="4"/>
        <v/>
      </c>
      <c r="R20" s="259">
        <f t="shared" si="5"/>
        <v>0</v>
      </c>
      <c r="S20" s="261"/>
      <c r="T20" s="216"/>
      <c r="U20" s="216"/>
    </row>
    <row r="21" spans="1:21" s="2" customFormat="1" ht="14.45" customHeight="1">
      <c r="A21" s="216"/>
      <c r="B21" s="249"/>
      <c r="C21" s="550"/>
      <c r="D21" s="551"/>
      <c r="E21" s="552"/>
      <c r="F21" s="250"/>
      <c r="G21" s="250"/>
      <c r="H21" s="251"/>
      <c r="I21" s="250"/>
      <c r="J21" s="309">
        <f t="shared" si="0"/>
        <v>0</v>
      </c>
      <c r="K21" s="310" t="str">
        <f t="shared" si="1"/>
        <v/>
      </c>
      <c r="L21" s="311" t="str">
        <f>IF(C21="","",VLOOKUP(C21,'Code Tables'!I$60:J$163,2,FALSE)/10.764)</f>
        <v/>
      </c>
      <c r="M21" s="312" t="str">
        <f t="shared" si="2"/>
        <v/>
      </c>
      <c r="N21" s="314" t="str">
        <f t="shared" si="3"/>
        <v/>
      </c>
      <c r="O21" s="216"/>
      <c r="P21" s="216"/>
      <c r="Q21" s="259" t="str">
        <f t="shared" si="4"/>
        <v/>
      </c>
      <c r="R21" s="259">
        <f t="shared" si="5"/>
        <v>0</v>
      </c>
      <c r="S21" s="261"/>
      <c r="T21" s="216"/>
      <c r="U21" s="216"/>
    </row>
    <row r="22" spans="1:21" s="2" customFormat="1" ht="14.45" customHeight="1">
      <c r="A22" s="216"/>
      <c r="B22" s="249"/>
      <c r="C22" s="550"/>
      <c r="D22" s="551"/>
      <c r="E22" s="552"/>
      <c r="F22" s="250"/>
      <c r="G22" s="250"/>
      <c r="H22" s="251"/>
      <c r="I22" s="250"/>
      <c r="J22" s="309">
        <f t="shared" si="0"/>
        <v>0</v>
      </c>
      <c r="K22" s="310" t="str">
        <f t="shared" si="1"/>
        <v/>
      </c>
      <c r="L22" s="311" t="str">
        <f>IF(C22="","",VLOOKUP(C22,'Code Tables'!I$60:J$163,2,FALSE)/10.764)</f>
        <v/>
      </c>
      <c r="M22" s="312" t="str">
        <f t="shared" si="2"/>
        <v/>
      </c>
      <c r="N22" s="314" t="str">
        <f t="shared" si="3"/>
        <v/>
      </c>
      <c r="O22" s="216"/>
      <c r="P22" s="216"/>
      <c r="Q22" s="259" t="str">
        <f t="shared" si="4"/>
        <v/>
      </c>
      <c r="R22" s="259">
        <f t="shared" si="5"/>
        <v>0</v>
      </c>
      <c r="S22" s="261"/>
      <c r="T22" s="216"/>
      <c r="U22" s="216"/>
    </row>
    <row r="23" spans="1:21" s="2" customFormat="1" ht="14.45" customHeight="1">
      <c r="A23" s="216"/>
      <c r="B23" s="249"/>
      <c r="C23" s="550"/>
      <c r="D23" s="551"/>
      <c r="E23" s="552"/>
      <c r="F23" s="250"/>
      <c r="G23" s="250"/>
      <c r="H23" s="251"/>
      <c r="I23" s="250"/>
      <c r="J23" s="309">
        <f t="shared" si="0"/>
        <v>0</v>
      </c>
      <c r="K23" s="310" t="str">
        <f t="shared" si="1"/>
        <v/>
      </c>
      <c r="L23" s="311" t="str">
        <f>IF(C23="","",VLOOKUP(C23,'Code Tables'!I$60:J$163,2,FALSE)/10.764)</f>
        <v/>
      </c>
      <c r="M23" s="312" t="str">
        <f t="shared" si="2"/>
        <v/>
      </c>
      <c r="N23" s="314" t="str">
        <f t="shared" si="3"/>
        <v/>
      </c>
      <c r="O23" s="216"/>
      <c r="P23" s="216"/>
      <c r="Q23" s="259" t="str">
        <f t="shared" si="4"/>
        <v/>
      </c>
      <c r="R23" s="259">
        <f t="shared" si="5"/>
        <v>0</v>
      </c>
      <c r="S23" s="261"/>
      <c r="T23" s="216"/>
      <c r="U23" s="216"/>
    </row>
    <row r="24" spans="1:21" s="2" customFormat="1" ht="14.45" customHeight="1">
      <c r="A24" s="216"/>
      <c r="B24" s="249"/>
      <c r="C24" s="550"/>
      <c r="D24" s="551"/>
      <c r="E24" s="552"/>
      <c r="F24" s="250"/>
      <c r="G24" s="250"/>
      <c r="H24" s="251"/>
      <c r="I24" s="250"/>
      <c r="J24" s="309">
        <f t="shared" si="0"/>
        <v>0</v>
      </c>
      <c r="K24" s="310" t="str">
        <f t="shared" si="1"/>
        <v/>
      </c>
      <c r="L24" s="311" t="str">
        <f>IF(C24="","",VLOOKUP(C24,'Code Tables'!I$60:J$163,2,FALSE)/10.764)</f>
        <v/>
      </c>
      <c r="M24" s="312" t="str">
        <f t="shared" si="2"/>
        <v/>
      </c>
      <c r="N24" s="314" t="str">
        <f t="shared" si="3"/>
        <v/>
      </c>
      <c r="O24" s="216"/>
      <c r="P24" s="216"/>
      <c r="Q24" s="259" t="str">
        <f t="shared" si="4"/>
        <v/>
      </c>
      <c r="R24" s="259">
        <f t="shared" si="5"/>
        <v>0</v>
      </c>
      <c r="S24" s="261"/>
      <c r="T24" s="216"/>
      <c r="U24" s="216"/>
    </row>
    <row r="25" spans="1:21" s="2" customFormat="1">
      <c r="A25" s="216"/>
      <c r="B25" s="249"/>
      <c r="C25" s="550"/>
      <c r="D25" s="551"/>
      <c r="E25" s="552"/>
      <c r="F25" s="250"/>
      <c r="G25" s="250"/>
      <c r="H25" s="251"/>
      <c r="I25" s="250"/>
      <c r="J25" s="309">
        <f t="shared" si="0"/>
        <v>0</v>
      </c>
      <c r="K25" s="310" t="str">
        <f t="shared" si="1"/>
        <v/>
      </c>
      <c r="L25" s="311" t="str">
        <f>IF(C25="","",VLOOKUP(C25,'Code Tables'!I$60:J$163,2,FALSE)/10.764)</f>
        <v/>
      </c>
      <c r="M25" s="312" t="str">
        <f t="shared" si="2"/>
        <v/>
      </c>
      <c r="N25" s="314" t="str">
        <f t="shared" si="3"/>
        <v/>
      </c>
      <c r="O25" s="216"/>
      <c r="P25" s="216"/>
      <c r="Q25" s="259" t="str">
        <f t="shared" si="4"/>
        <v/>
      </c>
      <c r="R25" s="259">
        <f t="shared" si="5"/>
        <v>0</v>
      </c>
      <c r="S25" s="261"/>
      <c r="T25" s="216"/>
      <c r="U25" s="216"/>
    </row>
    <row r="26" spans="1:21" s="2" customFormat="1">
      <c r="A26" s="216"/>
      <c r="B26" s="249"/>
      <c r="C26" s="550"/>
      <c r="D26" s="551"/>
      <c r="E26" s="552"/>
      <c r="F26" s="250"/>
      <c r="G26" s="250"/>
      <c r="H26" s="251"/>
      <c r="I26" s="250"/>
      <c r="J26" s="309">
        <f t="shared" si="0"/>
        <v>0</v>
      </c>
      <c r="K26" s="310" t="str">
        <f t="shared" si="1"/>
        <v/>
      </c>
      <c r="L26" s="311" t="str">
        <f>IF(C26="","",VLOOKUP(C26,'Code Tables'!I$60:J$163,2,FALSE)/10.764)</f>
        <v/>
      </c>
      <c r="M26" s="312" t="str">
        <f t="shared" si="2"/>
        <v/>
      </c>
      <c r="N26" s="314" t="str">
        <f t="shared" si="3"/>
        <v/>
      </c>
      <c r="O26" s="216"/>
      <c r="P26" s="216"/>
      <c r="Q26" s="259" t="str">
        <f t="shared" si="4"/>
        <v/>
      </c>
      <c r="R26" s="259">
        <f t="shared" si="5"/>
        <v>0</v>
      </c>
      <c r="S26" s="261"/>
      <c r="T26" s="216"/>
      <c r="U26" s="216"/>
    </row>
    <row r="27" spans="1:21" s="2" customFormat="1" ht="15" customHeight="1">
      <c r="A27" s="216"/>
      <c r="B27" s="249"/>
      <c r="C27" s="550"/>
      <c r="D27" s="551"/>
      <c r="E27" s="552"/>
      <c r="F27" s="250"/>
      <c r="G27" s="250"/>
      <c r="H27" s="251"/>
      <c r="I27" s="250"/>
      <c r="J27" s="309">
        <f t="shared" si="0"/>
        <v>0</v>
      </c>
      <c r="K27" s="310" t="str">
        <f t="shared" si="1"/>
        <v/>
      </c>
      <c r="L27" s="311" t="str">
        <f>IF(C27="","",VLOOKUP(C27,'Code Tables'!I$60:J$163,2,FALSE)/10.764)</f>
        <v/>
      </c>
      <c r="M27" s="312" t="str">
        <f t="shared" si="2"/>
        <v/>
      </c>
      <c r="N27" s="314" t="str">
        <f t="shared" si="3"/>
        <v/>
      </c>
      <c r="O27" s="216"/>
      <c r="P27" s="216"/>
      <c r="Q27" s="259" t="str">
        <f t="shared" si="4"/>
        <v/>
      </c>
      <c r="R27" s="259">
        <f t="shared" si="5"/>
        <v>0</v>
      </c>
      <c r="S27" s="261"/>
      <c r="T27" s="216"/>
      <c r="U27" s="216"/>
    </row>
    <row r="28" spans="1:21" s="2" customFormat="1" ht="15" customHeight="1">
      <c r="A28" s="216"/>
      <c r="B28" s="249"/>
      <c r="C28" s="550"/>
      <c r="D28" s="551"/>
      <c r="E28" s="552"/>
      <c r="F28" s="250"/>
      <c r="G28" s="250"/>
      <c r="H28" s="251"/>
      <c r="I28" s="250"/>
      <c r="J28" s="309">
        <f t="shared" si="0"/>
        <v>0</v>
      </c>
      <c r="K28" s="310" t="str">
        <f t="shared" si="1"/>
        <v/>
      </c>
      <c r="L28" s="311" t="str">
        <f>IF(C28="","",VLOOKUP(C28,'Code Tables'!I$60:J$163,2,FALSE)/10.764)</f>
        <v/>
      </c>
      <c r="M28" s="312" t="str">
        <f t="shared" si="2"/>
        <v/>
      </c>
      <c r="N28" s="314" t="str">
        <f t="shared" si="3"/>
        <v/>
      </c>
      <c r="O28" s="216"/>
      <c r="P28" s="216"/>
      <c r="Q28" s="259" t="str">
        <f t="shared" si="4"/>
        <v/>
      </c>
      <c r="R28" s="259">
        <f t="shared" si="5"/>
        <v>0</v>
      </c>
      <c r="S28" s="261"/>
      <c r="T28" s="216"/>
      <c r="U28" s="216"/>
    </row>
    <row r="29" spans="1:21" s="2" customFormat="1" ht="15" customHeight="1">
      <c r="A29" s="216"/>
      <c r="B29" s="249"/>
      <c r="C29" s="550"/>
      <c r="D29" s="551"/>
      <c r="E29" s="552"/>
      <c r="F29" s="250"/>
      <c r="G29" s="250"/>
      <c r="H29" s="251"/>
      <c r="I29" s="250"/>
      <c r="J29" s="309">
        <f t="shared" si="0"/>
        <v>0</v>
      </c>
      <c r="K29" s="310" t="str">
        <f t="shared" si="1"/>
        <v/>
      </c>
      <c r="L29" s="311" t="str">
        <f>IF(C29="","",VLOOKUP(C29,'Code Tables'!I$60:J$163,2,FALSE)/10.764)</f>
        <v/>
      </c>
      <c r="M29" s="312" t="str">
        <f t="shared" si="2"/>
        <v/>
      </c>
      <c r="N29" s="314" t="str">
        <f t="shared" si="3"/>
        <v/>
      </c>
      <c r="O29" s="216"/>
      <c r="P29" s="216"/>
      <c r="Q29" s="259" t="str">
        <f t="shared" si="4"/>
        <v/>
      </c>
      <c r="R29" s="259">
        <f t="shared" si="5"/>
        <v>0</v>
      </c>
      <c r="S29" s="261"/>
      <c r="T29" s="216"/>
      <c r="U29" s="216"/>
    </row>
    <row r="30" spans="1:21" ht="15" customHeight="1">
      <c r="A30" s="216"/>
      <c r="B30" s="249"/>
      <c r="C30" s="550"/>
      <c r="D30" s="551"/>
      <c r="E30" s="552"/>
      <c r="F30" s="250"/>
      <c r="G30" s="250"/>
      <c r="H30" s="251"/>
      <c r="I30" s="250"/>
      <c r="J30" s="309">
        <f t="shared" si="0"/>
        <v>0</v>
      </c>
      <c r="K30" s="310" t="str">
        <f t="shared" si="1"/>
        <v/>
      </c>
      <c r="L30" s="311" t="str">
        <f>IF(C30="","",VLOOKUP(C30,'Code Tables'!I$60:J$163,2,FALSE)/10.764)</f>
        <v/>
      </c>
      <c r="M30" s="312" t="str">
        <f t="shared" si="2"/>
        <v/>
      </c>
      <c r="N30" s="314" t="str">
        <f t="shared" si="3"/>
        <v/>
      </c>
      <c r="O30" s="216"/>
      <c r="P30" s="216"/>
      <c r="Q30" s="259" t="str">
        <f t="shared" si="4"/>
        <v/>
      </c>
      <c r="R30" s="259">
        <f t="shared" si="5"/>
        <v>0</v>
      </c>
      <c r="S30" s="261"/>
      <c r="T30" s="216"/>
      <c r="U30" s="216"/>
    </row>
    <row r="31" spans="1:21" ht="15" customHeight="1">
      <c r="A31" s="216"/>
      <c r="B31" s="249"/>
      <c r="C31" s="550"/>
      <c r="D31" s="551"/>
      <c r="E31" s="552"/>
      <c r="F31" s="250"/>
      <c r="G31" s="250"/>
      <c r="H31" s="251"/>
      <c r="I31" s="250"/>
      <c r="J31" s="309">
        <f t="shared" si="0"/>
        <v>0</v>
      </c>
      <c r="K31" s="310" t="str">
        <f t="shared" si="1"/>
        <v/>
      </c>
      <c r="L31" s="311" t="str">
        <f>IF(C31="","",VLOOKUP(C31,'Code Tables'!I$60:J$163,2,FALSE)/10.764)</f>
        <v/>
      </c>
      <c r="M31" s="312" t="str">
        <f t="shared" si="2"/>
        <v/>
      </c>
      <c r="N31" s="314" t="str">
        <f t="shared" si="3"/>
        <v/>
      </c>
      <c r="O31" s="216"/>
      <c r="P31" s="216"/>
      <c r="Q31" s="259" t="str">
        <f t="shared" si="4"/>
        <v/>
      </c>
      <c r="R31" s="259">
        <f t="shared" si="5"/>
        <v>0</v>
      </c>
      <c r="S31" s="261"/>
      <c r="T31" s="216"/>
      <c r="U31" s="216"/>
    </row>
    <row r="32" spans="1:21" ht="15" customHeight="1">
      <c r="A32" s="216"/>
      <c r="B32" s="249"/>
      <c r="C32" s="550"/>
      <c r="D32" s="551"/>
      <c r="E32" s="552"/>
      <c r="F32" s="250"/>
      <c r="G32" s="250"/>
      <c r="H32" s="251"/>
      <c r="I32" s="250"/>
      <c r="J32" s="309">
        <f t="shared" si="0"/>
        <v>0</v>
      </c>
      <c r="K32" s="310" t="str">
        <f t="shared" si="1"/>
        <v/>
      </c>
      <c r="L32" s="311" t="str">
        <f>IF(C32="","",VLOOKUP(C32,'Code Tables'!I$60:J$163,2,FALSE)/10.764)</f>
        <v/>
      </c>
      <c r="M32" s="312" t="str">
        <f t="shared" si="2"/>
        <v/>
      </c>
      <c r="N32" s="314" t="str">
        <f t="shared" si="3"/>
        <v/>
      </c>
      <c r="O32" s="216"/>
      <c r="P32" s="216"/>
      <c r="Q32" s="259" t="str">
        <f t="shared" si="4"/>
        <v/>
      </c>
      <c r="R32" s="259">
        <f t="shared" si="5"/>
        <v>0</v>
      </c>
      <c r="S32" s="261"/>
      <c r="T32" s="216"/>
      <c r="U32" s="216"/>
    </row>
    <row r="33" spans="1:21" ht="15" customHeight="1">
      <c r="A33" s="216"/>
      <c r="B33" s="249"/>
      <c r="C33" s="550"/>
      <c r="D33" s="551"/>
      <c r="E33" s="552"/>
      <c r="F33" s="250"/>
      <c r="G33" s="250"/>
      <c r="H33" s="251"/>
      <c r="I33" s="250"/>
      <c r="J33" s="309">
        <f t="shared" si="0"/>
        <v>0</v>
      </c>
      <c r="K33" s="310" t="str">
        <f t="shared" si="1"/>
        <v/>
      </c>
      <c r="L33" s="311" t="str">
        <f>IF(C33="","",VLOOKUP(C33,'Code Tables'!I$60:J$163,2,FALSE)/10.764)</f>
        <v/>
      </c>
      <c r="M33" s="312" t="str">
        <f t="shared" si="2"/>
        <v/>
      </c>
      <c r="N33" s="314" t="str">
        <f t="shared" si="3"/>
        <v/>
      </c>
      <c r="O33" s="216"/>
      <c r="P33" s="216"/>
      <c r="Q33" s="259" t="str">
        <f t="shared" si="4"/>
        <v/>
      </c>
      <c r="R33" s="259">
        <f t="shared" si="5"/>
        <v>0</v>
      </c>
      <c r="S33" s="261"/>
      <c r="T33" s="216"/>
      <c r="U33" s="216"/>
    </row>
    <row r="34" spans="1:21" ht="15" customHeight="1">
      <c r="A34" s="216"/>
      <c r="B34" s="249"/>
      <c r="C34" s="550"/>
      <c r="D34" s="551"/>
      <c r="E34" s="552"/>
      <c r="F34" s="250"/>
      <c r="G34" s="250"/>
      <c r="H34" s="251"/>
      <c r="I34" s="250"/>
      <c r="J34" s="309">
        <f t="shared" si="0"/>
        <v>0</v>
      </c>
      <c r="K34" s="310" t="str">
        <f t="shared" si="1"/>
        <v/>
      </c>
      <c r="L34" s="311" t="str">
        <f>IF(C34="","",VLOOKUP(C34,'Code Tables'!I$60:J$163,2,FALSE)/10.764)</f>
        <v/>
      </c>
      <c r="M34" s="312" t="str">
        <f t="shared" si="2"/>
        <v/>
      </c>
      <c r="N34" s="314" t="str">
        <f t="shared" si="3"/>
        <v/>
      </c>
      <c r="O34" s="216"/>
      <c r="P34" s="216"/>
      <c r="Q34" s="259" t="str">
        <f t="shared" si="4"/>
        <v/>
      </c>
      <c r="R34" s="259">
        <f t="shared" si="5"/>
        <v>0</v>
      </c>
      <c r="S34" s="261"/>
      <c r="T34" s="216"/>
      <c r="U34" s="216"/>
    </row>
    <row r="35" spans="1:21" ht="15" customHeight="1">
      <c r="A35" s="216"/>
      <c r="B35" s="249"/>
      <c r="C35" s="550"/>
      <c r="D35" s="551"/>
      <c r="E35" s="552"/>
      <c r="F35" s="250"/>
      <c r="G35" s="250"/>
      <c r="H35" s="251"/>
      <c r="I35" s="250"/>
      <c r="J35" s="309">
        <f t="shared" si="0"/>
        <v>0</v>
      </c>
      <c r="K35" s="310" t="str">
        <f t="shared" si="1"/>
        <v/>
      </c>
      <c r="L35" s="311" t="str">
        <f>IF(C35="","",VLOOKUP(C35,'Code Tables'!I$60:J$163,2,FALSE)/10.764)</f>
        <v/>
      </c>
      <c r="M35" s="312" t="str">
        <f t="shared" si="2"/>
        <v/>
      </c>
      <c r="N35" s="314" t="str">
        <f t="shared" si="3"/>
        <v/>
      </c>
      <c r="O35" s="216"/>
      <c r="P35" s="216"/>
      <c r="Q35" s="259" t="str">
        <f t="shared" si="4"/>
        <v/>
      </c>
      <c r="R35" s="259">
        <f t="shared" si="5"/>
        <v>0</v>
      </c>
      <c r="S35" s="261"/>
      <c r="T35" s="216"/>
      <c r="U35" s="216"/>
    </row>
    <row r="36" spans="1:21" ht="15" customHeight="1">
      <c r="A36" s="216"/>
      <c r="B36" s="249"/>
      <c r="C36" s="550"/>
      <c r="D36" s="551"/>
      <c r="E36" s="552"/>
      <c r="F36" s="250"/>
      <c r="G36" s="250"/>
      <c r="H36" s="251"/>
      <c r="I36" s="250"/>
      <c r="J36" s="309">
        <f t="shared" si="0"/>
        <v>0</v>
      </c>
      <c r="K36" s="310" t="str">
        <f t="shared" si="1"/>
        <v/>
      </c>
      <c r="L36" s="311" t="str">
        <f>IF(C36="","",VLOOKUP(C36,'Code Tables'!I$60:J$163,2,FALSE)/10.764)</f>
        <v/>
      </c>
      <c r="M36" s="312" t="str">
        <f t="shared" si="2"/>
        <v/>
      </c>
      <c r="N36" s="314" t="str">
        <f t="shared" si="3"/>
        <v/>
      </c>
      <c r="O36" s="216"/>
      <c r="P36" s="216"/>
      <c r="Q36" s="259" t="str">
        <f t="shared" si="4"/>
        <v/>
      </c>
      <c r="R36" s="259">
        <f t="shared" si="5"/>
        <v>0</v>
      </c>
      <c r="S36" s="261"/>
      <c r="T36" s="216"/>
      <c r="U36" s="216"/>
    </row>
    <row r="37" spans="1:21" ht="15" customHeight="1">
      <c r="A37" s="216"/>
      <c r="B37" s="249"/>
      <c r="C37" s="550"/>
      <c r="D37" s="551"/>
      <c r="E37" s="552"/>
      <c r="F37" s="250"/>
      <c r="G37" s="250"/>
      <c r="H37" s="251"/>
      <c r="I37" s="250"/>
      <c r="J37" s="309">
        <f t="shared" si="0"/>
        <v>0</v>
      </c>
      <c r="K37" s="310" t="str">
        <f t="shared" si="1"/>
        <v/>
      </c>
      <c r="L37" s="311" t="str">
        <f>IF(C37="","",VLOOKUP(C37,'Code Tables'!I$60:J$163,2,FALSE)/10.764)</f>
        <v/>
      </c>
      <c r="M37" s="312" t="str">
        <f t="shared" si="2"/>
        <v/>
      </c>
      <c r="N37" s="314" t="str">
        <f t="shared" si="3"/>
        <v/>
      </c>
      <c r="O37" s="216"/>
      <c r="P37" s="216"/>
      <c r="Q37" s="259" t="str">
        <f t="shared" si="4"/>
        <v/>
      </c>
      <c r="R37" s="259">
        <f t="shared" si="5"/>
        <v>0</v>
      </c>
      <c r="S37" s="261"/>
      <c r="T37" s="216"/>
      <c r="U37" s="216"/>
    </row>
    <row r="38" spans="1:21" ht="15" customHeight="1">
      <c r="A38" s="216"/>
      <c r="B38" s="249"/>
      <c r="C38" s="550"/>
      <c r="D38" s="551"/>
      <c r="E38" s="552"/>
      <c r="F38" s="250"/>
      <c r="G38" s="250"/>
      <c r="H38" s="251"/>
      <c r="I38" s="250"/>
      <c r="J38" s="309">
        <f t="shared" si="0"/>
        <v>0</v>
      </c>
      <c r="K38" s="310" t="str">
        <f t="shared" si="1"/>
        <v/>
      </c>
      <c r="L38" s="311" t="str">
        <f>IF(C38="","",VLOOKUP(C38,'Code Tables'!I$60:J$163,2,FALSE)/10.764)</f>
        <v/>
      </c>
      <c r="M38" s="312" t="str">
        <f t="shared" si="2"/>
        <v/>
      </c>
      <c r="N38" s="314" t="str">
        <f t="shared" si="3"/>
        <v/>
      </c>
      <c r="O38" s="216"/>
      <c r="P38" s="216"/>
      <c r="Q38" s="259" t="str">
        <f t="shared" si="4"/>
        <v/>
      </c>
      <c r="R38" s="259">
        <f t="shared" si="5"/>
        <v>0</v>
      </c>
      <c r="S38" s="261"/>
      <c r="T38" s="216"/>
      <c r="U38" s="216"/>
    </row>
    <row r="39" spans="1:21" ht="15" customHeight="1">
      <c r="A39" s="216"/>
      <c r="B39" s="249"/>
      <c r="C39" s="550"/>
      <c r="D39" s="551"/>
      <c r="E39" s="552"/>
      <c r="F39" s="250"/>
      <c r="G39" s="250"/>
      <c r="H39" s="251"/>
      <c r="I39" s="250"/>
      <c r="J39" s="309">
        <f t="shared" si="0"/>
        <v>0</v>
      </c>
      <c r="K39" s="310" t="str">
        <f t="shared" si="1"/>
        <v/>
      </c>
      <c r="L39" s="311" t="str">
        <f>IF(C39="","",VLOOKUP(C39,'Code Tables'!I$60:J$163,2,FALSE)/10.764)</f>
        <v/>
      </c>
      <c r="M39" s="312" t="str">
        <f t="shared" si="2"/>
        <v/>
      </c>
      <c r="N39" s="314" t="str">
        <f t="shared" si="3"/>
        <v/>
      </c>
      <c r="O39" s="216"/>
      <c r="P39" s="216"/>
      <c r="Q39" s="259" t="str">
        <f t="shared" si="4"/>
        <v/>
      </c>
      <c r="R39" s="259">
        <f t="shared" si="5"/>
        <v>0</v>
      </c>
      <c r="S39" s="261"/>
      <c r="T39" s="216"/>
      <c r="U39" s="216"/>
    </row>
    <row r="40" spans="1:21" ht="15" customHeight="1">
      <c r="A40" s="216"/>
      <c r="B40" s="249"/>
      <c r="C40" s="550"/>
      <c r="D40" s="551"/>
      <c r="E40" s="552"/>
      <c r="F40" s="250"/>
      <c r="G40" s="250"/>
      <c r="H40" s="251"/>
      <c r="I40" s="250"/>
      <c r="J40" s="309">
        <f t="shared" si="0"/>
        <v>0</v>
      </c>
      <c r="K40" s="310" t="str">
        <f t="shared" si="1"/>
        <v/>
      </c>
      <c r="L40" s="311" t="str">
        <f>IF(C40="","",VLOOKUP(C40,'Code Tables'!I$60:J$163,2,FALSE)/10.764)</f>
        <v/>
      </c>
      <c r="M40" s="312" t="str">
        <f t="shared" si="2"/>
        <v/>
      </c>
      <c r="N40" s="314" t="str">
        <f t="shared" si="3"/>
        <v/>
      </c>
      <c r="O40" s="216"/>
      <c r="P40" s="216"/>
      <c r="Q40" s="259" t="str">
        <f t="shared" si="4"/>
        <v/>
      </c>
      <c r="R40" s="259">
        <f t="shared" si="5"/>
        <v>0</v>
      </c>
      <c r="S40" s="261"/>
      <c r="T40" s="216"/>
      <c r="U40" s="216"/>
    </row>
    <row r="41" spans="1:21">
      <c r="A41" s="216"/>
      <c r="B41" s="249"/>
      <c r="C41" s="550"/>
      <c r="D41" s="551"/>
      <c r="E41" s="552"/>
      <c r="F41" s="250"/>
      <c r="G41" s="250"/>
      <c r="H41" s="251"/>
      <c r="I41" s="250"/>
      <c r="J41" s="309">
        <f t="shared" si="0"/>
        <v>0</v>
      </c>
      <c r="K41" s="310" t="str">
        <f t="shared" si="1"/>
        <v/>
      </c>
      <c r="L41" s="311" t="str">
        <f>IF(C41="","",VLOOKUP(C41,'Code Tables'!I$60:J$163,2,FALSE)/10.764)</f>
        <v/>
      </c>
      <c r="M41" s="312" t="str">
        <f t="shared" si="2"/>
        <v/>
      </c>
      <c r="N41" s="314" t="str">
        <f t="shared" si="3"/>
        <v/>
      </c>
      <c r="O41" s="216"/>
      <c r="P41" s="216"/>
      <c r="Q41" s="259" t="str">
        <f t="shared" si="4"/>
        <v/>
      </c>
      <c r="R41" s="259">
        <f t="shared" si="5"/>
        <v>0</v>
      </c>
      <c r="S41" s="261"/>
      <c r="T41" s="216"/>
      <c r="U41" s="216"/>
    </row>
    <row r="42" spans="1:21">
      <c r="A42" s="216"/>
      <c r="B42" s="249"/>
      <c r="C42" s="550"/>
      <c r="D42" s="551"/>
      <c r="E42" s="552"/>
      <c r="F42" s="250"/>
      <c r="G42" s="250"/>
      <c r="H42" s="251"/>
      <c r="I42" s="250"/>
      <c r="J42" s="309">
        <f t="shared" si="0"/>
        <v>0</v>
      </c>
      <c r="K42" s="310" t="str">
        <f t="shared" si="1"/>
        <v/>
      </c>
      <c r="L42" s="311" t="str">
        <f>IF(C42="","",VLOOKUP(C42,'Code Tables'!I$60:J$163,2,FALSE)/10.764)</f>
        <v/>
      </c>
      <c r="M42" s="312" t="str">
        <f t="shared" si="2"/>
        <v/>
      </c>
      <c r="N42" s="314" t="str">
        <f t="shared" si="3"/>
        <v/>
      </c>
      <c r="O42" s="216"/>
      <c r="P42" s="216"/>
      <c r="Q42" s="259" t="str">
        <f t="shared" si="4"/>
        <v/>
      </c>
      <c r="R42" s="259">
        <f t="shared" si="5"/>
        <v>0</v>
      </c>
      <c r="S42" s="261"/>
      <c r="T42" s="216"/>
      <c r="U42" s="216"/>
    </row>
    <row r="43" spans="1:21">
      <c r="A43" s="216"/>
      <c r="B43" s="249"/>
      <c r="C43" s="550"/>
      <c r="D43" s="551"/>
      <c r="E43" s="552"/>
      <c r="F43" s="250"/>
      <c r="G43" s="250"/>
      <c r="H43" s="251"/>
      <c r="I43" s="250"/>
      <c r="J43" s="309">
        <f t="shared" si="0"/>
        <v>0</v>
      </c>
      <c r="K43" s="310" t="str">
        <f t="shared" si="1"/>
        <v/>
      </c>
      <c r="L43" s="311" t="str">
        <f>IF(C43="","",VLOOKUP(C43,'Code Tables'!I$60:J$163,2,FALSE)/10.764)</f>
        <v/>
      </c>
      <c r="M43" s="312" t="str">
        <f t="shared" si="2"/>
        <v/>
      </c>
      <c r="N43" s="314" t="str">
        <f t="shared" si="3"/>
        <v/>
      </c>
      <c r="O43" s="216"/>
      <c r="P43" s="216"/>
      <c r="Q43" s="259" t="str">
        <f t="shared" si="4"/>
        <v/>
      </c>
      <c r="R43" s="259">
        <f t="shared" si="5"/>
        <v>0</v>
      </c>
      <c r="S43" s="261"/>
      <c r="T43" s="216"/>
      <c r="U43" s="216"/>
    </row>
    <row r="44" spans="1:21">
      <c r="A44" s="216"/>
      <c r="B44" s="249"/>
      <c r="C44" s="550"/>
      <c r="D44" s="551"/>
      <c r="E44" s="552"/>
      <c r="F44" s="250"/>
      <c r="G44" s="250"/>
      <c r="H44" s="251"/>
      <c r="I44" s="250"/>
      <c r="J44" s="309">
        <f t="shared" si="0"/>
        <v>0</v>
      </c>
      <c r="K44" s="310" t="str">
        <f t="shared" si="1"/>
        <v/>
      </c>
      <c r="L44" s="311" t="str">
        <f>IF(C44="","",VLOOKUP(C44,'Code Tables'!I$60:J$163,2,FALSE)/10.764)</f>
        <v/>
      </c>
      <c r="M44" s="312" t="str">
        <f t="shared" si="2"/>
        <v/>
      </c>
      <c r="N44" s="314" t="str">
        <f t="shared" si="3"/>
        <v/>
      </c>
      <c r="O44" s="216"/>
      <c r="P44" s="216"/>
      <c r="Q44" s="259" t="str">
        <f t="shared" si="4"/>
        <v/>
      </c>
      <c r="R44" s="259">
        <f t="shared" si="5"/>
        <v>0</v>
      </c>
      <c r="S44" s="261"/>
      <c r="T44" s="216"/>
      <c r="U44" s="216"/>
    </row>
    <row r="45" spans="1:21">
      <c r="A45" s="216"/>
      <c r="B45" s="249"/>
      <c r="C45" s="550"/>
      <c r="D45" s="551"/>
      <c r="E45" s="552"/>
      <c r="F45" s="250"/>
      <c r="G45" s="250"/>
      <c r="H45" s="251"/>
      <c r="I45" s="250"/>
      <c r="J45" s="309">
        <f t="shared" si="0"/>
        <v>0</v>
      </c>
      <c r="K45" s="310" t="str">
        <f t="shared" si="1"/>
        <v/>
      </c>
      <c r="L45" s="311" t="str">
        <f>IF(C45="","",VLOOKUP(C45,'Code Tables'!I$60:J$163,2,FALSE)/10.764)</f>
        <v/>
      </c>
      <c r="M45" s="312" t="str">
        <f t="shared" si="2"/>
        <v/>
      </c>
      <c r="N45" s="314" t="str">
        <f t="shared" si="3"/>
        <v/>
      </c>
      <c r="O45" s="216"/>
      <c r="P45" s="216"/>
      <c r="Q45" s="259" t="str">
        <f t="shared" si="4"/>
        <v/>
      </c>
      <c r="R45" s="259">
        <f t="shared" si="5"/>
        <v>0</v>
      </c>
      <c r="S45" s="261"/>
      <c r="T45" s="216"/>
      <c r="U45" s="216"/>
    </row>
    <row r="46" spans="1:21" ht="15.75" thickBot="1">
      <c r="A46" s="216"/>
      <c r="B46" s="252"/>
      <c r="C46" s="553"/>
      <c r="D46" s="554"/>
      <c r="E46" s="555"/>
      <c r="F46" s="253"/>
      <c r="G46" s="253"/>
      <c r="H46" s="254"/>
      <c r="I46" s="253"/>
      <c r="J46" s="315">
        <f t="shared" si="0"/>
        <v>0</v>
      </c>
      <c r="K46" s="316" t="str">
        <f t="shared" si="1"/>
        <v/>
      </c>
      <c r="L46" s="317" t="str">
        <f>IF(C46="","",VLOOKUP(C46,'Code Tables'!I$60:J$163,2,FALSE)/10.764)</f>
        <v/>
      </c>
      <c r="M46" s="318" t="str">
        <f t="shared" si="2"/>
        <v/>
      </c>
      <c r="N46" s="319" t="str">
        <f t="shared" si="3"/>
        <v/>
      </c>
      <c r="O46" s="216"/>
      <c r="P46" s="216"/>
      <c r="Q46" s="259" t="str">
        <f t="shared" si="4"/>
        <v/>
      </c>
      <c r="R46" s="259">
        <f t="shared" si="5"/>
        <v>0</v>
      </c>
      <c r="S46" s="261"/>
      <c r="T46" s="216"/>
      <c r="U46" s="216"/>
    </row>
    <row r="47" spans="1:21" ht="12.95" customHeight="1">
      <c r="A47" s="216"/>
      <c r="B47" s="231"/>
      <c r="C47" s="231"/>
      <c r="D47" s="231"/>
      <c r="E47" s="231"/>
      <c r="F47" s="320">
        <f>SUM(F12:F46)</f>
        <v>3850</v>
      </c>
      <c r="G47" s="320">
        <f t="shared" ref="G47:J47" si="6">SUM(G12:G46)</f>
        <v>4090</v>
      </c>
      <c r="H47" s="320">
        <f t="shared" si="6"/>
        <v>880</v>
      </c>
      <c r="I47" s="320">
        <f t="shared" si="6"/>
        <v>1390</v>
      </c>
      <c r="J47" s="320">
        <f t="shared" si="6"/>
        <v>3580</v>
      </c>
      <c r="K47" s="321">
        <f>J47/F47</f>
        <v>0.92987012987012985</v>
      </c>
      <c r="L47" s="321">
        <f>Q47/F47</f>
        <v>1.0538977930282278</v>
      </c>
      <c r="M47" s="248"/>
      <c r="N47" s="211" t="s">
        <v>4370</v>
      </c>
      <c r="O47" s="216"/>
      <c r="P47" s="216"/>
      <c r="Q47" s="262">
        <f>SUM(Q12:Q46)</f>
        <v>4057.5065031586769</v>
      </c>
      <c r="R47" s="262">
        <f>SUM(R12:R46)</f>
        <v>880</v>
      </c>
      <c r="S47" s="261"/>
      <c r="T47" s="216"/>
      <c r="U47" s="216"/>
    </row>
    <row r="48" spans="1:21">
      <c r="A48" s="216"/>
      <c r="B48" s="216"/>
      <c r="C48" s="216"/>
      <c r="D48" s="216"/>
      <c r="E48" s="216"/>
      <c r="F48" s="216"/>
      <c r="G48" s="216"/>
      <c r="H48" s="216"/>
      <c r="I48" s="216"/>
      <c r="J48" s="216"/>
      <c r="K48" s="216"/>
      <c r="L48" s="216"/>
      <c r="M48" s="216"/>
      <c r="N48" s="216"/>
      <c r="O48" s="216"/>
      <c r="P48" s="216"/>
      <c r="Q48" s="216"/>
      <c r="R48" s="216"/>
      <c r="S48" s="216"/>
      <c r="T48" s="216"/>
      <c r="U48" s="216"/>
    </row>
    <row r="49" spans="1:21">
      <c r="A49" s="216"/>
      <c r="B49" s="216"/>
      <c r="C49" s="216"/>
      <c r="D49" s="216"/>
      <c r="E49" s="216"/>
      <c r="F49" s="216"/>
      <c r="G49" s="216"/>
      <c r="H49" s="216"/>
      <c r="I49" s="216"/>
      <c r="J49" s="216"/>
      <c r="K49" s="216"/>
      <c r="L49" s="216"/>
      <c r="M49" s="216"/>
      <c r="N49" s="216"/>
      <c r="O49" s="216"/>
      <c r="P49" s="216"/>
      <c r="Q49" s="216"/>
      <c r="R49" s="216"/>
      <c r="S49" s="216"/>
      <c r="T49" s="216"/>
      <c r="U49" s="216"/>
    </row>
    <row r="50" spans="1:21">
      <c r="A50" s="216"/>
      <c r="B50" s="216"/>
      <c r="C50" s="216"/>
      <c r="D50" s="216"/>
      <c r="E50" s="216"/>
      <c r="F50" s="216"/>
      <c r="G50" s="216"/>
      <c r="H50" s="216"/>
      <c r="I50" s="216"/>
      <c r="J50" s="216"/>
      <c r="K50" s="216"/>
      <c r="L50" s="216"/>
      <c r="M50" s="216"/>
      <c r="N50" s="216"/>
      <c r="O50" s="216"/>
      <c r="P50" s="216"/>
      <c r="Q50" s="216"/>
      <c r="R50" s="216"/>
      <c r="S50" s="216"/>
      <c r="T50" s="216"/>
      <c r="U50" s="216"/>
    </row>
    <row r="51" spans="1:21">
      <c r="A51" s="216"/>
      <c r="B51" s="216"/>
      <c r="C51" s="216"/>
      <c r="D51" s="216"/>
      <c r="E51" s="216"/>
      <c r="F51" s="216"/>
      <c r="G51" s="216"/>
      <c r="H51" s="216"/>
      <c r="I51" s="216"/>
      <c r="J51" s="216"/>
      <c r="K51" s="216"/>
      <c r="L51" s="216"/>
      <c r="M51" s="216"/>
      <c r="N51" s="216"/>
      <c r="O51" s="216"/>
      <c r="P51" s="216"/>
      <c r="Q51" s="216"/>
      <c r="R51" s="216"/>
      <c r="S51" s="216"/>
      <c r="T51" s="216"/>
      <c r="U51" s="216"/>
    </row>
    <row r="52" spans="1:21">
      <c r="A52" s="216"/>
      <c r="B52" s="216"/>
      <c r="C52" s="216"/>
      <c r="D52" s="216"/>
      <c r="E52" s="216"/>
      <c r="F52" s="216"/>
      <c r="G52" s="216"/>
      <c r="H52" s="216"/>
      <c r="I52" s="216"/>
      <c r="J52" s="216"/>
      <c r="K52" s="216"/>
      <c r="L52" s="216"/>
      <c r="M52" s="216"/>
      <c r="N52" s="216"/>
      <c r="O52" s="216"/>
      <c r="P52" s="216"/>
      <c r="Q52" s="216"/>
      <c r="R52" s="216"/>
      <c r="S52" s="216"/>
      <c r="T52" s="216"/>
      <c r="U52" s="216"/>
    </row>
    <row r="53" spans="1:21">
      <c r="A53" s="216"/>
      <c r="B53" s="216"/>
      <c r="C53" s="216"/>
      <c r="D53" s="216"/>
      <c r="E53" s="216"/>
      <c r="F53" s="216"/>
      <c r="G53" s="216"/>
      <c r="H53" s="216"/>
      <c r="I53" s="216"/>
      <c r="J53" s="216"/>
      <c r="K53" s="216"/>
      <c r="L53" s="216"/>
      <c r="M53" s="216"/>
      <c r="N53" s="216"/>
      <c r="O53" s="216"/>
      <c r="P53" s="216"/>
      <c r="Q53" s="216"/>
      <c r="R53" s="216"/>
      <c r="S53" s="216"/>
      <c r="T53" s="216"/>
      <c r="U53" s="216"/>
    </row>
    <row r="54" spans="1:21">
      <c r="A54" s="216"/>
      <c r="B54" s="216"/>
      <c r="C54" s="216"/>
      <c r="D54" s="216"/>
      <c r="E54" s="216"/>
      <c r="F54" s="216"/>
      <c r="G54" s="216"/>
      <c r="H54" s="216"/>
      <c r="I54" s="216"/>
      <c r="J54" s="216"/>
      <c r="K54" s="216"/>
      <c r="L54" s="216"/>
      <c r="M54" s="216"/>
      <c r="N54" s="216"/>
      <c r="O54" s="216"/>
      <c r="P54" s="216"/>
      <c r="Q54" s="216"/>
      <c r="R54" s="216"/>
      <c r="S54" s="216"/>
      <c r="T54" s="216"/>
      <c r="U54" s="216"/>
    </row>
    <row r="55" spans="1:21">
      <c r="A55" s="216"/>
      <c r="B55" s="216"/>
      <c r="C55" s="216"/>
      <c r="D55" s="216"/>
      <c r="E55" s="216"/>
      <c r="F55" s="216"/>
      <c r="G55" s="216"/>
      <c r="H55" s="216"/>
      <c r="I55" s="216"/>
      <c r="J55" s="216"/>
      <c r="K55" s="216"/>
      <c r="L55" s="216"/>
      <c r="M55" s="216"/>
      <c r="N55" s="216"/>
      <c r="O55" s="216"/>
      <c r="P55" s="216"/>
      <c r="Q55" s="216"/>
      <c r="R55" s="216"/>
      <c r="S55" s="216"/>
      <c r="T55" s="216"/>
      <c r="U55" s="216"/>
    </row>
    <row r="56" spans="1:21">
      <c r="A56" s="216"/>
      <c r="B56" s="216"/>
      <c r="C56" s="216"/>
      <c r="D56" s="216"/>
      <c r="E56" s="216"/>
      <c r="F56" s="216"/>
      <c r="G56" s="216"/>
      <c r="H56" s="216"/>
      <c r="I56" s="216"/>
      <c r="J56" s="216"/>
      <c r="K56" s="216"/>
      <c r="L56" s="216"/>
      <c r="M56" s="216"/>
      <c r="N56" s="216"/>
      <c r="O56" s="216"/>
      <c r="P56" s="216"/>
      <c r="Q56" s="216"/>
      <c r="R56" s="216"/>
      <c r="S56" s="216"/>
      <c r="T56" s="216"/>
      <c r="U56" s="216"/>
    </row>
    <row r="57" spans="1:21">
      <c r="A57" s="216"/>
      <c r="B57" s="216"/>
      <c r="C57" s="216"/>
      <c r="D57" s="216"/>
      <c r="E57" s="216"/>
      <c r="F57" s="216"/>
      <c r="G57" s="216"/>
      <c r="H57" s="216"/>
      <c r="I57" s="216"/>
      <c r="J57" s="216"/>
      <c r="K57" s="216"/>
      <c r="L57" s="216"/>
      <c r="M57" s="216"/>
      <c r="N57" s="216"/>
      <c r="O57" s="216"/>
      <c r="P57" s="216"/>
      <c r="Q57" s="216"/>
      <c r="R57" s="216"/>
      <c r="S57" s="216"/>
      <c r="T57" s="216"/>
      <c r="U57" s="216"/>
    </row>
    <row r="58" spans="1:21">
      <c r="A58" s="216"/>
      <c r="B58" s="216"/>
      <c r="C58" s="216"/>
      <c r="D58" s="216"/>
      <c r="E58" s="216"/>
      <c r="F58" s="216"/>
      <c r="G58" s="216"/>
      <c r="H58" s="216"/>
      <c r="I58" s="216"/>
      <c r="J58" s="216"/>
      <c r="K58" s="216"/>
      <c r="L58" s="216"/>
      <c r="M58" s="216"/>
      <c r="N58" s="216"/>
      <c r="O58" s="216"/>
      <c r="P58" s="216"/>
      <c r="Q58" s="216"/>
      <c r="R58" s="216"/>
      <c r="S58" s="216"/>
      <c r="T58" s="216"/>
      <c r="U58" s="216"/>
    </row>
    <row r="59" spans="1:21">
      <c r="A59" s="216"/>
      <c r="B59" s="216"/>
      <c r="C59" s="216"/>
      <c r="D59" s="216"/>
      <c r="E59" s="216"/>
      <c r="F59" s="216"/>
      <c r="G59" s="216"/>
      <c r="H59" s="216"/>
      <c r="I59" s="216"/>
      <c r="J59" s="216"/>
      <c r="K59" s="216"/>
      <c r="L59" s="216"/>
      <c r="M59" s="216"/>
      <c r="N59" s="216"/>
      <c r="O59" s="216"/>
      <c r="P59" s="216"/>
      <c r="Q59" s="216"/>
      <c r="R59" s="216"/>
      <c r="S59" s="216"/>
      <c r="T59" s="216"/>
      <c r="U59" s="216"/>
    </row>
    <row r="60" spans="1:21">
      <c r="A60" s="216"/>
      <c r="B60" s="216"/>
      <c r="C60" s="216"/>
      <c r="D60" s="222"/>
      <c r="E60" s="222"/>
      <c r="F60" s="222"/>
      <c r="G60" s="216"/>
      <c r="H60" s="222"/>
      <c r="I60" s="222"/>
      <c r="J60" s="222"/>
      <c r="K60" s="222"/>
      <c r="L60" s="222"/>
      <c r="M60" s="222"/>
      <c r="N60" s="222"/>
      <c r="O60" s="216"/>
      <c r="P60" s="216"/>
      <c r="Q60" s="216"/>
      <c r="R60" s="216"/>
      <c r="S60" s="216"/>
      <c r="T60" s="216"/>
      <c r="U60" s="216"/>
    </row>
    <row r="61" spans="1:21">
      <c r="A61" s="216"/>
      <c r="B61" s="216"/>
      <c r="C61" s="216"/>
      <c r="D61" s="222"/>
      <c r="E61" s="222"/>
      <c r="F61" s="222"/>
      <c r="G61" s="216"/>
      <c r="H61" s="222"/>
      <c r="I61" s="222"/>
      <c r="J61" s="222"/>
      <c r="K61" s="222"/>
      <c r="L61" s="222"/>
      <c r="M61" s="222"/>
      <c r="N61" s="222"/>
      <c r="O61" s="216"/>
      <c r="P61" s="216"/>
      <c r="Q61" s="216"/>
      <c r="R61" s="216"/>
      <c r="S61" s="216"/>
      <c r="T61" s="216"/>
      <c r="U61" s="216"/>
    </row>
    <row r="62" spans="1:21">
      <c r="A62" s="216"/>
      <c r="B62" s="216"/>
      <c r="C62" s="216"/>
      <c r="D62" s="222"/>
      <c r="E62" s="222"/>
      <c r="F62" s="222"/>
      <c r="G62" s="216"/>
      <c r="H62" s="222"/>
      <c r="I62" s="222"/>
      <c r="J62" s="222"/>
      <c r="K62" s="222"/>
      <c r="L62" s="222"/>
      <c r="M62" s="222"/>
      <c r="N62" s="222"/>
      <c r="O62" s="216"/>
      <c r="P62" s="216"/>
      <c r="Q62" s="216"/>
      <c r="R62" s="216"/>
      <c r="S62" s="216"/>
      <c r="T62" s="216"/>
      <c r="U62" s="216"/>
    </row>
    <row r="63" spans="1:21">
      <c r="A63" s="216"/>
      <c r="B63" s="216"/>
      <c r="C63" s="216"/>
      <c r="D63" s="222"/>
      <c r="E63" s="222"/>
      <c r="F63" s="216"/>
      <c r="G63" s="216"/>
      <c r="H63" s="216"/>
      <c r="I63" s="216"/>
      <c r="J63" s="216"/>
      <c r="K63" s="222"/>
      <c r="L63" s="222"/>
      <c r="M63" s="222"/>
      <c r="N63" s="216"/>
      <c r="O63" s="216"/>
      <c r="P63" s="216"/>
      <c r="Q63" s="216"/>
      <c r="R63" s="216"/>
      <c r="S63" s="216"/>
      <c r="T63" s="216"/>
      <c r="U63" s="216"/>
    </row>
    <row r="64" spans="1:21">
      <c r="A64" s="216"/>
      <c r="B64" s="216"/>
      <c r="C64" s="216"/>
      <c r="D64" s="222"/>
      <c r="E64" s="222"/>
      <c r="F64" s="222"/>
      <c r="G64" s="216"/>
      <c r="H64" s="216"/>
      <c r="I64" s="216"/>
      <c r="J64" s="216"/>
      <c r="K64" s="222"/>
      <c r="L64" s="222"/>
      <c r="M64" s="222"/>
      <c r="N64" s="216"/>
      <c r="O64" s="216"/>
      <c r="P64" s="216"/>
      <c r="Q64" s="216"/>
      <c r="R64" s="216"/>
      <c r="S64" s="216"/>
      <c r="T64" s="216"/>
      <c r="U64" s="216"/>
    </row>
    <row r="65" spans="1:21">
      <c r="A65" s="216"/>
      <c r="B65" s="216"/>
      <c r="C65" s="216"/>
      <c r="D65" s="222"/>
      <c r="E65" s="222"/>
      <c r="F65" s="222"/>
      <c r="G65" s="216"/>
      <c r="H65" s="216"/>
      <c r="I65" s="216"/>
      <c r="J65" s="216"/>
      <c r="K65" s="216"/>
      <c r="L65" s="216"/>
      <c r="M65" s="216"/>
      <c r="N65" s="216"/>
      <c r="O65" s="216"/>
      <c r="P65" s="216"/>
      <c r="Q65" s="216"/>
      <c r="R65" s="216"/>
      <c r="S65" s="216"/>
      <c r="T65" s="216"/>
      <c r="U65" s="216"/>
    </row>
    <row r="66" spans="1:21">
      <c r="A66" s="216"/>
      <c r="B66" s="216"/>
      <c r="C66" s="216"/>
      <c r="D66" s="222"/>
      <c r="E66" s="222"/>
      <c r="F66" s="222"/>
      <c r="G66" s="216"/>
      <c r="H66" s="216"/>
      <c r="I66" s="216"/>
      <c r="J66" s="216"/>
      <c r="K66" s="216"/>
      <c r="L66" s="216"/>
      <c r="M66" s="216"/>
      <c r="N66" s="216"/>
      <c r="O66" s="216"/>
      <c r="P66" s="216"/>
      <c r="Q66" s="216"/>
      <c r="R66" s="216"/>
      <c r="S66" s="216"/>
      <c r="T66" s="216"/>
      <c r="U66" s="216"/>
    </row>
    <row r="67" spans="1:21">
      <c r="A67" s="216"/>
      <c r="B67" s="216"/>
      <c r="C67" s="216"/>
      <c r="D67" s="222"/>
      <c r="E67" s="222"/>
      <c r="F67" s="222"/>
      <c r="G67" s="216"/>
      <c r="H67" s="216"/>
      <c r="I67" s="216"/>
      <c r="J67" s="216"/>
      <c r="K67" s="216"/>
      <c r="L67" s="216"/>
      <c r="M67" s="216"/>
      <c r="N67" s="216"/>
      <c r="O67" s="216"/>
      <c r="P67" s="216"/>
      <c r="Q67" s="216"/>
      <c r="R67" s="216"/>
      <c r="S67" s="216"/>
      <c r="T67" s="216"/>
      <c r="U67" s="216"/>
    </row>
    <row r="68" spans="1:21">
      <c r="A68" s="216"/>
      <c r="B68" s="216"/>
      <c r="C68" s="216"/>
      <c r="D68" s="222"/>
      <c r="E68" s="222"/>
      <c r="F68" s="222"/>
      <c r="G68" s="216"/>
      <c r="H68" s="216"/>
      <c r="I68" s="216"/>
      <c r="J68" s="216"/>
      <c r="K68" s="216"/>
      <c r="L68" s="216"/>
      <c r="M68" s="216"/>
      <c r="N68" s="216"/>
      <c r="O68" s="216"/>
      <c r="P68" s="216"/>
      <c r="Q68" s="216"/>
      <c r="R68" s="216"/>
      <c r="S68" s="216"/>
      <c r="T68" s="216"/>
      <c r="U68" s="216"/>
    </row>
    <row r="69" spans="1:21">
      <c r="A69" s="216"/>
      <c r="B69" s="216"/>
      <c r="C69" s="216"/>
      <c r="D69" s="216"/>
      <c r="E69" s="216"/>
      <c r="F69" s="216"/>
      <c r="G69" s="216"/>
      <c r="H69" s="216"/>
      <c r="I69" s="216"/>
      <c r="J69" s="216"/>
      <c r="K69" s="216"/>
      <c r="L69" s="216"/>
      <c r="M69" s="216"/>
      <c r="N69" s="216"/>
      <c r="O69" s="216"/>
      <c r="P69" s="216"/>
      <c r="Q69" s="216"/>
      <c r="R69" s="216"/>
      <c r="S69" s="216"/>
      <c r="T69" s="216"/>
      <c r="U69" s="216"/>
    </row>
    <row r="70" spans="1:21">
      <c r="A70" s="216"/>
      <c r="B70" s="216"/>
      <c r="C70" s="216"/>
      <c r="D70" s="216"/>
      <c r="E70" s="216"/>
      <c r="F70" s="216"/>
      <c r="G70" s="216"/>
      <c r="H70" s="216"/>
      <c r="I70" s="216"/>
      <c r="J70" s="216"/>
      <c r="K70" s="216"/>
      <c r="L70" s="216"/>
      <c r="M70" s="216"/>
      <c r="N70" s="216"/>
      <c r="O70" s="216"/>
      <c r="P70" s="216"/>
      <c r="Q70" s="216"/>
      <c r="R70" s="216"/>
      <c r="S70" s="216"/>
      <c r="T70" s="216"/>
      <c r="U70" s="216"/>
    </row>
    <row r="71" spans="1:21">
      <c r="A71" s="216"/>
      <c r="B71" s="216"/>
      <c r="C71" s="216"/>
      <c r="D71" s="216"/>
      <c r="E71" s="216"/>
      <c r="F71" s="216"/>
      <c r="G71" s="216"/>
      <c r="H71" s="216"/>
      <c r="I71" s="216"/>
      <c r="J71" s="216"/>
      <c r="K71" s="216"/>
      <c r="L71" s="216"/>
      <c r="M71" s="216"/>
      <c r="N71" s="216"/>
      <c r="O71" s="216"/>
      <c r="P71" s="216"/>
      <c r="Q71" s="216"/>
      <c r="R71" s="216"/>
      <c r="S71" s="216"/>
      <c r="T71" s="216"/>
      <c r="U71" s="216"/>
    </row>
    <row r="72" spans="1:21">
      <c r="A72" s="216"/>
      <c r="B72" s="216"/>
      <c r="C72" s="216"/>
      <c r="D72" s="216"/>
      <c r="E72" s="216"/>
      <c r="F72" s="216"/>
      <c r="G72" s="216"/>
      <c r="H72" s="216"/>
      <c r="I72" s="216"/>
      <c r="J72" s="216"/>
      <c r="K72" s="216"/>
      <c r="L72" s="216"/>
      <c r="M72" s="216"/>
      <c r="N72" s="216"/>
      <c r="O72" s="216"/>
      <c r="P72" s="216"/>
      <c r="Q72" s="216"/>
      <c r="R72" s="216"/>
      <c r="S72" s="216"/>
      <c r="T72" s="216"/>
      <c r="U72" s="216"/>
    </row>
    <row r="73" spans="1:21">
      <c r="A73" s="216"/>
      <c r="B73" s="216"/>
      <c r="C73" s="216"/>
      <c r="D73" s="216"/>
      <c r="E73" s="216"/>
      <c r="F73" s="216"/>
      <c r="G73" s="216"/>
      <c r="H73" s="216"/>
      <c r="I73" s="216"/>
      <c r="J73" s="216"/>
      <c r="K73" s="216"/>
      <c r="L73" s="216"/>
      <c r="M73" s="216"/>
      <c r="N73" s="216"/>
      <c r="O73" s="216"/>
      <c r="P73" s="216"/>
      <c r="Q73" s="216"/>
      <c r="R73" s="216"/>
      <c r="S73" s="216"/>
      <c r="T73" s="216"/>
      <c r="U73" s="216"/>
    </row>
    <row r="74" spans="1:21">
      <c r="A74" s="216"/>
      <c r="B74" s="216"/>
      <c r="C74" s="216"/>
      <c r="D74" s="216"/>
      <c r="E74" s="216"/>
      <c r="F74" s="216"/>
      <c r="G74" s="216"/>
      <c r="H74" s="216"/>
      <c r="I74" s="216"/>
      <c r="J74" s="216"/>
      <c r="K74" s="216"/>
      <c r="L74" s="216"/>
      <c r="M74" s="216"/>
      <c r="N74" s="216"/>
      <c r="O74" s="216"/>
      <c r="P74" s="216"/>
      <c r="Q74" s="216"/>
      <c r="R74" s="216"/>
      <c r="S74" s="216"/>
      <c r="T74" s="216"/>
      <c r="U74" s="216"/>
    </row>
    <row r="75" spans="1:21">
      <c r="A75" s="216"/>
      <c r="B75" s="216"/>
      <c r="C75" s="216"/>
      <c r="D75" s="216"/>
      <c r="E75" s="216"/>
      <c r="F75" s="216"/>
      <c r="G75" s="216"/>
      <c r="H75" s="216"/>
      <c r="I75" s="216"/>
      <c r="J75" s="216"/>
      <c r="K75" s="216"/>
      <c r="L75" s="216"/>
      <c r="M75" s="216"/>
      <c r="N75" s="216"/>
      <c r="O75" s="216"/>
      <c r="P75" s="216"/>
      <c r="Q75" s="216"/>
      <c r="R75" s="216"/>
      <c r="S75" s="216"/>
      <c r="T75" s="216"/>
      <c r="U75" s="216"/>
    </row>
    <row r="76" spans="1:21">
      <c r="A76" s="216"/>
      <c r="B76" s="216"/>
      <c r="C76" s="216"/>
      <c r="D76" s="216"/>
      <c r="E76" s="216"/>
      <c r="F76" s="216"/>
      <c r="G76" s="216"/>
      <c r="H76" s="216"/>
      <c r="I76" s="216"/>
      <c r="J76" s="216"/>
      <c r="K76" s="216"/>
      <c r="L76" s="216"/>
      <c r="M76" s="216"/>
      <c r="N76" s="216"/>
      <c r="O76" s="216"/>
      <c r="P76" s="216"/>
      <c r="Q76" s="216"/>
      <c r="R76" s="216"/>
      <c r="S76" s="216"/>
      <c r="T76" s="216"/>
      <c r="U76" s="216"/>
    </row>
    <row r="77" spans="1:21">
      <c r="A77" s="216"/>
      <c r="B77" s="216"/>
      <c r="C77" s="216"/>
      <c r="D77" s="216"/>
      <c r="E77" s="216"/>
      <c r="F77" s="216"/>
      <c r="G77" s="216"/>
      <c r="H77" s="216"/>
      <c r="I77" s="216"/>
      <c r="J77" s="216"/>
      <c r="K77" s="216"/>
      <c r="L77" s="216"/>
      <c r="M77" s="216"/>
      <c r="N77" s="216"/>
      <c r="O77" s="216"/>
      <c r="P77" s="216"/>
      <c r="Q77" s="216"/>
      <c r="R77" s="216"/>
      <c r="S77" s="216"/>
      <c r="T77" s="216"/>
      <c r="U77" s="216"/>
    </row>
    <row r="78" spans="1:21">
      <c r="A78" s="216"/>
      <c r="B78" s="216"/>
      <c r="C78" s="216"/>
      <c r="D78" s="216"/>
      <c r="E78" s="216"/>
      <c r="F78" s="216"/>
      <c r="G78" s="216"/>
      <c r="H78" s="216"/>
      <c r="I78" s="216"/>
      <c r="J78" s="216"/>
      <c r="K78" s="216"/>
      <c r="L78" s="216"/>
      <c r="M78" s="216"/>
      <c r="N78" s="216"/>
      <c r="O78" s="216"/>
      <c r="P78" s="216"/>
      <c r="Q78" s="216"/>
      <c r="R78" s="216"/>
      <c r="S78" s="216"/>
      <c r="T78" s="216"/>
      <c r="U78" s="216"/>
    </row>
    <row r="79" spans="1:21">
      <c r="A79" s="216"/>
      <c r="B79" s="216"/>
      <c r="C79" s="216"/>
      <c r="D79" s="216"/>
      <c r="E79" s="216"/>
      <c r="F79" s="216"/>
      <c r="G79" s="216"/>
      <c r="H79" s="216"/>
      <c r="I79" s="216"/>
      <c r="J79" s="216"/>
      <c r="K79" s="216"/>
      <c r="L79" s="216"/>
      <c r="M79" s="216"/>
      <c r="N79" s="216"/>
      <c r="O79" s="216"/>
      <c r="P79" s="216"/>
      <c r="Q79" s="216"/>
      <c r="R79" s="216"/>
      <c r="S79" s="216"/>
      <c r="T79" s="216"/>
      <c r="U79" s="216"/>
    </row>
  </sheetData>
  <sheetProtection algorithmName="SHA-512" hashValue="LcMBptnAVfo9lMXuFYUpbEqMNHJrWuyuoqLHhWwANiGjNOppCFwFfMS/Q52qWRomWrQ8qr3FSU9WPCkWDWEjLg==" saltValue="2uIEW38a4OSj3dkRuImSEg==" spinCount="100000" sheet="1" objects="1" scenarios="1"/>
  <mergeCells count="70">
    <mergeCell ref="B10:B11"/>
    <mergeCell ref="I6:K6"/>
    <mergeCell ref="M10:M11"/>
    <mergeCell ref="L10:L11"/>
    <mergeCell ref="K10:K11"/>
    <mergeCell ref="J10:J11"/>
    <mergeCell ref="I10:I11"/>
    <mergeCell ref="D7:G7"/>
    <mergeCell ref="I7:K7"/>
    <mergeCell ref="C10:E11"/>
    <mergeCell ref="Q9:Q11"/>
    <mergeCell ref="R9:R11"/>
    <mergeCell ref="H10:H11"/>
    <mergeCell ref="G10:G11"/>
    <mergeCell ref="F10:F11"/>
    <mergeCell ref="L3:M4"/>
    <mergeCell ref="L6:M6"/>
    <mergeCell ref="L7:M7"/>
    <mergeCell ref="M9:N9"/>
    <mergeCell ref="C21:E21"/>
    <mergeCell ref="E3:F3"/>
    <mergeCell ref="E4:F4"/>
    <mergeCell ref="G3:K3"/>
    <mergeCell ref="G4:K4"/>
    <mergeCell ref="C12:E12"/>
    <mergeCell ref="C13:E13"/>
    <mergeCell ref="C14:E14"/>
    <mergeCell ref="C15:E15"/>
    <mergeCell ref="C16:E16"/>
    <mergeCell ref="C17:E17"/>
    <mergeCell ref="C22:E22"/>
    <mergeCell ref="D1:N1"/>
    <mergeCell ref="D2:N2"/>
    <mergeCell ref="B9:F9"/>
    <mergeCell ref="B3:C3"/>
    <mergeCell ref="B4:C4"/>
    <mergeCell ref="B6:C6"/>
    <mergeCell ref="B7:C7"/>
    <mergeCell ref="B1:C2"/>
    <mergeCell ref="K9:L9"/>
    <mergeCell ref="N3:N4"/>
    <mergeCell ref="G9:J9"/>
    <mergeCell ref="D6:G6"/>
    <mergeCell ref="C18:E18"/>
    <mergeCell ref="C19:E19"/>
    <mergeCell ref="C20:E20"/>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43:E43"/>
    <mergeCell ref="C44:E44"/>
    <mergeCell ref="C45:E45"/>
    <mergeCell ref="C46:E46"/>
    <mergeCell ref="C38:E38"/>
    <mergeCell ref="C39:E39"/>
    <mergeCell ref="C40:E40"/>
    <mergeCell ref="C41:E41"/>
    <mergeCell ref="C42:E42"/>
  </mergeCells>
  <conditionalFormatting sqref="M12:M46">
    <cfRule type="containsText" dxfId="11" priority="11" operator="containsText" text="Fail">
      <formula>NOT(ISERROR(SEARCH("Fail",M12)))</formula>
    </cfRule>
    <cfRule type="containsText" dxfId="10" priority="18" operator="containsText" text="Fail">
      <formula>NOT(ISERROR(SEARCH("Fail",M12)))</formula>
    </cfRule>
  </conditionalFormatting>
  <conditionalFormatting sqref="I12:I16 I21:I46">
    <cfRule type="cellIs" dxfId="9" priority="16" operator="greaterThan">
      <formula>$G12</formula>
    </cfRule>
  </conditionalFormatting>
  <conditionalFormatting sqref="G12:G16 G21:G46">
    <cfRule type="cellIs" dxfId="8" priority="15" operator="lessThan">
      <formula>$I12</formula>
    </cfRule>
  </conditionalFormatting>
  <conditionalFormatting sqref="K12:K46">
    <cfRule type="cellIs" dxfId="7" priority="13" operator="greaterThan">
      <formula>$L12</formula>
    </cfRule>
  </conditionalFormatting>
  <conditionalFormatting sqref="M12:M46">
    <cfRule type="containsText" dxfId="6" priority="9" operator="containsText" text="N/A">
      <formula>NOT(ISERROR(SEARCH("N/A",M12)))</formula>
    </cfRule>
  </conditionalFormatting>
  <conditionalFormatting sqref="M12:M46">
    <cfRule type="containsText" dxfId="5" priority="8" operator="containsText" text="Pass">
      <formula>NOT(ISERROR(SEARCH("Pass",M12)))</formula>
    </cfRule>
  </conditionalFormatting>
  <conditionalFormatting sqref="N12:N46">
    <cfRule type="containsText" dxfId="4" priority="7" operator="containsText" text="Part 4">
      <formula>NOT(ISERROR(SEARCH("Part 4",N12)))</formula>
    </cfRule>
  </conditionalFormatting>
  <conditionalFormatting sqref="N11">
    <cfRule type="containsText" dxfId="3" priority="5" operator="containsText" text="Controls">
      <formula>NOT(ISERROR(SEARCH("Controls",N11)))</formula>
    </cfRule>
    <cfRule type="cellIs" dxfId="2" priority="6" operator="greaterThan">
      <formula>0</formula>
    </cfRule>
  </conditionalFormatting>
  <conditionalFormatting sqref="I17:I20">
    <cfRule type="cellIs" dxfId="1" priority="4" operator="greaterThan">
      <formula>$G17</formula>
    </cfRule>
  </conditionalFormatting>
  <conditionalFormatting sqref="G17:G20">
    <cfRule type="cellIs" dxfId="0" priority="3" operator="lessThan">
      <formula>$I17</formula>
    </cfRule>
  </conditionalFormatting>
  <hyperlinks>
    <hyperlink ref="D2:N2" r:id="rId1" display="(See NECB/ZEBP alteration requirements)"/>
    <hyperlink ref="M9:N9" r:id="rId2" display="Alteration Rules"/>
  </hyperlinks>
  <printOptions horizontalCentered="1"/>
  <pageMargins left="0.5" right="0.5" top="0.75" bottom="0.75" header="0.3" footer="0.3"/>
  <pageSetup scale="86" fitToHeight="0" orientation="portrait" r:id="rId3"/>
  <ignoredErrors>
    <ignoredError sqref="J12 N12" unlockedFormula="1"/>
  </ignoredErrors>
  <drawing r:id="rId4"/>
  <legacyDrawing r:id="rId5"/>
  <extLst>
    <ext xmlns:x14="http://schemas.microsoft.com/office/spreadsheetml/2009/9/main" uri="{CCE6A557-97BC-4b89-ADB6-D9C93CAAB3DF}">
      <x14:dataValidations xmlns:xm="http://schemas.microsoft.com/office/excel/2006/main" count="1">
        <x14:dataValidation type="list" showInputMessage="1" showErrorMessage="1">
          <x14:formula1>
            <xm:f>'Code Tables'!$I$60:$I$164</xm:f>
          </x14:formula1>
          <xm:sqref>C12:C46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0"/>
  <sheetViews>
    <sheetView showGridLines="0" zoomScaleNormal="100" workbookViewId="0"/>
  </sheetViews>
  <sheetFormatPr defaultColWidth="9.140625" defaultRowHeight="15"/>
  <cols>
    <col min="1" max="1" width="2.5703125" style="1" customWidth="1"/>
    <col min="2" max="2" width="13.28515625" style="1" customWidth="1"/>
    <col min="3" max="3" width="10.7109375" style="1" customWidth="1"/>
    <col min="4" max="4" width="20.5703125" style="1" customWidth="1"/>
    <col min="5" max="5" width="12.5703125" style="1" customWidth="1"/>
    <col min="6" max="6" width="6.5703125" style="2" customWidth="1"/>
    <col min="7" max="7" width="13.5703125" style="1" customWidth="1"/>
    <col min="8" max="8" width="4.5703125" style="2" customWidth="1"/>
    <col min="9" max="9" width="12.7109375" style="2" customWidth="1"/>
    <col min="10" max="10" width="15.5703125" style="1" customWidth="1"/>
    <col min="11" max="16384" width="9.140625" style="1"/>
  </cols>
  <sheetData>
    <row r="1" spans="1:10" s="2" customFormat="1" ht="21.95" customHeight="1">
      <c r="A1" s="216"/>
      <c r="B1" s="595"/>
      <c r="C1" s="482" t="s">
        <v>4290</v>
      </c>
      <c r="D1" s="483"/>
      <c r="E1" s="483"/>
      <c r="F1" s="483"/>
      <c r="G1" s="483"/>
      <c r="H1" s="483"/>
      <c r="I1" s="483"/>
      <c r="J1" s="484"/>
    </row>
    <row r="2" spans="1:10" s="2" customFormat="1" ht="12.95" customHeight="1">
      <c r="A2" s="216"/>
      <c r="B2" s="596"/>
      <c r="C2" s="559" t="s">
        <v>4288</v>
      </c>
      <c r="D2" s="485"/>
      <c r="E2" s="485"/>
      <c r="F2" s="485"/>
      <c r="G2" s="485"/>
      <c r="H2" s="485"/>
      <c r="I2" s="485"/>
      <c r="J2" s="486"/>
    </row>
    <row r="3" spans="1:10" s="2" customFormat="1" ht="12.95" customHeight="1">
      <c r="A3" s="231"/>
      <c r="B3" s="226" t="s">
        <v>4263</v>
      </c>
      <c r="C3" s="306" t="str">
        <f>IF('SAMPLE Checklist - Alterations'!H3="","",'SAMPLE Checklist - Alterations'!H3)</f>
        <v/>
      </c>
      <c r="D3" s="306">
        <f>IF('SAMPLE Checklist - Alterations'!K3="","",'SAMPLE Checklist - Alterations'!K3)</f>
        <v>4324</v>
      </c>
      <c r="E3" s="512" t="str">
        <f>IF('SAMPLE Checklist - Alterations'!O3="","",'SAMPLE Checklist - Alterations'!O3)</f>
        <v>ABERDEEN STREET</v>
      </c>
      <c r="F3" s="512"/>
      <c r="G3" s="512"/>
      <c r="H3" s="512"/>
      <c r="I3" s="599" t="s">
        <v>4267</v>
      </c>
      <c r="J3" s="597" t="str">
        <f>IF('SAMPLE Checklist - Alterations'!AE3="","",'SAMPLE Checklist - Alterations'!AE3)</f>
        <v>BP 2023-07536</v>
      </c>
    </row>
    <row r="4" spans="1:10" s="2" customFormat="1" ht="12.95" customHeight="1">
      <c r="A4" s="231"/>
      <c r="B4" s="226" t="s">
        <v>4262</v>
      </c>
      <c r="C4" s="306" t="str">
        <f>IF('SAMPLE Checklist - Alterations'!H4="","",'SAMPLE Checklist - Alterations'!H4)</f>
        <v/>
      </c>
      <c r="D4" s="306" t="str">
        <f>IF('SAMPLE Checklist - Alterations'!K4="","",'SAMPLE Checklist - Alterations'!K4)</f>
        <v/>
      </c>
      <c r="E4" s="512" t="str">
        <f>IF('SAMPLE Checklist - Alterations'!O4="","",'SAMPLE Checklist - Alterations'!O4)</f>
        <v/>
      </c>
      <c r="F4" s="512"/>
      <c r="G4" s="512"/>
      <c r="H4" s="512"/>
      <c r="I4" s="599"/>
      <c r="J4" s="598"/>
    </row>
    <row r="5" spans="1:10" s="2" customFormat="1" ht="5.25" customHeight="1">
      <c r="A5" s="231"/>
      <c r="B5" s="224"/>
      <c r="C5" s="201"/>
      <c r="D5" s="201"/>
      <c r="E5" s="201"/>
      <c r="F5" s="201"/>
      <c r="G5" s="201"/>
      <c r="H5" s="201"/>
      <c r="I5" s="201"/>
      <c r="J5" s="225"/>
    </row>
    <row r="6" spans="1:10" s="2" customFormat="1" ht="12.95" customHeight="1">
      <c r="A6" s="231"/>
      <c r="B6" s="226" t="s">
        <v>4271</v>
      </c>
      <c r="C6" s="600"/>
      <c r="D6" s="600"/>
      <c r="E6" s="600"/>
      <c r="F6" s="227" t="s">
        <v>4268</v>
      </c>
      <c r="G6" s="600"/>
      <c r="H6" s="600"/>
      <c r="I6" s="227" t="s">
        <v>4269</v>
      </c>
      <c r="J6" s="272"/>
    </row>
    <row r="7" spans="1:10" s="2" customFormat="1" ht="12.95" customHeight="1">
      <c r="A7" s="231"/>
      <c r="B7" s="226" t="s">
        <v>4270</v>
      </c>
      <c r="C7" s="600"/>
      <c r="D7" s="600"/>
      <c r="E7" s="600"/>
      <c r="F7" s="227" t="s">
        <v>4268</v>
      </c>
      <c r="G7" s="600"/>
      <c r="H7" s="600"/>
      <c r="I7" s="227" t="s">
        <v>4269</v>
      </c>
      <c r="J7" s="272"/>
    </row>
    <row r="8" spans="1:10" s="2" customFormat="1" ht="5.25" customHeight="1" thickBot="1">
      <c r="A8" s="216"/>
      <c r="B8" s="228"/>
      <c r="C8" s="229"/>
      <c r="D8" s="229"/>
      <c r="E8" s="229"/>
      <c r="F8" s="229"/>
      <c r="G8" s="229"/>
      <c r="H8" s="229"/>
      <c r="I8" s="229"/>
      <c r="J8" s="230"/>
    </row>
    <row r="9" spans="1:10" ht="27.95" customHeight="1">
      <c r="A9" s="216"/>
      <c r="B9" s="601" t="s">
        <v>8</v>
      </c>
      <c r="C9" s="602" t="s">
        <v>9</v>
      </c>
      <c r="D9" s="602" t="s">
        <v>4326</v>
      </c>
      <c r="E9" s="602" t="s">
        <v>4299</v>
      </c>
      <c r="F9" s="583" t="s">
        <v>11</v>
      </c>
      <c r="G9" s="583"/>
      <c r="H9" s="583" t="s">
        <v>4328</v>
      </c>
      <c r="I9" s="583"/>
      <c r="J9" s="606"/>
    </row>
    <row r="10" spans="1:10" s="2" customFormat="1" ht="27.95" customHeight="1">
      <c r="A10" s="216"/>
      <c r="B10" s="585"/>
      <c r="C10" s="583"/>
      <c r="D10" s="583"/>
      <c r="E10" s="583"/>
      <c r="F10" s="221" t="s">
        <v>4300</v>
      </c>
      <c r="G10" s="221" t="s">
        <v>4301</v>
      </c>
      <c r="H10" s="603" t="s">
        <v>4252</v>
      </c>
      <c r="I10" s="603"/>
      <c r="J10" s="247" t="s">
        <v>4327</v>
      </c>
    </row>
    <row r="11" spans="1:10">
      <c r="A11" s="216"/>
      <c r="B11" s="249"/>
      <c r="C11" s="264"/>
      <c r="D11" s="264"/>
      <c r="E11" s="264"/>
      <c r="F11" s="265"/>
      <c r="G11" s="264"/>
      <c r="H11" s="604"/>
      <c r="I11" s="605"/>
      <c r="J11" s="255"/>
    </row>
    <row r="12" spans="1:10" ht="14.45" customHeight="1">
      <c r="A12" s="216"/>
      <c r="B12" s="249"/>
      <c r="C12" s="264"/>
      <c r="D12" s="264"/>
      <c r="E12" s="264"/>
      <c r="F12" s="265"/>
      <c r="G12" s="264"/>
      <c r="H12" s="604"/>
      <c r="I12" s="605"/>
      <c r="J12" s="255"/>
    </row>
    <row r="13" spans="1:10">
      <c r="A13" s="216"/>
      <c r="B13" s="249"/>
      <c r="C13" s="264"/>
      <c r="D13" s="264"/>
      <c r="E13" s="264"/>
      <c r="F13" s="265"/>
      <c r="G13" s="264"/>
      <c r="H13" s="604"/>
      <c r="I13" s="605"/>
      <c r="J13" s="255"/>
    </row>
    <row r="14" spans="1:10">
      <c r="A14" s="216"/>
      <c r="B14" s="249"/>
      <c r="C14" s="264"/>
      <c r="D14" s="264"/>
      <c r="E14" s="264"/>
      <c r="F14" s="265"/>
      <c r="G14" s="264"/>
      <c r="H14" s="604"/>
      <c r="I14" s="605"/>
      <c r="J14" s="255"/>
    </row>
    <row r="15" spans="1:10">
      <c r="A15" s="216"/>
      <c r="B15" s="249"/>
      <c r="C15" s="264"/>
      <c r="D15" s="264"/>
      <c r="E15" s="264"/>
      <c r="F15" s="265"/>
      <c r="G15" s="264"/>
      <c r="H15" s="604"/>
      <c r="I15" s="605"/>
      <c r="J15" s="255"/>
    </row>
    <row r="16" spans="1:10">
      <c r="A16" s="216"/>
      <c r="B16" s="249"/>
      <c r="C16" s="264"/>
      <c r="D16" s="264"/>
      <c r="E16" s="264"/>
      <c r="F16" s="265"/>
      <c r="G16" s="264"/>
      <c r="H16" s="604"/>
      <c r="I16" s="605"/>
      <c r="J16" s="255"/>
    </row>
    <row r="17" spans="1:10">
      <c r="A17" s="216"/>
      <c r="B17" s="249"/>
      <c r="C17" s="264"/>
      <c r="D17" s="264"/>
      <c r="E17" s="264"/>
      <c r="F17" s="265"/>
      <c r="G17" s="264"/>
      <c r="H17" s="604"/>
      <c r="I17" s="605"/>
      <c r="J17" s="255"/>
    </row>
    <row r="18" spans="1:10">
      <c r="A18" s="216"/>
      <c r="B18" s="249"/>
      <c r="C18" s="264"/>
      <c r="D18" s="264"/>
      <c r="E18" s="264"/>
      <c r="F18" s="265"/>
      <c r="G18" s="264"/>
      <c r="H18" s="604"/>
      <c r="I18" s="605"/>
      <c r="J18" s="255"/>
    </row>
    <row r="19" spans="1:10">
      <c r="A19" s="216"/>
      <c r="B19" s="249"/>
      <c r="C19" s="264"/>
      <c r="D19" s="264"/>
      <c r="E19" s="264"/>
      <c r="F19" s="265"/>
      <c r="G19" s="264"/>
      <c r="H19" s="604"/>
      <c r="I19" s="605"/>
      <c r="J19" s="255"/>
    </row>
    <row r="20" spans="1:10">
      <c r="A20" s="216"/>
      <c r="B20" s="249"/>
      <c r="C20" s="264"/>
      <c r="D20" s="264"/>
      <c r="E20" s="264"/>
      <c r="F20" s="265"/>
      <c r="G20" s="264"/>
      <c r="H20" s="604"/>
      <c r="I20" s="605"/>
      <c r="J20" s="255"/>
    </row>
    <row r="21" spans="1:10">
      <c r="A21" s="216"/>
      <c r="B21" s="249"/>
      <c r="C21" s="264"/>
      <c r="D21" s="264"/>
      <c r="E21" s="264"/>
      <c r="F21" s="265"/>
      <c r="G21" s="264"/>
      <c r="H21" s="604"/>
      <c r="I21" s="605"/>
      <c r="J21" s="255"/>
    </row>
    <row r="22" spans="1:10">
      <c r="A22" s="216"/>
      <c r="B22" s="249"/>
      <c r="C22" s="264"/>
      <c r="D22" s="264"/>
      <c r="E22" s="264"/>
      <c r="F22" s="265"/>
      <c r="G22" s="264"/>
      <c r="H22" s="604"/>
      <c r="I22" s="605"/>
      <c r="J22" s="255"/>
    </row>
    <row r="23" spans="1:10">
      <c r="A23" s="216"/>
      <c r="B23" s="249"/>
      <c r="C23" s="264"/>
      <c r="D23" s="264"/>
      <c r="E23" s="264"/>
      <c r="F23" s="265"/>
      <c r="G23" s="264"/>
      <c r="H23" s="604"/>
      <c r="I23" s="605"/>
      <c r="J23" s="255"/>
    </row>
    <row r="24" spans="1:10">
      <c r="A24" s="216"/>
      <c r="B24" s="249"/>
      <c r="C24" s="264"/>
      <c r="D24" s="264"/>
      <c r="E24" s="264"/>
      <c r="F24" s="265"/>
      <c r="G24" s="264"/>
      <c r="H24" s="604"/>
      <c r="I24" s="605"/>
      <c r="J24" s="255"/>
    </row>
    <row r="25" spans="1:10" s="2" customFormat="1">
      <c r="A25" s="216"/>
      <c r="B25" s="249"/>
      <c r="C25" s="264"/>
      <c r="D25" s="264"/>
      <c r="E25" s="264"/>
      <c r="F25" s="265"/>
      <c r="G25" s="264"/>
      <c r="H25" s="604"/>
      <c r="I25" s="605"/>
      <c r="J25" s="255"/>
    </row>
    <row r="26" spans="1:10" s="2" customFormat="1">
      <c r="A26" s="216"/>
      <c r="B26" s="249"/>
      <c r="C26" s="264"/>
      <c r="D26" s="264"/>
      <c r="E26" s="264"/>
      <c r="F26" s="265"/>
      <c r="G26" s="264"/>
      <c r="H26" s="604"/>
      <c r="I26" s="605"/>
      <c r="J26" s="255"/>
    </row>
    <row r="27" spans="1:10" s="2" customFormat="1">
      <c r="A27" s="216"/>
      <c r="B27" s="249"/>
      <c r="C27" s="264"/>
      <c r="D27" s="264"/>
      <c r="E27" s="264"/>
      <c r="F27" s="265"/>
      <c r="G27" s="264"/>
      <c r="H27" s="604"/>
      <c r="I27" s="605"/>
      <c r="J27" s="255"/>
    </row>
    <row r="28" spans="1:10" s="2" customFormat="1">
      <c r="A28" s="216"/>
      <c r="B28" s="249"/>
      <c r="C28" s="264"/>
      <c r="D28" s="264"/>
      <c r="E28" s="264"/>
      <c r="F28" s="265"/>
      <c r="G28" s="264"/>
      <c r="H28" s="604"/>
      <c r="I28" s="605"/>
      <c r="J28" s="255"/>
    </row>
    <row r="29" spans="1:10" s="2" customFormat="1">
      <c r="A29" s="216"/>
      <c r="B29" s="249"/>
      <c r="C29" s="264"/>
      <c r="D29" s="264"/>
      <c r="E29" s="264"/>
      <c r="F29" s="265"/>
      <c r="G29" s="264"/>
      <c r="H29" s="604"/>
      <c r="I29" s="605"/>
      <c r="J29" s="255"/>
    </row>
    <row r="30" spans="1:10">
      <c r="A30" s="216"/>
      <c r="B30" s="249"/>
      <c r="C30" s="264"/>
      <c r="D30" s="264"/>
      <c r="E30" s="264"/>
      <c r="F30" s="265"/>
      <c r="G30" s="264"/>
      <c r="H30" s="604"/>
      <c r="I30" s="605"/>
      <c r="J30" s="255"/>
    </row>
    <row r="31" spans="1:10">
      <c r="A31" s="216"/>
      <c r="B31" s="249"/>
      <c r="C31" s="264"/>
      <c r="D31" s="264"/>
      <c r="E31" s="264"/>
      <c r="F31" s="265"/>
      <c r="G31" s="264"/>
      <c r="H31" s="604"/>
      <c r="I31" s="605"/>
      <c r="J31" s="255"/>
    </row>
    <row r="32" spans="1:10">
      <c r="A32" s="216"/>
      <c r="B32" s="249"/>
      <c r="C32" s="264"/>
      <c r="D32" s="264"/>
      <c r="E32" s="264"/>
      <c r="F32" s="265"/>
      <c r="G32" s="264"/>
      <c r="H32" s="604"/>
      <c r="I32" s="605"/>
      <c r="J32" s="255"/>
    </row>
    <row r="33" spans="1:10">
      <c r="A33" s="216"/>
      <c r="B33" s="249"/>
      <c r="C33" s="264"/>
      <c r="D33" s="264"/>
      <c r="E33" s="264"/>
      <c r="F33" s="265"/>
      <c r="G33" s="264"/>
      <c r="H33" s="604"/>
      <c r="I33" s="605"/>
      <c r="J33" s="255"/>
    </row>
    <row r="34" spans="1:10">
      <c r="A34" s="216"/>
      <c r="B34" s="249"/>
      <c r="C34" s="264"/>
      <c r="D34" s="264"/>
      <c r="E34" s="264"/>
      <c r="F34" s="265"/>
      <c r="G34" s="264"/>
      <c r="H34" s="604"/>
      <c r="I34" s="605"/>
      <c r="J34" s="255"/>
    </row>
    <row r="35" spans="1:10" ht="15.75" thickBot="1">
      <c r="A35" s="216"/>
      <c r="B35" s="252"/>
      <c r="C35" s="266"/>
      <c r="D35" s="266"/>
      <c r="E35" s="266"/>
      <c r="F35" s="270"/>
      <c r="G35" s="271"/>
      <c r="H35" s="607"/>
      <c r="I35" s="608"/>
      <c r="J35" s="256"/>
    </row>
    <row r="36" spans="1:10">
      <c r="A36" s="216"/>
      <c r="C36" s="210" t="s">
        <v>527</v>
      </c>
      <c r="D36" s="216"/>
      <c r="E36" s="216"/>
      <c r="F36" s="216"/>
      <c r="G36" s="216"/>
      <c r="H36" s="216"/>
      <c r="I36" s="216"/>
      <c r="J36" s="211" t="s">
        <v>4370</v>
      </c>
    </row>
    <row r="37" spans="1:10">
      <c r="A37" s="216"/>
      <c r="B37" s="216"/>
      <c r="C37" s="216"/>
      <c r="D37" s="216"/>
      <c r="E37" s="216"/>
      <c r="F37" s="216"/>
      <c r="G37" s="216"/>
      <c r="H37" s="216"/>
      <c r="I37" s="216"/>
      <c r="J37" s="216"/>
    </row>
    <row r="38" spans="1:10">
      <c r="A38" s="216"/>
      <c r="B38" s="216"/>
      <c r="C38" s="216"/>
      <c r="D38" s="216"/>
      <c r="E38" s="216"/>
      <c r="F38" s="216"/>
      <c r="G38" s="216"/>
      <c r="H38" s="216"/>
      <c r="I38" s="216"/>
      <c r="J38" s="216"/>
    </row>
    <row r="39" spans="1:10">
      <c r="A39" s="216"/>
      <c r="B39" s="216"/>
      <c r="C39" s="216"/>
      <c r="D39" s="216"/>
      <c r="E39" s="216"/>
      <c r="F39" s="216"/>
      <c r="G39" s="216"/>
      <c r="H39" s="216"/>
      <c r="I39" s="216"/>
      <c r="J39" s="216"/>
    </row>
    <row r="40" spans="1:10">
      <c r="A40" s="216"/>
      <c r="B40" s="216"/>
      <c r="C40" s="216"/>
      <c r="D40" s="216"/>
      <c r="E40" s="216"/>
      <c r="F40" s="216"/>
      <c r="G40" s="216"/>
      <c r="H40" s="216"/>
      <c r="I40" s="216"/>
      <c r="J40" s="216"/>
    </row>
    <row r="41" spans="1:10">
      <c r="A41" s="216"/>
      <c r="B41" s="216"/>
      <c r="C41" s="216"/>
      <c r="D41" s="216"/>
      <c r="E41" s="216"/>
      <c r="F41" s="216"/>
      <c r="G41" s="216"/>
      <c r="H41" s="216"/>
      <c r="I41" s="216"/>
      <c r="J41" s="216"/>
    </row>
    <row r="42" spans="1:10">
      <c r="A42" s="216"/>
      <c r="B42" s="216"/>
      <c r="C42" s="216"/>
      <c r="D42" s="216"/>
      <c r="E42" s="216"/>
      <c r="F42" s="216"/>
      <c r="G42" s="216"/>
      <c r="H42" s="216"/>
      <c r="I42" s="216"/>
      <c r="J42" s="216"/>
    </row>
    <row r="43" spans="1:10">
      <c r="A43" s="216"/>
      <c r="B43" s="216"/>
      <c r="C43" s="216"/>
      <c r="D43" s="216"/>
      <c r="E43" s="216"/>
      <c r="F43" s="216"/>
      <c r="G43" s="216"/>
      <c r="H43" s="216"/>
      <c r="I43" s="216"/>
      <c r="J43" s="216"/>
    </row>
    <row r="44" spans="1:10">
      <c r="A44" s="216"/>
      <c r="B44" s="216"/>
      <c r="C44" s="216"/>
      <c r="D44" s="216"/>
      <c r="E44" s="216"/>
      <c r="F44" s="216"/>
      <c r="G44" s="216"/>
      <c r="H44" s="216"/>
      <c r="I44" s="216"/>
      <c r="J44" s="216"/>
    </row>
    <row r="45" spans="1:10">
      <c r="A45" s="216"/>
      <c r="B45" s="216"/>
      <c r="C45" s="216"/>
      <c r="D45" s="216"/>
      <c r="E45" s="216"/>
      <c r="F45" s="216"/>
      <c r="G45" s="216"/>
      <c r="H45" s="216"/>
      <c r="I45" s="216"/>
      <c r="J45" s="216"/>
    </row>
    <row r="46" spans="1:10">
      <c r="A46" s="216"/>
      <c r="B46" s="216"/>
      <c r="C46" s="216"/>
      <c r="D46" s="216"/>
      <c r="E46" s="216"/>
      <c r="F46" s="216"/>
      <c r="G46" s="216"/>
      <c r="H46" s="216"/>
      <c r="I46" s="216"/>
      <c r="J46" s="216"/>
    </row>
    <row r="47" spans="1:10">
      <c r="A47" s="216"/>
      <c r="B47" s="216"/>
      <c r="C47" s="216"/>
      <c r="D47" s="216"/>
      <c r="E47" s="216"/>
      <c r="F47" s="216"/>
      <c r="G47" s="216"/>
      <c r="H47" s="216"/>
      <c r="I47" s="216"/>
      <c r="J47" s="216"/>
    </row>
    <row r="48" spans="1:10">
      <c r="A48" s="216"/>
      <c r="B48" s="216"/>
      <c r="C48" s="222"/>
      <c r="D48" s="222"/>
      <c r="E48" s="222"/>
      <c r="F48" s="222"/>
      <c r="G48" s="216"/>
      <c r="H48" s="216"/>
      <c r="I48" s="216"/>
      <c r="J48" s="222"/>
    </row>
    <row r="49" spans="1:10">
      <c r="A49" s="216"/>
      <c r="B49" s="216"/>
      <c r="C49" s="222"/>
      <c r="D49" s="222"/>
      <c r="E49" s="222"/>
      <c r="F49" s="222"/>
      <c r="G49" s="216"/>
      <c r="H49" s="216"/>
      <c r="I49" s="216"/>
      <c r="J49" s="222"/>
    </row>
    <row r="50" spans="1:10">
      <c r="A50" s="216"/>
      <c r="B50" s="216"/>
      <c r="C50" s="222"/>
      <c r="D50" s="222"/>
      <c r="E50" s="222"/>
      <c r="F50" s="222"/>
      <c r="G50" s="216"/>
      <c r="H50" s="216"/>
      <c r="I50" s="216"/>
      <c r="J50" s="222"/>
    </row>
    <row r="51" spans="1:10">
      <c r="A51" s="216"/>
      <c r="B51" s="216"/>
      <c r="C51" s="222"/>
      <c r="D51" s="222"/>
      <c r="E51" s="222"/>
      <c r="F51" s="222"/>
      <c r="G51" s="216"/>
      <c r="H51" s="216"/>
      <c r="I51" s="216"/>
      <c r="J51" s="222"/>
    </row>
    <row r="52" spans="1:10">
      <c r="A52" s="216"/>
      <c r="B52" s="216"/>
      <c r="C52" s="222"/>
      <c r="D52" s="222"/>
      <c r="E52" s="222"/>
      <c r="F52" s="222"/>
      <c r="G52" s="216"/>
      <c r="H52" s="216"/>
      <c r="I52" s="216"/>
      <c r="J52" s="222"/>
    </row>
    <row r="53" spans="1:10">
      <c r="A53" s="216"/>
      <c r="B53" s="216"/>
      <c r="C53" s="222"/>
      <c r="D53" s="222"/>
      <c r="E53" s="222"/>
      <c r="F53" s="222"/>
      <c r="G53" s="216"/>
      <c r="H53" s="216"/>
      <c r="I53" s="216"/>
      <c r="J53" s="222"/>
    </row>
    <row r="54" spans="1:10">
      <c r="A54" s="216"/>
      <c r="B54" s="216"/>
      <c r="C54" s="222"/>
      <c r="D54" s="222"/>
      <c r="E54" s="222"/>
      <c r="F54" s="222"/>
      <c r="G54" s="216"/>
      <c r="H54" s="216"/>
      <c r="I54" s="216"/>
      <c r="J54" s="222"/>
    </row>
    <row r="55" spans="1:10">
      <c r="A55" s="216"/>
      <c r="B55" s="216"/>
      <c r="C55" s="222"/>
      <c r="D55" s="222"/>
      <c r="E55" s="222"/>
      <c r="F55" s="222"/>
      <c r="G55" s="216"/>
      <c r="H55" s="216"/>
      <c r="I55" s="216"/>
      <c r="J55" s="222"/>
    </row>
    <row r="56" spans="1:10">
      <c r="A56" s="216"/>
      <c r="B56" s="216"/>
      <c r="C56" s="222"/>
      <c r="D56" s="222"/>
      <c r="E56" s="222"/>
      <c r="F56" s="222"/>
      <c r="G56" s="216"/>
      <c r="H56" s="216"/>
      <c r="I56" s="216"/>
      <c r="J56" s="222"/>
    </row>
    <row r="57" spans="1:10">
      <c r="A57" s="216"/>
      <c r="B57" s="216"/>
      <c r="C57" s="216"/>
      <c r="D57" s="216"/>
      <c r="E57" s="216"/>
      <c r="F57" s="216"/>
      <c r="G57" s="216"/>
      <c r="H57" s="216"/>
      <c r="I57" s="216"/>
      <c r="J57" s="216"/>
    </row>
    <row r="58" spans="1:10">
      <c r="A58" s="216"/>
      <c r="B58" s="216"/>
      <c r="C58" s="216"/>
      <c r="D58" s="216"/>
      <c r="E58" s="216"/>
      <c r="F58" s="216"/>
      <c r="G58" s="216"/>
      <c r="H58" s="216"/>
      <c r="I58" s="216"/>
      <c r="J58" s="216"/>
    </row>
    <row r="59" spans="1:10">
      <c r="A59" s="216"/>
      <c r="B59" s="216"/>
      <c r="C59" s="216"/>
      <c r="D59" s="216"/>
      <c r="E59" s="216"/>
      <c r="F59" s="216"/>
      <c r="G59" s="216"/>
      <c r="H59" s="216"/>
      <c r="I59" s="216"/>
      <c r="J59" s="216"/>
    </row>
    <row r="60" spans="1:10">
      <c r="A60" s="216"/>
      <c r="B60" s="216"/>
      <c r="C60" s="216"/>
      <c r="D60" s="216"/>
      <c r="E60" s="216"/>
      <c r="F60" s="216"/>
      <c r="G60" s="216"/>
      <c r="H60" s="216"/>
      <c r="I60" s="216"/>
      <c r="J60" s="216"/>
    </row>
    <row r="61" spans="1:10">
      <c r="A61" s="216"/>
      <c r="B61" s="216"/>
      <c r="C61" s="216"/>
      <c r="D61" s="216"/>
      <c r="E61" s="216"/>
      <c r="F61" s="216"/>
      <c r="G61" s="216"/>
      <c r="H61" s="216"/>
      <c r="I61" s="216"/>
      <c r="J61" s="216"/>
    </row>
    <row r="62" spans="1:10">
      <c r="A62" s="216"/>
      <c r="B62" s="216"/>
      <c r="C62" s="216"/>
      <c r="D62" s="216"/>
      <c r="E62" s="216"/>
      <c r="F62" s="216"/>
      <c r="G62" s="216"/>
      <c r="H62" s="216"/>
      <c r="I62" s="216"/>
      <c r="J62" s="216"/>
    </row>
    <row r="63" spans="1:10">
      <c r="A63" s="216"/>
      <c r="B63" s="216"/>
      <c r="C63" s="216"/>
      <c r="D63" s="216"/>
      <c r="E63" s="216"/>
      <c r="F63" s="216"/>
      <c r="G63" s="216"/>
      <c r="H63" s="216"/>
      <c r="I63" s="216"/>
      <c r="J63" s="216"/>
    </row>
    <row r="64" spans="1:10">
      <c r="A64" s="216"/>
      <c r="B64" s="216"/>
      <c r="C64" s="216"/>
      <c r="D64" s="216"/>
      <c r="E64" s="216"/>
      <c r="F64" s="216"/>
      <c r="G64" s="216"/>
      <c r="H64" s="216"/>
      <c r="I64" s="216"/>
      <c r="J64" s="216"/>
    </row>
    <row r="65" spans="1:10">
      <c r="A65" s="216"/>
      <c r="B65" s="216"/>
      <c r="C65" s="216"/>
      <c r="D65" s="216"/>
      <c r="E65" s="216"/>
      <c r="F65" s="216"/>
      <c r="G65" s="216"/>
      <c r="H65" s="216"/>
      <c r="I65" s="216"/>
      <c r="J65" s="216"/>
    </row>
    <row r="66" spans="1:10">
      <c r="A66" s="216"/>
      <c r="B66" s="216"/>
      <c r="C66" s="216"/>
      <c r="D66" s="216"/>
      <c r="E66" s="216"/>
      <c r="F66" s="216"/>
      <c r="G66" s="216"/>
      <c r="H66" s="216"/>
      <c r="I66" s="216"/>
      <c r="J66" s="216"/>
    </row>
    <row r="67" spans="1:10">
      <c r="A67" s="216"/>
      <c r="B67" s="216"/>
      <c r="C67" s="216"/>
      <c r="D67" s="216"/>
      <c r="E67" s="216"/>
      <c r="F67" s="216"/>
      <c r="G67" s="216"/>
      <c r="H67" s="216"/>
      <c r="I67" s="216"/>
      <c r="J67" s="216"/>
    </row>
    <row r="68" spans="1:10">
      <c r="A68" s="216"/>
      <c r="B68" s="216"/>
      <c r="C68" s="216"/>
      <c r="D68" s="216"/>
      <c r="E68" s="216"/>
      <c r="F68" s="216"/>
      <c r="G68" s="216"/>
      <c r="H68" s="216"/>
      <c r="I68" s="216"/>
      <c r="J68" s="216"/>
    </row>
    <row r="69" spans="1:10">
      <c r="A69" s="216"/>
      <c r="B69" s="216"/>
      <c r="C69" s="216"/>
      <c r="D69" s="216"/>
      <c r="E69" s="216"/>
      <c r="F69" s="216"/>
      <c r="G69" s="216"/>
      <c r="H69" s="216"/>
      <c r="I69" s="216"/>
      <c r="J69" s="216"/>
    </row>
    <row r="70" spans="1:10">
      <c r="A70" s="216"/>
      <c r="B70" s="216"/>
      <c r="C70" s="216"/>
      <c r="D70" s="216"/>
      <c r="E70" s="216"/>
      <c r="F70" s="216"/>
      <c r="G70" s="216"/>
      <c r="H70" s="216"/>
      <c r="I70" s="216"/>
      <c r="J70" s="216"/>
    </row>
    <row r="71" spans="1:10">
      <c r="A71" s="216"/>
      <c r="B71" s="216"/>
      <c r="C71" s="216"/>
      <c r="D71" s="216"/>
      <c r="E71" s="216"/>
      <c r="F71" s="216"/>
      <c r="G71" s="216"/>
      <c r="H71" s="216"/>
      <c r="I71" s="216"/>
      <c r="J71" s="216"/>
    </row>
    <row r="72" spans="1:10">
      <c r="A72" s="216"/>
      <c r="B72" s="216"/>
      <c r="C72" s="216"/>
      <c r="D72" s="216"/>
      <c r="E72" s="216"/>
      <c r="F72" s="216"/>
      <c r="G72" s="216"/>
      <c r="H72" s="216"/>
      <c r="I72" s="216"/>
      <c r="J72" s="216"/>
    </row>
    <row r="73" spans="1:10">
      <c r="A73" s="216"/>
      <c r="B73" s="216"/>
      <c r="C73" s="216"/>
      <c r="D73" s="216"/>
      <c r="E73" s="216"/>
      <c r="F73" s="216"/>
      <c r="G73" s="216"/>
      <c r="H73" s="216"/>
      <c r="I73" s="216"/>
      <c r="J73" s="216"/>
    </row>
    <row r="74" spans="1:10">
      <c r="A74" s="216"/>
      <c r="B74" s="216"/>
      <c r="C74" s="216"/>
      <c r="D74" s="216"/>
      <c r="E74" s="216"/>
      <c r="F74" s="216"/>
      <c r="G74" s="216"/>
      <c r="H74" s="216"/>
      <c r="I74" s="216"/>
      <c r="J74" s="216"/>
    </row>
    <row r="75" spans="1:10">
      <c r="A75" s="216"/>
      <c r="B75" s="216"/>
      <c r="C75" s="216"/>
      <c r="D75" s="216"/>
      <c r="E75" s="216"/>
      <c r="F75" s="216"/>
      <c r="G75" s="216"/>
      <c r="H75" s="216"/>
      <c r="I75" s="216"/>
      <c r="J75" s="216"/>
    </row>
    <row r="76" spans="1:10">
      <c r="A76" s="216"/>
      <c r="B76" s="216"/>
      <c r="C76" s="216"/>
      <c r="D76" s="216"/>
      <c r="E76" s="216"/>
      <c r="F76" s="216"/>
      <c r="G76" s="216"/>
      <c r="H76" s="216"/>
      <c r="I76" s="216"/>
      <c r="J76" s="216"/>
    </row>
    <row r="77" spans="1:10">
      <c r="A77" s="216"/>
      <c r="B77" s="216"/>
      <c r="C77" s="216"/>
      <c r="D77" s="216"/>
      <c r="E77" s="216"/>
      <c r="F77" s="216"/>
      <c r="G77" s="216"/>
      <c r="H77" s="216"/>
      <c r="I77" s="216"/>
      <c r="J77" s="216"/>
    </row>
    <row r="78" spans="1:10">
      <c r="A78" s="216"/>
      <c r="B78" s="216"/>
      <c r="C78" s="216"/>
      <c r="D78" s="216"/>
      <c r="E78" s="216"/>
      <c r="F78" s="216"/>
      <c r="G78" s="216"/>
      <c r="H78" s="216"/>
      <c r="I78" s="216"/>
      <c r="J78" s="216"/>
    </row>
    <row r="79" spans="1:10">
      <c r="A79" s="216"/>
      <c r="B79" s="216"/>
      <c r="C79" s="216"/>
      <c r="D79" s="216"/>
      <c r="E79" s="216"/>
      <c r="F79" s="216"/>
      <c r="G79" s="216"/>
      <c r="H79" s="216"/>
      <c r="I79" s="216"/>
      <c r="J79" s="216"/>
    </row>
    <row r="80" spans="1:10">
      <c r="A80" s="216"/>
      <c r="B80" s="216"/>
      <c r="C80" s="216"/>
      <c r="D80" s="216"/>
      <c r="E80" s="216"/>
      <c r="F80" s="216"/>
      <c r="G80" s="216"/>
      <c r="H80" s="216"/>
      <c r="I80" s="216"/>
      <c r="J80" s="216"/>
    </row>
    <row r="81" spans="1:10">
      <c r="A81" s="216"/>
      <c r="B81" s="216"/>
      <c r="C81" s="216"/>
      <c r="D81" s="216"/>
      <c r="E81" s="216"/>
      <c r="F81" s="216"/>
      <c r="G81" s="216"/>
      <c r="H81" s="216"/>
      <c r="I81" s="216"/>
      <c r="J81" s="216"/>
    </row>
    <row r="82" spans="1:10">
      <c r="A82" s="216"/>
      <c r="B82" s="216"/>
      <c r="C82" s="216"/>
      <c r="D82" s="216"/>
      <c r="E82" s="216"/>
      <c r="F82" s="216"/>
      <c r="G82" s="216"/>
      <c r="H82" s="216"/>
      <c r="I82" s="216"/>
      <c r="J82" s="216"/>
    </row>
    <row r="83" spans="1:10">
      <c r="A83" s="216"/>
      <c r="B83" s="216"/>
      <c r="C83" s="216"/>
      <c r="D83" s="216"/>
      <c r="E83" s="216"/>
      <c r="F83" s="216"/>
      <c r="G83" s="216"/>
      <c r="H83" s="216"/>
      <c r="I83" s="216"/>
      <c r="J83" s="216"/>
    </row>
    <row r="84" spans="1:10">
      <c r="A84" s="216"/>
      <c r="B84" s="216"/>
      <c r="C84" s="216"/>
      <c r="D84" s="216"/>
      <c r="E84" s="216"/>
      <c r="F84" s="216"/>
      <c r="G84" s="216"/>
      <c r="H84" s="216"/>
      <c r="I84" s="216"/>
      <c r="J84" s="216"/>
    </row>
    <row r="85" spans="1:10">
      <c r="A85" s="216"/>
      <c r="B85" s="216"/>
      <c r="C85" s="216"/>
      <c r="D85" s="216"/>
      <c r="E85" s="216"/>
      <c r="F85" s="216"/>
      <c r="G85" s="216"/>
      <c r="H85" s="216"/>
      <c r="I85" s="216"/>
      <c r="J85" s="216"/>
    </row>
    <row r="86" spans="1:10">
      <c r="A86" s="216"/>
      <c r="B86" s="216"/>
      <c r="C86" s="216"/>
      <c r="D86" s="216"/>
      <c r="E86" s="216"/>
      <c r="F86" s="216"/>
      <c r="G86" s="216"/>
      <c r="H86" s="216"/>
      <c r="I86" s="216"/>
      <c r="J86" s="216"/>
    </row>
    <row r="87" spans="1:10">
      <c r="A87" s="216"/>
      <c r="B87" s="216"/>
      <c r="C87" s="216"/>
      <c r="D87" s="216"/>
      <c r="E87" s="216"/>
      <c r="F87" s="216"/>
      <c r="G87" s="216"/>
      <c r="H87" s="216"/>
      <c r="I87" s="216"/>
      <c r="J87" s="216"/>
    </row>
    <row r="88" spans="1:10">
      <c r="A88" s="216"/>
      <c r="B88" s="216"/>
      <c r="C88" s="216"/>
      <c r="D88" s="216"/>
      <c r="E88" s="216"/>
      <c r="F88" s="216"/>
      <c r="G88" s="216"/>
      <c r="H88" s="216"/>
      <c r="I88" s="216"/>
      <c r="J88" s="216"/>
    </row>
    <row r="89" spans="1:10">
      <c r="A89" s="216"/>
      <c r="B89" s="216"/>
      <c r="C89" s="216"/>
      <c r="D89" s="216"/>
      <c r="E89" s="216"/>
      <c r="F89" s="216"/>
      <c r="G89" s="216"/>
      <c r="H89" s="216"/>
      <c r="I89" s="216"/>
      <c r="J89" s="216"/>
    </row>
    <row r="90" spans="1:10">
      <c r="A90" s="216"/>
      <c r="B90" s="216"/>
      <c r="C90" s="216"/>
      <c r="D90" s="216"/>
      <c r="E90" s="216"/>
      <c r="F90" s="216"/>
      <c r="G90" s="216"/>
      <c r="H90" s="216"/>
      <c r="I90" s="216"/>
      <c r="J90" s="216"/>
    </row>
    <row r="91" spans="1:10">
      <c r="A91" s="216"/>
      <c r="B91" s="216"/>
      <c r="C91" s="216"/>
      <c r="D91" s="216"/>
      <c r="E91" s="216"/>
      <c r="F91" s="216"/>
      <c r="G91" s="216"/>
      <c r="H91" s="216"/>
      <c r="I91" s="216"/>
      <c r="J91" s="216"/>
    </row>
    <row r="92" spans="1:10">
      <c r="A92" s="216"/>
      <c r="B92" s="216"/>
      <c r="C92" s="216"/>
      <c r="D92" s="216"/>
      <c r="E92" s="216"/>
      <c r="F92" s="216"/>
      <c r="G92" s="216"/>
      <c r="H92" s="216"/>
      <c r="I92" s="216"/>
      <c r="J92" s="216"/>
    </row>
    <row r="93" spans="1:10">
      <c r="A93" s="216"/>
      <c r="B93" s="216"/>
      <c r="C93" s="216"/>
      <c r="D93" s="216"/>
      <c r="E93" s="216"/>
      <c r="F93" s="216"/>
      <c r="G93" s="216"/>
      <c r="H93" s="216"/>
      <c r="I93" s="216"/>
      <c r="J93" s="216"/>
    </row>
    <row r="94" spans="1:10">
      <c r="A94" s="216"/>
      <c r="B94" s="216"/>
      <c r="C94" s="216"/>
      <c r="D94" s="216"/>
      <c r="E94" s="216"/>
      <c r="F94" s="216"/>
      <c r="G94" s="216"/>
      <c r="H94" s="216"/>
      <c r="I94" s="216"/>
      <c r="J94" s="216"/>
    </row>
    <row r="95" spans="1:10">
      <c r="A95" s="216"/>
      <c r="B95" s="216"/>
      <c r="C95" s="216"/>
      <c r="D95" s="216"/>
      <c r="E95" s="216"/>
      <c r="F95" s="216"/>
      <c r="G95" s="216"/>
      <c r="H95" s="216"/>
      <c r="I95" s="216"/>
      <c r="J95" s="216"/>
    </row>
    <row r="96" spans="1:10">
      <c r="A96" s="216"/>
      <c r="B96" s="216"/>
      <c r="C96" s="216"/>
      <c r="D96" s="216"/>
      <c r="E96" s="216"/>
      <c r="F96" s="216"/>
      <c r="G96" s="216"/>
      <c r="H96" s="216"/>
      <c r="I96" s="216"/>
      <c r="J96" s="216"/>
    </row>
    <row r="97" spans="1:10">
      <c r="A97" s="216"/>
      <c r="B97" s="216"/>
      <c r="C97" s="216"/>
      <c r="D97" s="216"/>
      <c r="E97" s="216"/>
      <c r="F97" s="216"/>
      <c r="G97" s="216"/>
      <c r="H97" s="216"/>
      <c r="I97" s="216"/>
      <c r="J97" s="216"/>
    </row>
    <row r="98" spans="1:10">
      <c r="A98" s="216"/>
      <c r="B98" s="216"/>
      <c r="C98" s="216"/>
      <c r="D98" s="216"/>
      <c r="E98" s="216"/>
      <c r="F98" s="216"/>
      <c r="G98" s="216"/>
      <c r="H98" s="216"/>
      <c r="I98" s="216"/>
      <c r="J98" s="216"/>
    </row>
    <row r="99" spans="1:10">
      <c r="A99" s="216"/>
      <c r="B99" s="216"/>
      <c r="C99" s="216"/>
      <c r="D99" s="216"/>
      <c r="E99" s="216"/>
      <c r="F99" s="216"/>
      <c r="G99" s="216"/>
      <c r="H99" s="216"/>
      <c r="I99" s="216"/>
      <c r="J99" s="216"/>
    </row>
    <row r="100" spans="1:10">
      <c r="A100" s="216"/>
      <c r="B100" s="216"/>
      <c r="C100" s="216"/>
      <c r="D100" s="216"/>
      <c r="E100" s="216"/>
      <c r="F100" s="216"/>
      <c r="G100" s="216"/>
      <c r="H100" s="216"/>
      <c r="I100" s="216"/>
      <c r="J100" s="216"/>
    </row>
    <row r="101" spans="1:10">
      <c r="A101" s="216"/>
      <c r="B101" s="216"/>
      <c r="C101" s="216"/>
      <c r="D101" s="216"/>
      <c r="E101" s="216"/>
      <c r="F101" s="216"/>
      <c r="G101" s="216"/>
      <c r="H101" s="216"/>
      <c r="I101" s="216"/>
      <c r="J101" s="216"/>
    </row>
    <row r="102" spans="1:10">
      <c r="A102" s="216"/>
      <c r="B102" s="216"/>
      <c r="C102" s="216"/>
      <c r="D102" s="216"/>
      <c r="E102" s="216"/>
      <c r="F102" s="216"/>
      <c r="G102" s="216"/>
      <c r="H102" s="216"/>
      <c r="I102" s="216"/>
      <c r="J102" s="216"/>
    </row>
    <row r="103" spans="1:10">
      <c r="A103" s="216"/>
      <c r="B103" s="216"/>
      <c r="C103" s="216"/>
      <c r="D103" s="216"/>
      <c r="E103" s="216"/>
      <c r="F103" s="216"/>
      <c r="G103" s="216"/>
      <c r="H103" s="216"/>
      <c r="I103" s="216"/>
      <c r="J103" s="216"/>
    </row>
    <row r="104" spans="1:10">
      <c r="A104" s="216"/>
      <c r="B104" s="216"/>
      <c r="C104" s="216"/>
      <c r="D104" s="216"/>
      <c r="E104" s="216"/>
      <c r="F104" s="216"/>
      <c r="G104" s="216"/>
      <c r="H104" s="216"/>
      <c r="I104" s="216"/>
      <c r="J104" s="216"/>
    </row>
    <row r="105" spans="1:10">
      <c r="A105" s="216"/>
      <c r="B105" s="216"/>
      <c r="C105" s="216"/>
      <c r="D105" s="216"/>
      <c r="E105" s="216"/>
      <c r="F105" s="216"/>
      <c r="G105" s="216"/>
      <c r="H105" s="216"/>
      <c r="I105" s="216"/>
      <c r="J105" s="216"/>
    </row>
    <row r="106" spans="1:10">
      <c r="A106" s="216"/>
      <c r="B106" s="216"/>
      <c r="C106" s="216"/>
      <c r="D106" s="216"/>
      <c r="E106" s="216"/>
      <c r="F106" s="216"/>
      <c r="G106" s="216"/>
      <c r="H106" s="216"/>
      <c r="I106" s="216"/>
      <c r="J106" s="216"/>
    </row>
    <row r="107" spans="1:10">
      <c r="A107" s="216"/>
      <c r="B107" s="216"/>
      <c r="C107" s="216"/>
      <c r="D107" s="216"/>
      <c r="E107" s="216"/>
      <c r="F107" s="216"/>
      <c r="G107" s="216"/>
      <c r="H107" s="216"/>
      <c r="I107" s="216"/>
      <c r="J107" s="216"/>
    </row>
    <row r="108" spans="1:10">
      <c r="A108" s="216"/>
      <c r="B108" s="216"/>
      <c r="C108" s="216"/>
      <c r="D108" s="216"/>
      <c r="E108" s="216"/>
      <c r="F108" s="216"/>
      <c r="G108" s="216"/>
      <c r="H108" s="216"/>
      <c r="I108" s="216"/>
      <c r="J108" s="216"/>
    </row>
    <row r="109" spans="1:10">
      <c r="A109" s="216"/>
      <c r="B109" s="216"/>
      <c r="C109" s="216"/>
      <c r="D109" s="216"/>
      <c r="E109" s="216"/>
      <c r="F109" s="216"/>
      <c r="G109" s="216"/>
      <c r="H109" s="216"/>
      <c r="I109" s="216"/>
      <c r="J109" s="216"/>
    </row>
    <row r="110" spans="1:10">
      <c r="A110" s="216"/>
      <c r="B110" s="216"/>
      <c r="C110" s="216"/>
      <c r="D110" s="216"/>
      <c r="E110" s="216"/>
      <c r="F110" s="216"/>
      <c r="G110" s="216"/>
      <c r="H110" s="216"/>
      <c r="I110" s="216"/>
      <c r="J110" s="216"/>
    </row>
    <row r="111" spans="1:10">
      <c r="A111" s="216"/>
      <c r="B111" s="216"/>
      <c r="C111" s="216"/>
      <c r="D111" s="216"/>
      <c r="E111" s="216"/>
      <c r="F111" s="216"/>
      <c r="G111" s="216"/>
      <c r="H111" s="216"/>
      <c r="I111" s="216"/>
      <c r="J111" s="216"/>
    </row>
    <row r="112" spans="1:10">
      <c r="A112" s="216"/>
      <c r="B112" s="216"/>
      <c r="C112" s="216"/>
      <c r="D112" s="216"/>
      <c r="E112" s="216"/>
      <c r="F112" s="216"/>
      <c r="G112" s="216"/>
      <c r="H112" s="216"/>
      <c r="I112" s="216"/>
      <c r="J112" s="216"/>
    </row>
    <row r="113" spans="1:10">
      <c r="A113" s="216"/>
      <c r="B113" s="216"/>
      <c r="C113" s="216"/>
      <c r="D113" s="216"/>
      <c r="E113" s="216"/>
      <c r="F113" s="216"/>
      <c r="G113" s="216"/>
      <c r="H113" s="216"/>
      <c r="I113" s="216"/>
      <c r="J113" s="216"/>
    </row>
    <row r="114" spans="1:10">
      <c r="A114" s="216"/>
      <c r="B114" s="216"/>
      <c r="C114" s="216"/>
      <c r="D114" s="216"/>
      <c r="E114" s="216"/>
      <c r="F114" s="216"/>
      <c r="G114" s="216"/>
      <c r="H114" s="216"/>
      <c r="I114" s="216"/>
      <c r="J114" s="216"/>
    </row>
    <row r="115" spans="1:10">
      <c r="A115" s="216"/>
      <c r="B115" s="216"/>
      <c r="C115" s="216"/>
      <c r="D115" s="216"/>
      <c r="E115" s="216"/>
      <c r="F115" s="216"/>
      <c r="G115" s="216"/>
      <c r="H115" s="216"/>
      <c r="I115" s="216"/>
      <c r="J115" s="216"/>
    </row>
    <row r="116" spans="1:10">
      <c r="A116" s="216"/>
      <c r="B116" s="216"/>
      <c r="C116" s="216"/>
      <c r="D116" s="216"/>
      <c r="E116" s="216"/>
      <c r="F116" s="216"/>
      <c r="G116" s="216"/>
      <c r="H116" s="216"/>
      <c r="I116" s="216"/>
      <c r="J116" s="216"/>
    </row>
    <row r="117" spans="1:10">
      <c r="A117" s="216"/>
      <c r="B117" s="216"/>
      <c r="C117" s="216"/>
      <c r="D117" s="216"/>
      <c r="E117" s="216"/>
      <c r="F117" s="216"/>
      <c r="G117" s="216"/>
      <c r="H117" s="216"/>
      <c r="I117" s="216"/>
      <c r="J117" s="216"/>
    </row>
    <row r="118" spans="1:10">
      <c r="A118" s="216"/>
      <c r="B118" s="216"/>
      <c r="C118" s="216"/>
      <c r="D118" s="216"/>
      <c r="E118" s="216"/>
      <c r="F118" s="216"/>
      <c r="G118" s="216"/>
      <c r="H118" s="216"/>
      <c r="I118" s="216"/>
      <c r="J118" s="216"/>
    </row>
    <row r="119" spans="1:10">
      <c r="A119" s="216"/>
      <c r="B119" s="216"/>
      <c r="C119" s="216"/>
      <c r="D119" s="216"/>
      <c r="E119" s="216"/>
      <c r="F119" s="216"/>
      <c r="G119" s="216"/>
      <c r="H119" s="216"/>
      <c r="I119" s="216"/>
      <c r="J119" s="216"/>
    </row>
    <row r="120" spans="1:10">
      <c r="A120" s="216"/>
      <c r="B120" s="216"/>
      <c r="C120" s="216"/>
      <c r="D120" s="216"/>
      <c r="E120" s="216"/>
      <c r="F120" s="216"/>
      <c r="G120" s="216"/>
      <c r="H120" s="216"/>
      <c r="I120" s="216"/>
      <c r="J120" s="216"/>
    </row>
    <row r="121" spans="1:10">
      <c r="A121" s="216"/>
      <c r="B121" s="216"/>
      <c r="C121" s="216"/>
      <c r="D121" s="216"/>
      <c r="E121" s="216"/>
      <c r="F121" s="216"/>
      <c r="G121" s="216"/>
      <c r="H121" s="216"/>
      <c r="I121" s="216"/>
      <c r="J121" s="216"/>
    </row>
    <row r="122" spans="1:10">
      <c r="A122" s="216"/>
      <c r="B122" s="216"/>
      <c r="C122" s="216"/>
      <c r="D122" s="216"/>
      <c r="E122" s="216"/>
      <c r="F122" s="216"/>
      <c r="G122" s="216"/>
      <c r="H122" s="216"/>
      <c r="I122" s="216"/>
      <c r="J122" s="216"/>
    </row>
    <row r="123" spans="1:10">
      <c r="A123" s="216"/>
      <c r="B123" s="216"/>
      <c r="C123" s="216"/>
      <c r="D123" s="216"/>
      <c r="E123" s="216"/>
      <c r="F123" s="216"/>
      <c r="G123" s="216"/>
      <c r="H123" s="216"/>
      <c r="I123" s="216"/>
      <c r="J123" s="216"/>
    </row>
    <row r="124" spans="1:10">
      <c r="A124" s="216"/>
      <c r="B124" s="216"/>
      <c r="C124" s="216"/>
      <c r="D124" s="216"/>
      <c r="E124" s="216"/>
      <c r="F124" s="216"/>
      <c r="G124" s="216"/>
      <c r="H124" s="216"/>
      <c r="I124" s="216"/>
      <c r="J124" s="216"/>
    </row>
    <row r="125" spans="1:10">
      <c r="A125" s="216"/>
      <c r="B125" s="216"/>
      <c r="C125" s="216"/>
      <c r="D125" s="216"/>
      <c r="E125" s="216"/>
      <c r="F125" s="216"/>
      <c r="G125" s="216"/>
      <c r="H125" s="216"/>
      <c r="I125" s="216"/>
      <c r="J125" s="216"/>
    </row>
    <row r="126" spans="1:10">
      <c r="A126" s="216"/>
      <c r="B126" s="216"/>
      <c r="C126" s="216"/>
      <c r="D126" s="216"/>
      <c r="E126" s="216"/>
      <c r="F126" s="216"/>
      <c r="G126" s="216"/>
      <c r="H126" s="216"/>
      <c r="I126" s="216"/>
      <c r="J126" s="216"/>
    </row>
    <row r="127" spans="1:10">
      <c r="A127" s="216"/>
      <c r="B127" s="216"/>
      <c r="C127" s="216"/>
      <c r="D127" s="216"/>
      <c r="E127" s="216"/>
      <c r="F127" s="216"/>
      <c r="G127" s="216"/>
      <c r="H127" s="216"/>
      <c r="I127" s="216"/>
      <c r="J127" s="216"/>
    </row>
    <row r="128" spans="1:10">
      <c r="A128" s="216"/>
      <c r="B128" s="216"/>
      <c r="C128" s="216"/>
      <c r="D128" s="216"/>
      <c r="E128" s="216"/>
      <c r="F128" s="216"/>
      <c r="G128" s="216"/>
      <c r="H128" s="216"/>
      <c r="I128" s="216"/>
      <c r="J128" s="216"/>
    </row>
    <row r="129" spans="1:10">
      <c r="A129" s="216"/>
      <c r="B129" s="216"/>
      <c r="C129" s="216"/>
      <c r="D129" s="216"/>
      <c r="E129" s="216"/>
      <c r="F129" s="216"/>
      <c r="G129" s="216"/>
      <c r="H129" s="216"/>
      <c r="I129" s="216"/>
      <c r="J129" s="216"/>
    </row>
    <row r="130" spans="1:10">
      <c r="A130" s="216"/>
      <c r="B130" s="216"/>
      <c r="C130" s="216"/>
      <c r="D130" s="216"/>
      <c r="E130" s="216"/>
      <c r="F130" s="216"/>
      <c r="G130" s="216"/>
      <c r="H130" s="216"/>
      <c r="I130" s="216"/>
      <c r="J130" s="216"/>
    </row>
    <row r="131" spans="1:10">
      <c r="A131" s="216"/>
      <c r="B131" s="216"/>
      <c r="C131" s="216"/>
      <c r="D131" s="216"/>
      <c r="E131" s="216"/>
      <c r="F131" s="216"/>
      <c r="G131" s="216"/>
      <c r="H131" s="216"/>
      <c r="I131" s="216"/>
      <c r="J131" s="216"/>
    </row>
    <row r="132" spans="1:10">
      <c r="A132" s="216"/>
      <c r="B132" s="216"/>
      <c r="C132" s="216"/>
      <c r="D132" s="216"/>
      <c r="E132" s="216"/>
      <c r="F132" s="216"/>
      <c r="G132" s="216"/>
      <c r="H132" s="216"/>
      <c r="I132" s="216"/>
      <c r="J132" s="216"/>
    </row>
    <row r="133" spans="1:10">
      <c r="A133" s="216"/>
      <c r="B133" s="216"/>
      <c r="C133" s="216"/>
      <c r="D133" s="216"/>
      <c r="E133" s="216"/>
      <c r="F133" s="216"/>
      <c r="G133" s="216"/>
      <c r="H133" s="216"/>
      <c r="I133" s="216"/>
      <c r="J133" s="216"/>
    </row>
    <row r="134" spans="1:10">
      <c r="A134" s="216"/>
      <c r="B134" s="216"/>
      <c r="C134" s="216"/>
      <c r="D134" s="216"/>
      <c r="E134" s="216"/>
      <c r="F134" s="216"/>
      <c r="G134" s="216"/>
      <c r="H134" s="216"/>
      <c r="I134" s="216"/>
      <c r="J134" s="216"/>
    </row>
    <row r="135" spans="1:10">
      <c r="A135" s="220"/>
      <c r="B135" s="220"/>
      <c r="C135" s="220"/>
      <c r="D135" s="220"/>
      <c r="E135" s="220"/>
      <c r="F135" s="220"/>
      <c r="G135" s="220"/>
      <c r="H135" s="220"/>
      <c r="I135" s="220"/>
      <c r="J135" s="220"/>
    </row>
    <row r="136" spans="1:10">
      <c r="A136" s="220"/>
      <c r="B136" s="220"/>
      <c r="C136" s="220"/>
      <c r="D136" s="220"/>
      <c r="E136" s="220"/>
      <c r="F136" s="220"/>
      <c r="G136" s="220"/>
      <c r="H136" s="220"/>
      <c r="I136" s="220"/>
      <c r="J136" s="220"/>
    </row>
    <row r="137" spans="1:10">
      <c r="A137" s="220"/>
      <c r="B137" s="220"/>
      <c r="C137" s="220"/>
      <c r="D137" s="220"/>
      <c r="E137" s="220"/>
      <c r="F137" s="220"/>
      <c r="G137" s="220"/>
      <c r="H137" s="220"/>
      <c r="I137" s="220"/>
      <c r="J137" s="220"/>
    </row>
    <row r="138" spans="1:10">
      <c r="A138" s="220"/>
      <c r="B138" s="220"/>
      <c r="C138" s="220"/>
      <c r="D138" s="220"/>
      <c r="E138" s="220"/>
      <c r="F138" s="220"/>
      <c r="G138" s="220"/>
      <c r="H138" s="220"/>
      <c r="I138" s="220"/>
      <c r="J138" s="220"/>
    </row>
    <row r="139" spans="1:10">
      <c r="A139" s="220"/>
      <c r="B139" s="220"/>
      <c r="C139" s="220"/>
      <c r="D139" s="220"/>
      <c r="E139" s="220"/>
      <c r="F139" s="220"/>
      <c r="G139" s="220"/>
      <c r="H139" s="220"/>
      <c r="I139" s="220"/>
      <c r="J139" s="220"/>
    </row>
    <row r="140" spans="1:10">
      <c r="A140" s="220"/>
      <c r="B140" s="220"/>
      <c r="C140" s="220"/>
      <c r="D140" s="220"/>
      <c r="E140" s="220"/>
      <c r="F140" s="220"/>
      <c r="G140" s="220"/>
      <c r="H140" s="220"/>
      <c r="I140" s="220"/>
      <c r="J140" s="220"/>
    </row>
  </sheetData>
  <sheetProtection algorithmName="SHA-512" hashValue="brg6wckrSqs663/VNzTJkWXgg4N+PCfOUlaUWMjIPVyryTo5JZAY6V61kaj9evAuYHa7ktFNS9wn3/F9CKidkw==" saltValue="POojah4OnII+lKMmyvfZ5g==" spinCount="100000" sheet="1" objects="1" scenarios="1"/>
  <mergeCells count="43">
    <mergeCell ref="H35:I35"/>
    <mergeCell ref="H30:I30"/>
    <mergeCell ref="H31:I31"/>
    <mergeCell ref="H32:I32"/>
    <mergeCell ref="H33:I33"/>
    <mergeCell ref="H34:I34"/>
    <mergeCell ref="H25:I25"/>
    <mergeCell ref="H26:I26"/>
    <mergeCell ref="H27:I27"/>
    <mergeCell ref="H28:I28"/>
    <mergeCell ref="H29:I29"/>
    <mergeCell ref="H20:I20"/>
    <mergeCell ref="H21:I21"/>
    <mergeCell ref="H22:I22"/>
    <mergeCell ref="H23:I23"/>
    <mergeCell ref="H24:I24"/>
    <mergeCell ref="H15:I15"/>
    <mergeCell ref="H16:I16"/>
    <mergeCell ref="H17:I17"/>
    <mergeCell ref="H18:I18"/>
    <mergeCell ref="H19:I19"/>
    <mergeCell ref="H11:I11"/>
    <mergeCell ref="H9:J9"/>
    <mergeCell ref="H12:I12"/>
    <mergeCell ref="H13:I13"/>
    <mergeCell ref="H14:I14"/>
    <mergeCell ref="G6:H6"/>
    <mergeCell ref="G7:H7"/>
    <mergeCell ref="C6:E6"/>
    <mergeCell ref="C7:E7"/>
    <mergeCell ref="B9:B10"/>
    <mergeCell ref="C9:C10"/>
    <mergeCell ref="D9:D10"/>
    <mergeCell ref="E9:E10"/>
    <mergeCell ref="F9:G9"/>
    <mergeCell ref="H10:I10"/>
    <mergeCell ref="B1:B2"/>
    <mergeCell ref="J3:J4"/>
    <mergeCell ref="I3:I4"/>
    <mergeCell ref="E3:H3"/>
    <mergeCell ref="E4:H4"/>
    <mergeCell ref="C1:J1"/>
    <mergeCell ref="C2:J2"/>
  </mergeCells>
  <hyperlinks>
    <hyperlink ref="C2:J2" r:id="rId1" display="(See NECB/ZEBP alteration requirements)"/>
  </hyperlinks>
  <printOptions horizontalCentered="1"/>
  <pageMargins left="0.5" right="0.5" top="0.75" bottom="0.75" header="0.3" footer="0.3"/>
  <pageSetup scale="86" fitToHeight="0" orientation="portrait" r:id="rId2"/>
  <drawing r:id="rId3"/>
  <extLst>
    <ext xmlns:x14="http://schemas.microsoft.com/office/spreadsheetml/2009/9/main" uri="{CCE6A557-97BC-4b89-ADB6-D9C93CAAB3DF}">
      <x14:dataValidations xmlns:xm="http://schemas.microsoft.com/office/excel/2006/main" count="1">
        <x14:dataValidation type="list" showInputMessage="1" showErrorMessage="1">
          <x14:formula1>
            <xm:f>'Validation Reference'!$C$20:$C$75</xm:f>
          </x14:formula1>
          <xm:sqref>D11:D35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5"/>
  <sheetViews>
    <sheetView showGridLines="0" zoomScaleNormal="100" workbookViewId="0"/>
  </sheetViews>
  <sheetFormatPr defaultColWidth="9.140625" defaultRowHeight="15"/>
  <cols>
    <col min="1" max="1" width="2.5703125" style="2" customWidth="1"/>
    <col min="2" max="2" width="13.140625" style="2" customWidth="1"/>
    <col min="3" max="3" width="12.5703125" style="2" customWidth="1"/>
    <col min="4" max="4" width="20.7109375" style="2" customWidth="1"/>
    <col min="5" max="5" width="7.5703125" style="2" customWidth="1"/>
    <col min="6" max="6" width="5.5703125" style="2" customWidth="1"/>
    <col min="7" max="7" width="3.5703125" style="2" customWidth="1"/>
    <col min="8" max="9" width="7.5703125" style="2" customWidth="1"/>
    <col min="10" max="10" width="12.7109375" style="2" customWidth="1"/>
    <col min="11" max="11" width="7.5703125" style="2" customWidth="1"/>
    <col min="12" max="12" width="4.5703125" style="2" customWidth="1"/>
    <col min="13" max="13" width="7.5703125" style="2" customWidth="1"/>
    <col min="14" max="16384" width="9.140625" style="2"/>
  </cols>
  <sheetData>
    <row r="1" spans="1:13" ht="21.95" customHeight="1">
      <c r="A1" s="216"/>
      <c r="B1" s="223"/>
      <c r="C1" s="482" t="s">
        <v>4296</v>
      </c>
      <c r="D1" s="483"/>
      <c r="E1" s="483"/>
      <c r="F1" s="483"/>
      <c r="G1" s="483"/>
      <c r="H1" s="483"/>
      <c r="I1" s="483"/>
      <c r="J1" s="483"/>
      <c r="K1" s="483"/>
      <c r="L1" s="483"/>
      <c r="M1" s="484"/>
    </row>
    <row r="2" spans="1:13" ht="12.95" customHeight="1">
      <c r="A2" s="216"/>
      <c r="B2" s="193"/>
      <c r="C2" s="559" t="s">
        <v>4288</v>
      </c>
      <c r="D2" s="485"/>
      <c r="E2" s="485"/>
      <c r="F2" s="485"/>
      <c r="G2" s="485"/>
      <c r="H2" s="485"/>
      <c r="I2" s="485"/>
      <c r="J2" s="485"/>
      <c r="K2" s="485"/>
      <c r="L2" s="485"/>
      <c r="M2" s="486"/>
    </row>
    <row r="3" spans="1:13" ht="12.95" customHeight="1">
      <c r="A3" s="216"/>
      <c r="B3" s="226" t="s">
        <v>4263</v>
      </c>
      <c r="C3" s="306" t="str">
        <f>IF('SAMPLE Checklist - Alterations'!H3="","",'SAMPLE Checklist - Alterations'!H3)</f>
        <v/>
      </c>
      <c r="D3" s="306">
        <f>IF('SAMPLE Checklist - Alterations'!K3="","",'SAMPLE Checklist - Alterations'!K3)</f>
        <v>4324</v>
      </c>
      <c r="E3" s="512" t="str">
        <f>IF('SAMPLE Checklist - Alterations'!O3="","",'SAMPLE Checklist - Alterations'!O3)</f>
        <v>ABERDEEN STREET</v>
      </c>
      <c r="F3" s="512"/>
      <c r="G3" s="512"/>
      <c r="H3" s="512"/>
      <c r="I3" s="512"/>
      <c r="J3" s="599" t="s">
        <v>4267</v>
      </c>
      <c r="K3" s="615" t="str">
        <f>IF('SAMPLE Checklist - Alterations'!AE3="","",'SAMPLE Checklist - Alterations'!AE3)</f>
        <v>BP 2023-07536</v>
      </c>
      <c r="L3" s="615"/>
      <c r="M3" s="616"/>
    </row>
    <row r="4" spans="1:13" ht="12.95" customHeight="1">
      <c r="A4" s="216"/>
      <c r="B4" s="226" t="s">
        <v>4262</v>
      </c>
      <c r="C4" s="306" t="str">
        <f>IF('SAMPLE Checklist - Alterations'!H4="","",'SAMPLE Checklist - Alterations'!H4)</f>
        <v/>
      </c>
      <c r="D4" s="306" t="str">
        <f>IF('SAMPLE Checklist - Alterations'!K4="","",'SAMPLE Checklist - Alterations'!K4)</f>
        <v/>
      </c>
      <c r="E4" s="512" t="str">
        <f>IF('SAMPLE Checklist - Alterations'!O4="","",'SAMPLE Checklist - Alterations'!O4)</f>
        <v/>
      </c>
      <c r="F4" s="512"/>
      <c r="G4" s="512"/>
      <c r="H4" s="512"/>
      <c r="I4" s="512"/>
      <c r="J4" s="599"/>
      <c r="K4" s="615"/>
      <c r="L4" s="615"/>
      <c r="M4" s="616"/>
    </row>
    <row r="5" spans="1:13" ht="5.25" customHeight="1">
      <c r="A5" s="216"/>
      <c r="B5" s="224"/>
      <c r="C5" s="201"/>
      <c r="D5" s="201"/>
      <c r="E5" s="201"/>
      <c r="F5" s="201"/>
      <c r="G5" s="201"/>
      <c r="H5" s="201"/>
      <c r="I5" s="201"/>
      <c r="J5" s="201"/>
      <c r="K5" s="201"/>
      <c r="L5" s="201"/>
      <c r="M5" s="225"/>
    </row>
    <row r="6" spans="1:13" ht="12.95" customHeight="1">
      <c r="A6" s="216"/>
      <c r="B6" s="226" t="s">
        <v>4271</v>
      </c>
      <c r="C6" s="625"/>
      <c r="D6" s="626"/>
      <c r="E6" s="627"/>
      <c r="F6" s="227" t="s">
        <v>4268</v>
      </c>
      <c r="G6" s="624"/>
      <c r="H6" s="624"/>
      <c r="I6" s="624"/>
      <c r="J6" s="227" t="s">
        <v>4269</v>
      </c>
      <c r="K6" s="600"/>
      <c r="L6" s="600"/>
      <c r="M6" s="617"/>
    </row>
    <row r="7" spans="1:13" ht="12.95" customHeight="1">
      <c r="A7" s="216"/>
      <c r="B7" s="226" t="s">
        <v>4270</v>
      </c>
      <c r="C7" s="625"/>
      <c r="D7" s="626"/>
      <c r="E7" s="627"/>
      <c r="F7" s="227" t="s">
        <v>4268</v>
      </c>
      <c r="G7" s="624"/>
      <c r="H7" s="624"/>
      <c r="I7" s="624"/>
      <c r="J7" s="227" t="s">
        <v>4269</v>
      </c>
      <c r="K7" s="600"/>
      <c r="L7" s="600"/>
      <c r="M7" s="617"/>
    </row>
    <row r="8" spans="1:13" ht="5.25" customHeight="1" thickBot="1">
      <c r="A8" s="216"/>
      <c r="B8" s="228"/>
      <c r="C8" s="229"/>
      <c r="D8" s="229"/>
      <c r="E8" s="229"/>
      <c r="F8" s="229"/>
      <c r="G8" s="229"/>
      <c r="H8" s="229"/>
      <c r="I8" s="229"/>
      <c r="J8" s="229"/>
      <c r="K8" s="229"/>
      <c r="L8" s="229"/>
      <c r="M8" s="230"/>
    </row>
    <row r="9" spans="1:13" ht="20.100000000000001" customHeight="1">
      <c r="A9" s="216"/>
      <c r="B9" s="601" t="s">
        <v>8</v>
      </c>
      <c r="C9" s="602" t="s">
        <v>9</v>
      </c>
      <c r="D9" s="602" t="s">
        <v>4317</v>
      </c>
      <c r="E9" s="602" t="s">
        <v>4298</v>
      </c>
      <c r="F9" s="618" t="s">
        <v>4297</v>
      </c>
      <c r="G9" s="619"/>
      <c r="H9" s="602" t="s">
        <v>4386</v>
      </c>
      <c r="I9" s="619" t="s">
        <v>4387</v>
      </c>
      <c r="J9" s="590" t="s">
        <v>12</v>
      </c>
      <c r="K9" s="593"/>
      <c r="L9" s="593"/>
      <c r="M9" s="620"/>
    </row>
    <row r="10" spans="1:13" ht="20.100000000000001" customHeight="1">
      <c r="A10" s="216"/>
      <c r="B10" s="585"/>
      <c r="C10" s="583"/>
      <c r="D10" s="583"/>
      <c r="E10" s="583"/>
      <c r="F10" s="590"/>
      <c r="G10" s="594"/>
      <c r="H10" s="583"/>
      <c r="I10" s="583"/>
      <c r="J10" s="621" t="s">
        <v>4295</v>
      </c>
      <c r="K10" s="623"/>
      <c r="L10" s="621" t="s">
        <v>4252</v>
      </c>
      <c r="M10" s="622"/>
    </row>
    <row r="11" spans="1:13" ht="22.5">
      <c r="A11" s="216"/>
      <c r="B11" s="249" t="s">
        <v>4403</v>
      </c>
      <c r="C11" s="264"/>
      <c r="D11" s="264" t="s">
        <v>4291</v>
      </c>
      <c r="E11" s="326" t="s">
        <v>4388</v>
      </c>
      <c r="F11" s="609">
        <v>100</v>
      </c>
      <c r="G11" s="610"/>
      <c r="H11" s="265">
        <v>100</v>
      </c>
      <c r="I11" s="265">
        <v>100</v>
      </c>
      <c r="J11" s="611" t="str">
        <f>IF(D11="","",VLOOKUP(D11,'Code Tables'!Q$25:S$45,2,FALSE))</f>
        <v xml:space="preserve">SL ≤ 35 + 0.20Vr (top inlet); SL ≤ 40 + 0.20Vr (bottom inlet); </v>
      </c>
      <c r="K11" s="612"/>
      <c r="L11" s="304" t="str">
        <f>IF(D11="","",VLOOKUP(D11,'Code Tables'!Q$25:S$45,3,FALSE))</f>
        <v>SL =</v>
      </c>
      <c r="M11" s="268" t="s">
        <v>4389</v>
      </c>
    </row>
    <row r="12" spans="1:13" ht="33.75">
      <c r="A12" s="216"/>
      <c r="B12" s="249" t="s">
        <v>4406</v>
      </c>
      <c r="C12" s="264"/>
      <c r="D12" s="264" t="s">
        <v>4384</v>
      </c>
      <c r="E12" s="265" t="s">
        <v>4369</v>
      </c>
      <c r="F12" s="609">
        <v>350</v>
      </c>
      <c r="G12" s="610"/>
      <c r="H12" s="265">
        <v>350</v>
      </c>
      <c r="I12" s="265" t="s">
        <v>4369</v>
      </c>
      <c r="J12" s="611" t="str">
        <f>IF(D12="","",VLOOKUP(D12,'Code Tables'!Q$25:S$45,2,FALSE))</f>
        <v xml:space="preserve">SL ≤ 0.472Vr - 38.5 (top inlet); SL ≤ 0.472Vr - 33.5 (bottom inlet); </v>
      </c>
      <c r="K12" s="612"/>
      <c r="L12" s="304" t="str">
        <f>IF(D12="","",VLOOKUP(D12,'Code Tables'!Q$25:S$45,3,FALSE))</f>
        <v>SL =</v>
      </c>
      <c r="M12" s="268" t="s">
        <v>4390</v>
      </c>
    </row>
    <row r="13" spans="1:13" ht="22.5">
      <c r="A13" s="216"/>
      <c r="B13" s="249" t="s">
        <v>4404</v>
      </c>
      <c r="C13" s="264"/>
      <c r="D13" s="264" t="s">
        <v>4385</v>
      </c>
      <c r="E13" s="326" t="s">
        <v>4391</v>
      </c>
      <c r="F13" s="609">
        <v>300</v>
      </c>
      <c r="G13" s="610"/>
      <c r="H13" s="265">
        <v>300</v>
      </c>
      <c r="I13" s="265">
        <v>66.7</v>
      </c>
      <c r="J13" s="611" t="str">
        <f>IF(D13="","",VLOOKUP(D13,'Code Tables'!Q$25:S$45,2,FALSE))</f>
        <v>Et ≥ 98%</v>
      </c>
      <c r="K13" s="612"/>
      <c r="L13" s="304" t="str">
        <f>IF(D13="","",VLOOKUP(D13,'Code Tables'!Q$25:S$45,3,FALSE))</f>
        <v>Et =</v>
      </c>
      <c r="M13" s="325">
        <v>0.99</v>
      </c>
    </row>
    <row r="14" spans="1:13" ht="22.5">
      <c r="A14" s="216"/>
      <c r="B14" s="249" t="s">
        <v>4405</v>
      </c>
      <c r="C14" s="264"/>
      <c r="D14" s="264" t="s">
        <v>47</v>
      </c>
      <c r="E14" s="326" t="s">
        <v>4392</v>
      </c>
      <c r="F14" s="609" t="s">
        <v>4369</v>
      </c>
      <c r="G14" s="610"/>
      <c r="H14" s="265" t="s">
        <v>4369</v>
      </c>
      <c r="I14" s="265" t="s">
        <v>4369</v>
      </c>
      <c r="J14" s="611" t="str">
        <f>IF(D14="","",VLOOKUP(D14,'Code Tables'!Q$25:S$45,2,FALSE))</f>
        <v>Et ≥ 98%</v>
      </c>
      <c r="K14" s="612"/>
      <c r="L14" s="304" t="str">
        <f>IF(D14="","",VLOOKUP(D14,'Code Tables'!Q$25:S$45,3,FALSE))</f>
        <v>Et =</v>
      </c>
      <c r="M14" s="325">
        <v>0.99</v>
      </c>
    </row>
    <row r="15" spans="1:13" ht="22.5">
      <c r="A15" s="216"/>
      <c r="B15" s="249" t="s">
        <v>4407</v>
      </c>
      <c r="C15" s="264"/>
      <c r="D15" s="264" t="s">
        <v>52</v>
      </c>
      <c r="E15" s="265" t="s">
        <v>4392</v>
      </c>
      <c r="F15" s="609">
        <v>200</v>
      </c>
      <c r="G15" s="610"/>
      <c r="H15" s="265">
        <v>200</v>
      </c>
      <c r="I15" s="265">
        <v>150</v>
      </c>
      <c r="J15" s="611" t="str">
        <f>IF(D15="","",VLOOKUP(D15,'Code Tables'!Q$25:S$45,2,FALSE))</f>
        <v>EF ≥ 0.67 - 0.0005Vr</v>
      </c>
      <c r="K15" s="612"/>
      <c r="L15" s="304" t="str">
        <f>IF(D15="","",VLOOKUP(D15,'Code Tables'!Q$25:S$45,3,FALSE))</f>
        <v>EF =</v>
      </c>
      <c r="M15" s="268">
        <v>0.74</v>
      </c>
    </row>
    <row r="16" spans="1:13" ht="22.5">
      <c r="A16" s="216"/>
      <c r="B16" s="249" t="s">
        <v>4408</v>
      </c>
      <c r="C16" s="264"/>
      <c r="D16" s="264" t="s">
        <v>55</v>
      </c>
      <c r="E16" s="265" t="s">
        <v>4394</v>
      </c>
      <c r="F16" s="609">
        <v>300</v>
      </c>
      <c r="G16" s="610"/>
      <c r="H16" s="265">
        <v>300</v>
      </c>
      <c r="I16" s="265">
        <v>250</v>
      </c>
      <c r="J16" s="611" t="str">
        <f>IF(D16="","",VLOOKUP(D16,'Code Tables'!Q$25:S$45,2,FALSE))</f>
        <v>Et ≥ 80%</v>
      </c>
      <c r="K16" s="612"/>
      <c r="L16" s="304" t="str">
        <f>IF(D16="","",VLOOKUP(D16,'Code Tables'!Q$25:S$45,3,FALSE))</f>
        <v>Et =</v>
      </c>
      <c r="M16" s="325">
        <v>0.86</v>
      </c>
    </row>
    <row r="17" spans="1:13" ht="33.75">
      <c r="A17" s="216"/>
      <c r="B17" s="249" t="s">
        <v>4409</v>
      </c>
      <c r="C17" s="264"/>
      <c r="D17" s="264" t="s">
        <v>4397</v>
      </c>
      <c r="E17" s="265" t="s">
        <v>4393</v>
      </c>
      <c r="F17" s="609">
        <v>400</v>
      </c>
      <c r="G17" s="610"/>
      <c r="H17" s="265">
        <v>400</v>
      </c>
      <c r="I17" s="265">
        <v>300</v>
      </c>
      <c r="J17" s="611" t="str">
        <f>IF(D17="","",VLOOKUP(D17,'Code Tables'!Q$25:S$45,2,FALSE))</f>
        <v>Et ≥ 80%</v>
      </c>
      <c r="K17" s="612"/>
      <c r="L17" s="304" t="str">
        <f>IF(D17="","",VLOOKUP(D17,'Code Tables'!Q$25:S$45,3,FALSE))</f>
        <v>Et =</v>
      </c>
      <c r="M17" s="325">
        <v>0.86</v>
      </c>
    </row>
    <row r="18" spans="1:13">
      <c r="A18" s="216"/>
      <c r="B18" s="249" t="s">
        <v>4411</v>
      </c>
      <c r="C18" s="264"/>
      <c r="D18" s="264" t="s">
        <v>62</v>
      </c>
      <c r="E18" s="326" t="s">
        <v>4392</v>
      </c>
      <c r="F18" s="609" t="s">
        <v>4369</v>
      </c>
      <c r="G18" s="610"/>
      <c r="H18" s="265" t="s">
        <v>4369</v>
      </c>
      <c r="I18" s="265" t="s">
        <v>4369</v>
      </c>
      <c r="J18" s="611" t="str">
        <f>IF(D18="","",VLOOKUP(D18,'Code Tables'!Q$25:S$45,2,FALSE))</f>
        <v>EF ≥ 0.8</v>
      </c>
      <c r="K18" s="612"/>
      <c r="L18" s="304" t="str">
        <f>IF(D18="","",VLOOKUP(D18,'Code Tables'!Q$25:S$45,3,FALSE))</f>
        <v>EF =</v>
      </c>
      <c r="M18" s="268">
        <v>0.83</v>
      </c>
    </row>
    <row r="19" spans="1:13">
      <c r="A19" s="216"/>
      <c r="B19" s="249"/>
      <c r="C19" s="264"/>
      <c r="D19" s="264"/>
      <c r="E19" s="265"/>
      <c r="F19" s="609"/>
      <c r="G19" s="610"/>
      <c r="H19" s="265"/>
      <c r="I19" s="265"/>
      <c r="J19" s="611" t="str">
        <f>IF(D19="","",VLOOKUP(D19,'Code Tables'!Q$25:S$45,2,FALSE))</f>
        <v/>
      </c>
      <c r="K19" s="612"/>
      <c r="L19" s="304" t="str">
        <f>IF(D19="","",VLOOKUP(D19,'Code Tables'!Q$25:S$45,3,FALSE))</f>
        <v/>
      </c>
      <c r="M19" s="268"/>
    </row>
    <row r="20" spans="1:13">
      <c r="A20" s="216"/>
      <c r="B20" s="249"/>
      <c r="C20" s="264"/>
      <c r="D20" s="264"/>
      <c r="E20" s="265"/>
      <c r="F20" s="609"/>
      <c r="G20" s="610"/>
      <c r="H20" s="265"/>
      <c r="I20" s="265"/>
      <c r="J20" s="611" t="str">
        <f>IF(D20="","",VLOOKUP(D20,'Code Tables'!Q$25:S$45,2,FALSE))</f>
        <v/>
      </c>
      <c r="K20" s="612"/>
      <c r="L20" s="304" t="str">
        <f>IF(D20="","",VLOOKUP(D20,'Code Tables'!Q$25:S$45,3,FALSE))</f>
        <v/>
      </c>
      <c r="M20" s="268"/>
    </row>
    <row r="21" spans="1:13">
      <c r="A21" s="216"/>
      <c r="B21" s="249"/>
      <c r="C21" s="264"/>
      <c r="D21" s="264"/>
      <c r="E21" s="265"/>
      <c r="F21" s="609"/>
      <c r="G21" s="610"/>
      <c r="H21" s="265"/>
      <c r="I21" s="265"/>
      <c r="J21" s="611" t="str">
        <f>IF(D21="","",VLOOKUP(D21,'Code Tables'!Q$25:S$45,2,FALSE))</f>
        <v/>
      </c>
      <c r="K21" s="612"/>
      <c r="L21" s="304"/>
      <c r="M21" s="268"/>
    </row>
    <row r="22" spans="1:13">
      <c r="A22" s="216"/>
      <c r="B22" s="249"/>
      <c r="C22" s="264"/>
      <c r="D22" s="264"/>
      <c r="E22" s="265"/>
      <c r="F22" s="609"/>
      <c r="G22" s="610"/>
      <c r="H22" s="265"/>
      <c r="I22" s="265"/>
      <c r="J22" s="611" t="str">
        <f>IF(D22="","",VLOOKUP(D22,'Code Tables'!Q$25:S$45,2,FALSE))</f>
        <v/>
      </c>
      <c r="K22" s="612"/>
      <c r="L22" s="304"/>
      <c r="M22" s="268"/>
    </row>
    <row r="23" spans="1:13">
      <c r="A23" s="216"/>
      <c r="B23" s="249"/>
      <c r="C23" s="264"/>
      <c r="D23" s="264"/>
      <c r="E23" s="265"/>
      <c r="F23" s="609"/>
      <c r="G23" s="610"/>
      <c r="H23" s="265"/>
      <c r="I23" s="265"/>
      <c r="J23" s="611" t="str">
        <f>IF(D23="","",VLOOKUP(D23,'Code Tables'!Q$25:S$45,2,FALSE))</f>
        <v/>
      </c>
      <c r="K23" s="612"/>
      <c r="L23" s="304"/>
      <c r="M23" s="268"/>
    </row>
    <row r="24" spans="1:13">
      <c r="A24" s="216"/>
      <c r="B24" s="249"/>
      <c r="C24" s="264"/>
      <c r="D24" s="264"/>
      <c r="E24" s="265"/>
      <c r="F24" s="609"/>
      <c r="G24" s="610"/>
      <c r="H24" s="265"/>
      <c r="I24" s="265"/>
      <c r="J24" s="611" t="str">
        <f>IF(D24="","",VLOOKUP(D24,'Code Tables'!Q$25:S$45,2,FALSE))</f>
        <v/>
      </c>
      <c r="K24" s="612"/>
      <c r="L24" s="304"/>
      <c r="M24" s="268"/>
    </row>
    <row r="25" spans="1:13">
      <c r="A25" s="216"/>
      <c r="B25" s="249"/>
      <c r="C25" s="264"/>
      <c r="D25" s="264"/>
      <c r="E25" s="265"/>
      <c r="F25" s="609"/>
      <c r="G25" s="610"/>
      <c r="H25" s="265"/>
      <c r="I25" s="265"/>
      <c r="J25" s="611" t="str">
        <f>IF(D25="","",VLOOKUP(D25,'Code Tables'!Q$25:S$45,2,FALSE))</f>
        <v/>
      </c>
      <c r="K25" s="612"/>
      <c r="L25" s="304"/>
      <c r="M25" s="268"/>
    </row>
    <row r="26" spans="1:13">
      <c r="A26" s="216"/>
      <c r="B26" s="249"/>
      <c r="C26" s="264"/>
      <c r="D26" s="264"/>
      <c r="E26" s="265"/>
      <c r="F26" s="609"/>
      <c r="G26" s="610"/>
      <c r="H26" s="265"/>
      <c r="I26" s="265"/>
      <c r="J26" s="611" t="str">
        <f>IF(D26="","",VLOOKUP(D26,'Code Tables'!Q$25:S$45,2,FALSE))</f>
        <v/>
      </c>
      <c r="K26" s="612"/>
      <c r="L26" s="304" t="str">
        <f>IF(D26="","",VLOOKUP(D26,'Code Tables'!Q$25:S$45,3,FALSE))</f>
        <v/>
      </c>
      <c r="M26" s="268"/>
    </row>
    <row r="27" spans="1:13">
      <c r="A27" s="216"/>
      <c r="B27" s="249"/>
      <c r="C27" s="264"/>
      <c r="D27" s="264"/>
      <c r="E27" s="265"/>
      <c r="F27" s="609"/>
      <c r="G27" s="610"/>
      <c r="H27" s="265"/>
      <c r="I27" s="265"/>
      <c r="J27" s="611" t="str">
        <f>IF(D27="","",VLOOKUP(D27,'Code Tables'!Q$25:S$45,2,FALSE))</f>
        <v/>
      </c>
      <c r="K27" s="612"/>
      <c r="L27" s="304" t="str">
        <f>IF(D27="","",VLOOKUP(D27,'Code Tables'!Q$25:S$45,3,FALSE))</f>
        <v/>
      </c>
      <c r="M27" s="268"/>
    </row>
    <row r="28" spans="1:13">
      <c r="A28" s="216"/>
      <c r="B28" s="249"/>
      <c r="C28" s="264"/>
      <c r="D28" s="264"/>
      <c r="E28" s="265"/>
      <c r="F28" s="609"/>
      <c r="G28" s="610"/>
      <c r="H28" s="265"/>
      <c r="I28" s="265"/>
      <c r="J28" s="611" t="str">
        <f>IF(D28="","",VLOOKUP(D28,'Code Tables'!Q$25:S$45,2,FALSE))</f>
        <v/>
      </c>
      <c r="K28" s="612"/>
      <c r="L28" s="304" t="str">
        <f>IF(D28="","",VLOOKUP(D28,'Code Tables'!Q$25:S$45,3,FALSE))</f>
        <v/>
      </c>
      <c r="M28" s="268"/>
    </row>
    <row r="29" spans="1:13">
      <c r="A29" s="216"/>
      <c r="B29" s="249"/>
      <c r="C29" s="264"/>
      <c r="D29" s="264"/>
      <c r="E29" s="265"/>
      <c r="F29" s="609"/>
      <c r="G29" s="610"/>
      <c r="H29" s="265"/>
      <c r="I29" s="265"/>
      <c r="J29" s="611" t="str">
        <f>IF(D29="","",VLOOKUP(D29,'Code Tables'!Q$25:S$45,2,FALSE))</f>
        <v/>
      </c>
      <c r="K29" s="612"/>
      <c r="L29" s="304" t="str">
        <f>IF(D29="","",VLOOKUP(D29,'Code Tables'!Q$25:S$45,3,FALSE))</f>
        <v/>
      </c>
      <c r="M29" s="268"/>
    </row>
    <row r="30" spans="1:13">
      <c r="A30" s="216"/>
      <c r="B30" s="249"/>
      <c r="C30" s="264"/>
      <c r="D30" s="264"/>
      <c r="E30" s="265"/>
      <c r="F30" s="609"/>
      <c r="G30" s="610"/>
      <c r="H30" s="265"/>
      <c r="I30" s="265"/>
      <c r="J30" s="611" t="str">
        <f>IF(D30="","",VLOOKUP(D30,'Code Tables'!Q$25:S$45,2,FALSE))</f>
        <v/>
      </c>
      <c r="K30" s="612"/>
      <c r="L30" s="304" t="str">
        <f>IF(D30="","",VLOOKUP(D30,'Code Tables'!Q$25:S$45,3,FALSE))</f>
        <v/>
      </c>
      <c r="M30" s="268"/>
    </row>
    <row r="31" spans="1:13">
      <c r="A31" s="216"/>
      <c r="B31" s="249"/>
      <c r="C31" s="264"/>
      <c r="D31" s="264"/>
      <c r="E31" s="265"/>
      <c r="F31" s="609"/>
      <c r="G31" s="610"/>
      <c r="H31" s="265"/>
      <c r="I31" s="265"/>
      <c r="J31" s="611" t="str">
        <f>IF(D31="","",VLOOKUP(D31,'Code Tables'!Q$25:S$45,2,FALSE))</f>
        <v/>
      </c>
      <c r="K31" s="612"/>
      <c r="L31" s="304" t="str">
        <f>IF(D31="","",VLOOKUP(D31,'Code Tables'!Q$25:S$45,3,FALSE))</f>
        <v/>
      </c>
      <c r="M31" s="268"/>
    </row>
    <row r="32" spans="1:13">
      <c r="A32" s="216"/>
      <c r="B32" s="249"/>
      <c r="C32" s="264"/>
      <c r="D32" s="264"/>
      <c r="E32" s="265"/>
      <c r="F32" s="609"/>
      <c r="G32" s="610"/>
      <c r="H32" s="265"/>
      <c r="I32" s="265"/>
      <c r="J32" s="611" t="str">
        <f>IF(D32="","",VLOOKUP(D32,'Code Tables'!Q$25:S$45,2,FALSE))</f>
        <v/>
      </c>
      <c r="K32" s="612"/>
      <c r="L32" s="304" t="str">
        <f>IF(D32="","",VLOOKUP(D32,'Code Tables'!Q$25:S$45,3,FALSE))</f>
        <v/>
      </c>
      <c r="M32" s="268"/>
    </row>
    <row r="33" spans="1:13">
      <c r="A33" s="216"/>
      <c r="B33" s="249"/>
      <c r="C33" s="264"/>
      <c r="D33" s="264"/>
      <c r="E33" s="265"/>
      <c r="F33" s="609"/>
      <c r="G33" s="610"/>
      <c r="H33" s="265"/>
      <c r="I33" s="265"/>
      <c r="J33" s="611" t="str">
        <f>IF(D33="","",VLOOKUP(D33,'Code Tables'!Q$25:S$45,2,FALSE))</f>
        <v/>
      </c>
      <c r="K33" s="612"/>
      <c r="L33" s="304" t="str">
        <f>IF(D33="","",VLOOKUP(D33,'Code Tables'!Q$25:S$45,3,FALSE))</f>
        <v/>
      </c>
      <c r="M33" s="268"/>
    </row>
    <row r="34" spans="1:13">
      <c r="A34" s="216"/>
      <c r="B34" s="249"/>
      <c r="C34" s="264"/>
      <c r="D34" s="264"/>
      <c r="E34" s="265"/>
      <c r="F34" s="609"/>
      <c r="G34" s="610"/>
      <c r="H34" s="265"/>
      <c r="I34" s="265"/>
      <c r="J34" s="611" t="str">
        <f>IF(D34="","",VLOOKUP(D34,'Code Tables'!Q$25:S$45,2,FALSE))</f>
        <v/>
      </c>
      <c r="K34" s="612"/>
      <c r="L34" s="304" t="str">
        <f>IF(D34="","",VLOOKUP(D34,'Code Tables'!Q$25:S$45,3,FALSE))</f>
        <v/>
      </c>
      <c r="M34" s="268"/>
    </row>
    <row r="35" spans="1:13" ht="15.75" thickBot="1">
      <c r="A35" s="216"/>
      <c r="B35" s="252"/>
      <c r="C35" s="266"/>
      <c r="D35" s="266"/>
      <c r="E35" s="267"/>
      <c r="F35" s="629"/>
      <c r="G35" s="630"/>
      <c r="H35" s="267"/>
      <c r="I35" s="267"/>
      <c r="J35" s="613" t="str">
        <f>IF(D35="","",VLOOKUP(D35,'Code Tables'!Q$25:S$45,2,FALSE))</f>
        <v/>
      </c>
      <c r="K35" s="614"/>
      <c r="L35" s="305" t="str">
        <f>IF(D35="","",VLOOKUP(D35,'Code Tables'!Q$25:S$45,3,FALSE))</f>
        <v/>
      </c>
      <c r="M35" s="269"/>
    </row>
    <row r="36" spans="1:13">
      <c r="A36" s="216"/>
      <c r="B36" s="216"/>
      <c r="C36" s="210" t="s">
        <v>527</v>
      </c>
      <c r="D36" s="216"/>
      <c r="E36" s="216"/>
      <c r="F36" s="216"/>
      <c r="G36" s="216"/>
      <c r="H36" s="216"/>
      <c r="I36" s="216"/>
      <c r="J36" s="216"/>
      <c r="K36" s="628" t="s">
        <v>4370</v>
      </c>
      <c r="L36" s="628"/>
      <c r="M36" s="628"/>
    </row>
    <row r="37" spans="1:13">
      <c r="A37" s="216"/>
      <c r="B37" s="216"/>
      <c r="C37" s="216"/>
      <c r="D37" s="216"/>
      <c r="E37" s="216"/>
      <c r="F37" s="216"/>
      <c r="G37" s="216"/>
      <c r="H37" s="216"/>
      <c r="I37" s="216"/>
      <c r="J37" s="216"/>
      <c r="K37" s="216"/>
      <c r="L37" s="216"/>
      <c r="M37" s="216"/>
    </row>
    <row r="38" spans="1:13">
      <c r="A38" s="216"/>
      <c r="B38" s="216"/>
      <c r="C38" s="216"/>
      <c r="D38" s="216"/>
      <c r="E38" s="216"/>
      <c r="F38" s="216"/>
      <c r="G38" s="216"/>
      <c r="H38" s="216"/>
      <c r="I38" s="216"/>
      <c r="J38" s="216"/>
      <c r="K38" s="216"/>
      <c r="L38" s="216"/>
      <c r="M38" s="216"/>
    </row>
    <row r="39" spans="1:13">
      <c r="A39" s="216"/>
      <c r="B39" s="216"/>
      <c r="C39" s="216"/>
      <c r="D39" s="216"/>
      <c r="E39" s="216"/>
      <c r="F39" s="216"/>
      <c r="G39" s="216"/>
      <c r="H39" s="216"/>
      <c r="I39" s="216"/>
      <c r="J39" s="216"/>
      <c r="K39" s="216"/>
      <c r="L39" s="216"/>
      <c r="M39" s="216"/>
    </row>
    <row r="40" spans="1:13">
      <c r="A40" s="216"/>
      <c r="B40" s="216"/>
      <c r="C40" s="216"/>
      <c r="D40" s="216"/>
      <c r="E40" s="216"/>
      <c r="F40" s="216"/>
      <c r="G40" s="216"/>
      <c r="H40" s="216"/>
      <c r="I40" s="216"/>
      <c r="J40" s="216"/>
      <c r="K40" s="216"/>
      <c r="L40" s="216"/>
      <c r="M40" s="216"/>
    </row>
    <row r="41" spans="1:13">
      <c r="A41" s="216"/>
      <c r="B41" s="216"/>
      <c r="C41" s="216"/>
      <c r="D41" s="216"/>
      <c r="E41" s="216"/>
      <c r="F41" s="216"/>
      <c r="G41" s="216"/>
      <c r="H41" s="216"/>
      <c r="I41" s="216"/>
      <c r="J41" s="216"/>
      <c r="K41" s="216"/>
      <c r="L41" s="216"/>
      <c r="M41" s="216"/>
    </row>
    <row r="42" spans="1:13">
      <c r="A42" s="216"/>
      <c r="B42" s="216"/>
      <c r="C42" s="216"/>
      <c r="D42" s="216"/>
      <c r="E42" s="216"/>
      <c r="F42" s="216"/>
      <c r="G42" s="216"/>
      <c r="H42" s="216"/>
      <c r="I42" s="216"/>
      <c r="J42" s="216"/>
      <c r="K42" s="216"/>
      <c r="L42" s="216"/>
      <c r="M42" s="216"/>
    </row>
    <row r="43" spans="1:13">
      <c r="A43" s="216"/>
      <c r="B43" s="216"/>
      <c r="C43" s="216"/>
      <c r="D43" s="216"/>
      <c r="E43" s="216"/>
      <c r="F43" s="216"/>
      <c r="G43" s="216"/>
      <c r="H43" s="216"/>
      <c r="I43" s="216"/>
      <c r="J43" s="216"/>
      <c r="K43" s="216"/>
      <c r="L43" s="216"/>
      <c r="M43" s="216"/>
    </row>
    <row r="44" spans="1:13">
      <c r="A44" s="216"/>
      <c r="B44" s="216"/>
      <c r="C44" s="216"/>
      <c r="D44" s="216"/>
      <c r="E44" s="216"/>
      <c r="F44" s="216"/>
      <c r="G44" s="216"/>
      <c r="H44" s="216"/>
      <c r="I44" s="216"/>
      <c r="J44" s="216"/>
      <c r="K44" s="216"/>
      <c r="L44" s="216"/>
      <c r="M44" s="216"/>
    </row>
    <row r="45" spans="1:13">
      <c r="A45" s="216"/>
      <c r="B45" s="216"/>
      <c r="C45" s="216"/>
      <c r="D45" s="216"/>
      <c r="E45" s="216"/>
      <c r="F45" s="216"/>
      <c r="G45" s="216"/>
      <c r="H45" s="216"/>
      <c r="I45" s="216"/>
      <c r="J45" s="216"/>
      <c r="K45" s="216"/>
      <c r="L45" s="216"/>
      <c r="M45" s="216"/>
    </row>
    <row r="46" spans="1:13">
      <c r="A46" s="216"/>
      <c r="B46" s="216"/>
      <c r="C46" s="216"/>
      <c r="D46" s="216"/>
      <c r="E46" s="216"/>
      <c r="F46" s="216"/>
      <c r="G46" s="216"/>
      <c r="H46" s="216"/>
      <c r="I46" s="216"/>
      <c r="J46" s="216"/>
      <c r="K46" s="216"/>
      <c r="L46" s="216"/>
      <c r="M46" s="216"/>
    </row>
    <row r="47" spans="1:13">
      <c r="A47" s="216"/>
      <c r="B47" s="216"/>
      <c r="C47" s="216"/>
      <c r="D47" s="216"/>
      <c r="E47" s="216"/>
      <c r="F47" s="216"/>
      <c r="G47" s="216"/>
      <c r="H47" s="216"/>
      <c r="I47" s="216"/>
      <c r="J47" s="216"/>
      <c r="K47" s="216"/>
      <c r="L47" s="216"/>
      <c r="M47" s="216"/>
    </row>
    <row r="48" spans="1:13">
      <c r="A48" s="216"/>
      <c r="B48" s="216"/>
      <c r="C48" s="222"/>
      <c r="D48" s="222"/>
      <c r="E48" s="222"/>
      <c r="F48" s="216"/>
      <c r="G48" s="216"/>
      <c r="H48" s="216"/>
      <c r="I48" s="216"/>
      <c r="J48" s="216"/>
      <c r="K48" s="216"/>
      <c r="L48" s="216"/>
      <c r="M48" s="222"/>
    </row>
    <row r="49" spans="1:13">
      <c r="A49" s="216"/>
      <c r="B49" s="216"/>
      <c r="C49" s="222"/>
      <c r="D49" s="222"/>
      <c r="E49" s="222"/>
      <c r="F49" s="216"/>
      <c r="G49" s="216"/>
      <c r="H49" s="216"/>
      <c r="I49" s="216"/>
      <c r="J49" s="216"/>
      <c r="K49" s="216"/>
      <c r="L49" s="216"/>
      <c r="M49" s="222"/>
    </row>
    <row r="50" spans="1:13">
      <c r="A50" s="216"/>
      <c r="B50" s="216"/>
      <c r="C50" s="222"/>
      <c r="D50" s="222"/>
      <c r="E50" s="222"/>
      <c r="F50" s="216"/>
      <c r="G50" s="216"/>
      <c r="H50" s="216"/>
      <c r="I50" s="216"/>
      <c r="J50" s="216"/>
      <c r="K50" s="216"/>
      <c r="L50" s="216"/>
      <c r="M50" s="222"/>
    </row>
    <row r="51" spans="1:13">
      <c r="A51" s="216"/>
      <c r="B51" s="216"/>
      <c r="C51" s="222"/>
      <c r="D51" s="222"/>
      <c r="E51" s="222"/>
      <c r="F51" s="216"/>
      <c r="G51" s="216"/>
      <c r="H51" s="216"/>
      <c r="I51" s="216"/>
      <c r="J51" s="216"/>
      <c r="K51" s="216"/>
      <c r="L51" s="216"/>
      <c r="M51" s="222"/>
    </row>
    <row r="52" spans="1:13">
      <c r="A52" s="216"/>
      <c r="B52" s="216"/>
      <c r="C52" s="222"/>
      <c r="D52" s="222"/>
      <c r="E52" s="222"/>
      <c r="F52" s="216"/>
      <c r="G52" s="216"/>
      <c r="H52" s="216"/>
      <c r="I52" s="216"/>
      <c r="J52" s="216"/>
      <c r="K52" s="216"/>
      <c r="L52" s="216"/>
      <c r="M52" s="222"/>
    </row>
    <row r="53" spans="1:13">
      <c r="A53" s="216"/>
      <c r="B53" s="216"/>
      <c r="C53" s="222"/>
      <c r="D53" s="222"/>
      <c r="E53" s="222"/>
      <c r="F53" s="216"/>
      <c r="G53" s="216"/>
      <c r="H53" s="216"/>
      <c r="I53" s="216"/>
      <c r="J53" s="216"/>
      <c r="K53" s="216"/>
      <c r="L53" s="216"/>
      <c r="M53" s="222"/>
    </row>
    <row r="54" spans="1:13">
      <c r="A54" s="216"/>
      <c r="B54" s="216"/>
      <c r="C54" s="222"/>
      <c r="D54" s="222"/>
      <c r="E54" s="222"/>
      <c r="F54" s="216"/>
      <c r="G54" s="216"/>
      <c r="H54" s="216"/>
      <c r="I54" s="216"/>
      <c r="J54" s="216"/>
      <c r="K54" s="216"/>
      <c r="L54" s="216"/>
      <c r="M54" s="222"/>
    </row>
    <row r="55" spans="1:13">
      <c r="A55" s="216"/>
      <c r="B55" s="216"/>
      <c r="C55" s="222"/>
      <c r="D55" s="222"/>
      <c r="E55" s="222"/>
      <c r="F55" s="216"/>
      <c r="G55" s="216"/>
      <c r="H55" s="216"/>
      <c r="I55" s="216"/>
      <c r="J55" s="216"/>
      <c r="K55" s="216"/>
      <c r="L55" s="216"/>
      <c r="M55" s="222"/>
    </row>
    <row r="56" spans="1:13">
      <c r="A56" s="216"/>
      <c r="B56" s="216"/>
      <c r="C56" s="222"/>
      <c r="D56" s="222"/>
      <c r="E56" s="222"/>
      <c r="F56" s="216"/>
      <c r="G56" s="216"/>
      <c r="H56" s="216"/>
      <c r="I56" s="216"/>
      <c r="J56" s="216"/>
      <c r="K56" s="216"/>
      <c r="L56" s="216"/>
      <c r="M56" s="222"/>
    </row>
    <row r="57" spans="1:13">
      <c r="A57" s="216"/>
      <c r="B57" s="216"/>
      <c r="C57" s="216"/>
      <c r="D57" s="216"/>
      <c r="E57" s="216"/>
      <c r="F57" s="216"/>
      <c r="G57" s="216"/>
      <c r="H57" s="216"/>
      <c r="I57" s="216"/>
      <c r="J57" s="216"/>
      <c r="K57" s="216"/>
      <c r="L57" s="216"/>
      <c r="M57" s="216"/>
    </row>
    <row r="58" spans="1:13">
      <c r="A58" s="216"/>
      <c r="B58" s="216"/>
      <c r="C58" s="216"/>
      <c r="D58" s="216"/>
      <c r="E58" s="216"/>
      <c r="F58" s="216"/>
      <c r="G58" s="216"/>
      <c r="H58" s="216"/>
      <c r="I58" s="216"/>
      <c r="J58" s="216"/>
      <c r="K58" s="216"/>
      <c r="L58" s="216"/>
      <c r="M58" s="216"/>
    </row>
    <row r="59" spans="1:13">
      <c r="A59" s="216"/>
      <c r="B59" s="216"/>
      <c r="C59" s="216"/>
      <c r="D59" s="216"/>
      <c r="E59" s="216"/>
      <c r="F59" s="216"/>
      <c r="G59" s="216"/>
      <c r="H59" s="216"/>
      <c r="I59" s="216"/>
      <c r="J59" s="216"/>
      <c r="K59" s="216"/>
      <c r="L59" s="216"/>
      <c r="M59" s="216"/>
    </row>
    <row r="60" spans="1:13">
      <c r="A60" s="216"/>
      <c r="B60" s="216"/>
      <c r="C60" s="216"/>
      <c r="D60" s="216"/>
      <c r="E60" s="216"/>
      <c r="F60" s="216"/>
      <c r="G60" s="216"/>
      <c r="H60" s="216"/>
      <c r="I60" s="216"/>
      <c r="J60" s="216"/>
      <c r="K60" s="216"/>
      <c r="L60" s="216"/>
      <c r="M60" s="216"/>
    </row>
    <row r="61" spans="1:13">
      <c r="A61" s="216"/>
      <c r="B61" s="216"/>
      <c r="C61" s="216"/>
      <c r="D61" s="216"/>
      <c r="E61" s="216"/>
      <c r="F61" s="216"/>
      <c r="G61" s="216"/>
      <c r="H61" s="216"/>
      <c r="I61" s="216"/>
      <c r="J61" s="216"/>
      <c r="K61" s="216"/>
      <c r="L61" s="216"/>
      <c r="M61" s="216"/>
    </row>
    <row r="62" spans="1:13">
      <c r="A62" s="216"/>
      <c r="B62" s="216"/>
      <c r="C62" s="216"/>
      <c r="D62" s="216"/>
      <c r="E62" s="216"/>
      <c r="F62" s="216"/>
      <c r="G62" s="216"/>
      <c r="H62" s="216"/>
      <c r="I62" s="216"/>
      <c r="J62" s="216"/>
      <c r="K62" s="216"/>
      <c r="L62" s="216"/>
      <c r="M62" s="216"/>
    </row>
    <row r="63" spans="1:13">
      <c r="A63" s="216"/>
      <c r="B63" s="216"/>
      <c r="C63" s="216"/>
      <c r="D63" s="216"/>
      <c r="E63" s="216"/>
      <c r="F63" s="216"/>
      <c r="G63" s="216"/>
      <c r="H63" s="216"/>
      <c r="I63" s="216"/>
      <c r="J63" s="216"/>
      <c r="K63" s="216"/>
      <c r="L63" s="216"/>
      <c r="M63" s="216"/>
    </row>
    <row r="64" spans="1:13">
      <c r="A64" s="216"/>
      <c r="B64" s="216"/>
      <c r="C64" s="216"/>
      <c r="D64" s="216"/>
      <c r="E64" s="216"/>
      <c r="F64" s="216"/>
      <c r="G64" s="216"/>
      <c r="H64" s="216"/>
      <c r="I64" s="216"/>
      <c r="J64" s="216"/>
      <c r="K64" s="216"/>
      <c r="L64" s="216"/>
      <c r="M64" s="216"/>
    </row>
    <row r="65" spans="1:13">
      <c r="A65" s="216"/>
      <c r="B65" s="216"/>
      <c r="C65" s="216"/>
      <c r="D65" s="216"/>
      <c r="E65" s="216"/>
      <c r="F65" s="216"/>
      <c r="G65" s="216"/>
      <c r="H65" s="216"/>
      <c r="I65" s="216"/>
      <c r="J65" s="216"/>
      <c r="K65" s="216"/>
      <c r="L65" s="216"/>
      <c r="M65" s="216"/>
    </row>
    <row r="66" spans="1:13">
      <c r="A66" s="216"/>
      <c r="B66" s="216"/>
      <c r="C66" s="216"/>
      <c r="D66" s="216"/>
      <c r="E66" s="216"/>
      <c r="F66" s="216"/>
      <c r="G66" s="216"/>
      <c r="H66" s="216"/>
      <c r="I66" s="216"/>
      <c r="J66" s="216"/>
      <c r="K66" s="216"/>
      <c r="L66" s="216"/>
      <c r="M66" s="216"/>
    </row>
    <row r="67" spans="1:13">
      <c r="A67" s="216"/>
      <c r="B67" s="216"/>
      <c r="C67" s="216"/>
      <c r="D67" s="216"/>
      <c r="E67" s="216"/>
      <c r="F67" s="216"/>
      <c r="G67" s="216"/>
      <c r="H67" s="216"/>
      <c r="I67" s="216"/>
      <c r="J67" s="216"/>
      <c r="K67" s="216"/>
      <c r="L67" s="216"/>
      <c r="M67" s="216"/>
    </row>
    <row r="68" spans="1:13">
      <c r="A68" s="216"/>
      <c r="B68" s="216"/>
      <c r="C68" s="216"/>
      <c r="D68" s="216"/>
      <c r="E68" s="216"/>
      <c r="F68" s="216"/>
      <c r="G68" s="216"/>
      <c r="H68" s="216"/>
      <c r="I68" s="216"/>
      <c r="J68" s="216"/>
      <c r="K68" s="216"/>
      <c r="L68" s="216"/>
      <c r="M68" s="216"/>
    </row>
    <row r="69" spans="1:13">
      <c r="A69" s="216"/>
      <c r="B69" s="216"/>
      <c r="C69" s="216"/>
      <c r="D69" s="216"/>
      <c r="E69" s="216"/>
      <c r="F69" s="216"/>
      <c r="G69" s="216"/>
      <c r="H69" s="216"/>
      <c r="I69" s="216"/>
      <c r="J69" s="216"/>
      <c r="K69" s="216"/>
      <c r="L69" s="216"/>
      <c r="M69" s="216"/>
    </row>
    <row r="70" spans="1:13">
      <c r="A70" s="216"/>
      <c r="B70" s="216"/>
      <c r="C70" s="216"/>
      <c r="D70" s="216"/>
      <c r="E70" s="216"/>
      <c r="F70" s="216"/>
      <c r="G70" s="216"/>
      <c r="H70" s="216"/>
      <c r="I70" s="216"/>
      <c r="J70" s="216"/>
      <c r="K70" s="216"/>
      <c r="L70" s="216"/>
      <c r="M70" s="216"/>
    </row>
    <row r="71" spans="1:13">
      <c r="A71" s="216"/>
      <c r="B71" s="216"/>
      <c r="C71" s="216"/>
      <c r="D71" s="216"/>
      <c r="E71" s="216"/>
      <c r="F71" s="216"/>
      <c r="G71" s="216"/>
      <c r="H71" s="216"/>
      <c r="I71" s="216"/>
      <c r="J71" s="216"/>
      <c r="K71" s="216"/>
      <c r="L71" s="216"/>
      <c r="M71" s="216"/>
    </row>
    <row r="72" spans="1:13">
      <c r="A72" s="216"/>
      <c r="B72" s="216"/>
      <c r="C72" s="216"/>
      <c r="D72" s="216"/>
      <c r="E72" s="216"/>
      <c r="F72" s="216"/>
      <c r="G72" s="216"/>
      <c r="H72" s="216"/>
      <c r="I72" s="216"/>
      <c r="J72" s="216"/>
      <c r="K72" s="216"/>
      <c r="L72" s="216"/>
      <c r="M72" s="216"/>
    </row>
    <row r="73" spans="1:13">
      <c r="A73" s="216"/>
      <c r="B73" s="216"/>
      <c r="C73" s="216"/>
      <c r="D73" s="216"/>
      <c r="E73" s="216"/>
      <c r="F73" s="216"/>
      <c r="G73" s="216"/>
      <c r="H73" s="216"/>
      <c r="I73" s="216"/>
      <c r="J73" s="216"/>
      <c r="K73" s="216"/>
      <c r="L73" s="216"/>
      <c r="M73" s="216"/>
    </row>
    <row r="74" spans="1:13">
      <c r="A74" s="216"/>
      <c r="B74" s="216"/>
      <c r="C74" s="216"/>
      <c r="D74" s="216"/>
      <c r="E74" s="216"/>
      <c r="F74" s="216"/>
      <c r="G74" s="216"/>
      <c r="H74" s="216"/>
      <c r="I74" s="216"/>
      <c r="J74" s="216"/>
      <c r="K74" s="216"/>
      <c r="L74" s="216"/>
      <c r="M74" s="216"/>
    </row>
    <row r="75" spans="1:13">
      <c r="A75" s="216"/>
      <c r="B75" s="216"/>
      <c r="C75" s="216"/>
      <c r="D75" s="216"/>
      <c r="E75" s="216"/>
      <c r="F75" s="216"/>
      <c r="G75" s="216"/>
      <c r="H75" s="216"/>
      <c r="I75" s="216"/>
      <c r="J75" s="216"/>
      <c r="K75" s="216"/>
      <c r="L75" s="216"/>
      <c r="M75" s="216"/>
    </row>
    <row r="76" spans="1:13">
      <c r="A76" s="216"/>
      <c r="B76" s="216"/>
      <c r="C76" s="216"/>
      <c r="D76" s="216"/>
      <c r="E76" s="216"/>
      <c r="F76" s="216"/>
      <c r="G76" s="216"/>
      <c r="H76" s="216"/>
      <c r="I76" s="216"/>
      <c r="J76" s="216"/>
      <c r="K76" s="216"/>
      <c r="L76" s="216"/>
      <c r="M76" s="216"/>
    </row>
    <row r="77" spans="1:13">
      <c r="A77" s="216"/>
      <c r="B77" s="216"/>
      <c r="C77" s="216"/>
      <c r="D77" s="216"/>
      <c r="E77" s="216"/>
      <c r="F77" s="216"/>
      <c r="G77" s="216"/>
      <c r="H77" s="216"/>
      <c r="I77" s="216"/>
      <c r="J77" s="216"/>
      <c r="K77" s="216"/>
      <c r="L77" s="216"/>
      <c r="M77" s="216"/>
    </row>
    <row r="78" spans="1:13">
      <c r="A78" s="216"/>
      <c r="B78" s="216"/>
      <c r="C78" s="216"/>
      <c r="D78" s="216"/>
      <c r="E78" s="216"/>
      <c r="F78" s="216"/>
      <c r="G78" s="216"/>
      <c r="H78" s="216"/>
      <c r="I78" s="216"/>
      <c r="J78" s="216"/>
      <c r="K78" s="216"/>
      <c r="L78" s="216"/>
      <c r="M78" s="216"/>
    </row>
    <row r="79" spans="1:13">
      <c r="A79" s="216"/>
      <c r="B79" s="216"/>
      <c r="C79" s="216"/>
      <c r="D79" s="216"/>
      <c r="E79" s="216"/>
      <c r="F79" s="216"/>
      <c r="G79" s="216"/>
      <c r="H79" s="216"/>
      <c r="I79" s="216"/>
      <c r="J79" s="216"/>
      <c r="K79" s="216"/>
      <c r="L79" s="216"/>
      <c r="M79" s="216"/>
    </row>
    <row r="80" spans="1:13">
      <c r="A80" s="216"/>
      <c r="B80" s="216"/>
      <c r="C80" s="216"/>
      <c r="D80" s="216"/>
      <c r="E80" s="216"/>
      <c r="F80" s="216"/>
      <c r="G80" s="216"/>
      <c r="H80" s="216"/>
      <c r="I80" s="216"/>
      <c r="J80" s="216"/>
      <c r="K80" s="216"/>
      <c r="L80" s="216"/>
      <c r="M80" s="216"/>
    </row>
    <row r="81" spans="1:13">
      <c r="A81" s="216"/>
      <c r="B81" s="216"/>
      <c r="C81" s="216"/>
      <c r="D81" s="216"/>
      <c r="E81" s="216"/>
      <c r="F81" s="216"/>
      <c r="G81" s="216"/>
      <c r="H81" s="216"/>
      <c r="I81" s="216"/>
      <c r="J81" s="216"/>
      <c r="K81" s="216"/>
      <c r="L81" s="216"/>
      <c r="M81" s="216"/>
    </row>
    <row r="82" spans="1:13">
      <c r="A82" s="216"/>
      <c r="B82" s="216"/>
      <c r="C82" s="216"/>
      <c r="D82" s="216"/>
      <c r="E82" s="216"/>
      <c r="F82" s="216"/>
      <c r="G82" s="216"/>
      <c r="H82" s="216"/>
      <c r="I82" s="216"/>
      <c r="J82" s="216"/>
      <c r="K82" s="216"/>
      <c r="L82" s="216"/>
      <c r="M82" s="216"/>
    </row>
    <row r="83" spans="1:13">
      <c r="A83" s="216"/>
      <c r="B83" s="216"/>
      <c r="C83" s="216"/>
      <c r="D83" s="216"/>
      <c r="E83" s="216"/>
      <c r="F83" s="216"/>
      <c r="G83" s="216"/>
      <c r="H83" s="216"/>
      <c r="I83" s="216"/>
      <c r="J83" s="216"/>
      <c r="K83" s="216"/>
      <c r="L83" s="216"/>
      <c r="M83" s="216"/>
    </row>
    <row r="84" spans="1:13">
      <c r="A84" s="216"/>
      <c r="B84" s="216"/>
      <c r="C84" s="216"/>
      <c r="D84" s="216"/>
      <c r="E84" s="216"/>
      <c r="F84" s="216"/>
      <c r="G84" s="216"/>
      <c r="H84" s="216"/>
      <c r="I84" s="216"/>
      <c r="J84" s="216"/>
      <c r="K84" s="216"/>
      <c r="L84" s="216"/>
      <c r="M84" s="216"/>
    </row>
    <row r="85" spans="1:13">
      <c r="A85" s="216"/>
      <c r="B85" s="216"/>
      <c r="C85" s="216"/>
      <c r="D85" s="216"/>
      <c r="E85" s="216"/>
      <c r="F85" s="216"/>
      <c r="G85" s="216"/>
      <c r="H85" s="216"/>
      <c r="I85" s="216"/>
      <c r="J85" s="216"/>
      <c r="K85" s="216"/>
      <c r="L85" s="216"/>
      <c r="M85" s="216"/>
    </row>
    <row r="86" spans="1:13">
      <c r="A86" s="216"/>
      <c r="B86" s="216"/>
      <c r="C86" s="216"/>
      <c r="D86" s="216"/>
      <c r="E86" s="216"/>
      <c r="F86" s="216"/>
      <c r="G86" s="216"/>
      <c r="H86" s="216"/>
      <c r="I86" s="216"/>
      <c r="J86" s="216"/>
      <c r="K86" s="216"/>
      <c r="L86" s="216"/>
      <c r="M86" s="216"/>
    </row>
    <row r="87" spans="1:13">
      <c r="A87" s="216"/>
      <c r="B87" s="216"/>
      <c r="C87" s="216"/>
      <c r="D87" s="216"/>
      <c r="E87" s="216"/>
      <c r="F87" s="216"/>
      <c r="G87" s="216"/>
      <c r="H87" s="216"/>
      <c r="I87" s="216"/>
      <c r="J87" s="216"/>
      <c r="K87" s="216"/>
      <c r="L87" s="216"/>
      <c r="M87" s="216"/>
    </row>
    <row r="88" spans="1:13">
      <c r="A88" s="216"/>
      <c r="B88" s="216"/>
      <c r="C88" s="216"/>
      <c r="D88" s="216"/>
      <c r="E88" s="216"/>
      <c r="F88" s="216"/>
      <c r="G88" s="216"/>
      <c r="H88" s="216"/>
      <c r="I88" s="216"/>
      <c r="J88" s="216"/>
      <c r="K88" s="216"/>
      <c r="L88" s="216"/>
      <c r="M88" s="216"/>
    </row>
    <row r="89" spans="1:13">
      <c r="A89" s="216"/>
      <c r="B89" s="216"/>
      <c r="C89" s="216"/>
      <c r="D89" s="216"/>
      <c r="E89" s="216"/>
      <c r="F89" s="216"/>
      <c r="G89" s="216"/>
      <c r="H89" s="216"/>
      <c r="I89" s="216"/>
      <c r="J89" s="216"/>
      <c r="K89" s="216"/>
      <c r="L89" s="216"/>
      <c r="M89" s="216"/>
    </row>
    <row r="90" spans="1:13">
      <c r="A90" s="216"/>
      <c r="B90" s="216"/>
      <c r="C90" s="216"/>
      <c r="D90" s="216"/>
      <c r="E90" s="216"/>
      <c r="F90" s="216"/>
      <c r="G90" s="216"/>
      <c r="H90" s="216"/>
      <c r="I90" s="216"/>
      <c r="J90" s="216"/>
      <c r="K90" s="216"/>
      <c r="L90" s="216"/>
      <c r="M90" s="216"/>
    </row>
    <row r="91" spans="1:13">
      <c r="A91" s="216"/>
      <c r="B91" s="216"/>
      <c r="C91" s="216"/>
      <c r="D91" s="216"/>
      <c r="E91" s="216"/>
      <c r="F91" s="216"/>
      <c r="G91" s="216"/>
      <c r="H91" s="216"/>
      <c r="I91" s="216"/>
      <c r="J91" s="216"/>
      <c r="K91" s="216"/>
      <c r="L91" s="216"/>
      <c r="M91" s="216"/>
    </row>
    <row r="92" spans="1:13">
      <c r="A92" s="216"/>
      <c r="B92" s="216"/>
      <c r="C92" s="216"/>
      <c r="D92" s="216"/>
      <c r="E92" s="216"/>
      <c r="F92" s="216"/>
      <c r="G92" s="216"/>
      <c r="H92" s="216"/>
      <c r="I92" s="216"/>
      <c r="J92" s="216"/>
      <c r="K92" s="216"/>
      <c r="L92" s="216"/>
      <c r="M92" s="216"/>
    </row>
    <row r="93" spans="1:13">
      <c r="A93" s="216"/>
      <c r="B93" s="216"/>
      <c r="C93" s="216"/>
      <c r="D93" s="216"/>
      <c r="E93" s="216"/>
      <c r="F93" s="216"/>
      <c r="G93" s="216"/>
      <c r="H93" s="216"/>
      <c r="I93" s="216"/>
      <c r="J93" s="216"/>
      <c r="K93" s="216"/>
      <c r="L93" s="216"/>
      <c r="M93" s="216"/>
    </row>
    <row r="94" spans="1:13">
      <c r="A94" s="216"/>
      <c r="B94" s="216"/>
      <c r="C94" s="216"/>
      <c r="D94" s="216"/>
      <c r="E94" s="216"/>
      <c r="F94" s="216"/>
      <c r="G94" s="216"/>
      <c r="H94" s="216"/>
      <c r="I94" s="216"/>
      <c r="J94" s="216"/>
      <c r="K94" s="216"/>
      <c r="L94" s="216"/>
      <c r="M94" s="216"/>
    </row>
    <row r="95" spans="1:13">
      <c r="A95" s="216"/>
      <c r="B95" s="216"/>
      <c r="C95" s="216"/>
      <c r="D95" s="216"/>
      <c r="E95" s="216"/>
      <c r="F95" s="216"/>
      <c r="G95" s="216"/>
      <c r="H95" s="216"/>
      <c r="I95" s="216"/>
      <c r="J95" s="216"/>
      <c r="K95" s="216"/>
      <c r="L95" s="216"/>
      <c r="M95" s="216"/>
    </row>
    <row r="96" spans="1:13">
      <c r="A96" s="216"/>
      <c r="B96" s="216"/>
      <c r="C96" s="216"/>
      <c r="D96" s="216"/>
      <c r="E96" s="216"/>
      <c r="F96" s="216"/>
      <c r="G96" s="216"/>
      <c r="H96" s="216"/>
      <c r="I96" s="216"/>
      <c r="J96" s="216"/>
      <c r="K96" s="216"/>
      <c r="L96" s="216"/>
      <c r="M96" s="216"/>
    </row>
    <row r="97" spans="1:13">
      <c r="A97" s="216"/>
      <c r="B97" s="216"/>
      <c r="C97" s="216"/>
      <c r="D97" s="216"/>
      <c r="E97" s="216"/>
      <c r="F97" s="216"/>
      <c r="G97" s="216"/>
      <c r="H97" s="216"/>
      <c r="I97" s="216"/>
      <c r="J97" s="216"/>
      <c r="K97" s="216"/>
      <c r="L97" s="216"/>
      <c r="M97" s="216"/>
    </row>
    <row r="98" spans="1:13">
      <c r="A98" s="216"/>
      <c r="B98" s="216"/>
      <c r="C98" s="216"/>
      <c r="D98" s="216"/>
      <c r="E98" s="216"/>
      <c r="F98" s="216"/>
      <c r="G98" s="216"/>
      <c r="H98" s="216"/>
      <c r="I98" s="216"/>
      <c r="J98" s="216"/>
      <c r="K98" s="216"/>
      <c r="L98" s="216"/>
      <c r="M98" s="216"/>
    </row>
    <row r="99" spans="1:13">
      <c r="A99" s="216"/>
      <c r="B99" s="216"/>
      <c r="C99" s="216"/>
      <c r="D99" s="216"/>
      <c r="E99" s="216"/>
      <c r="F99" s="216"/>
      <c r="G99" s="216"/>
      <c r="H99" s="216"/>
      <c r="I99" s="216"/>
      <c r="J99" s="216"/>
      <c r="K99" s="216"/>
      <c r="L99" s="216"/>
      <c r="M99" s="216"/>
    </row>
    <row r="100" spans="1:13">
      <c r="A100" s="216"/>
      <c r="B100" s="216"/>
      <c r="C100" s="216"/>
      <c r="D100" s="216"/>
      <c r="E100" s="216"/>
      <c r="F100" s="216"/>
      <c r="G100" s="216"/>
      <c r="H100" s="216"/>
      <c r="I100" s="216"/>
      <c r="J100" s="216"/>
      <c r="K100" s="216"/>
      <c r="L100" s="216"/>
      <c r="M100" s="216"/>
    </row>
    <row r="101" spans="1:13">
      <c r="A101" s="216"/>
      <c r="B101" s="216"/>
      <c r="C101" s="216"/>
      <c r="D101" s="216"/>
      <c r="E101" s="216"/>
      <c r="F101" s="216"/>
      <c r="G101" s="216"/>
      <c r="H101" s="216"/>
      <c r="I101" s="216"/>
      <c r="J101" s="216"/>
      <c r="K101" s="216"/>
      <c r="L101" s="216"/>
      <c r="M101" s="216"/>
    </row>
    <row r="102" spans="1:13">
      <c r="A102" s="216"/>
      <c r="B102" s="216"/>
      <c r="C102" s="216"/>
      <c r="D102" s="216"/>
      <c r="E102" s="216"/>
      <c r="F102" s="216"/>
      <c r="G102" s="216"/>
      <c r="H102" s="216"/>
      <c r="I102" s="216"/>
      <c r="J102" s="216"/>
      <c r="K102" s="216"/>
      <c r="L102" s="216"/>
      <c r="M102" s="216"/>
    </row>
    <row r="103" spans="1:13">
      <c r="A103" s="216"/>
      <c r="B103" s="216"/>
      <c r="C103" s="216"/>
      <c r="D103" s="216"/>
      <c r="E103" s="216"/>
      <c r="F103" s="216"/>
      <c r="G103" s="216"/>
      <c r="H103" s="216"/>
      <c r="I103" s="216"/>
      <c r="J103" s="216"/>
      <c r="K103" s="216"/>
      <c r="L103" s="216"/>
      <c r="M103" s="216"/>
    </row>
    <row r="104" spans="1:13">
      <c r="A104" s="216"/>
      <c r="B104" s="216"/>
      <c r="C104" s="216"/>
      <c r="D104" s="216"/>
      <c r="E104" s="216"/>
      <c r="F104" s="216"/>
      <c r="G104" s="216"/>
      <c r="H104" s="216"/>
      <c r="I104" s="216"/>
      <c r="J104" s="216"/>
      <c r="K104" s="216"/>
      <c r="L104" s="216"/>
      <c r="M104" s="216"/>
    </row>
    <row r="105" spans="1:13">
      <c r="A105" s="216"/>
      <c r="B105" s="216"/>
      <c r="C105" s="216"/>
      <c r="D105" s="216"/>
      <c r="E105" s="216"/>
      <c r="F105" s="216"/>
      <c r="G105" s="216"/>
      <c r="H105" s="216"/>
      <c r="I105" s="216"/>
      <c r="J105" s="216"/>
      <c r="K105" s="216"/>
      <c r="L105" s="216"/>
      <c r="M105" s="216"/>
    </row>
    <row r="106" spans="1:13">
      <c r="A106" s="216"/>
      <c r="B106" s="216"/>
      <c r="C106" s="216"/>
      <c r="D106" s="216"/>
      <c r="E106" s="216"/>
      <c r="F106" s="216"/>
      <c r="G106" s="216"/>
      <c r="H106" s="216"/>
      <c r="I106" s="216"/>
      <c r="J106" s="216"/>
      <c r="K106" s="216"/>
      <c r="L106" s="216"/>
      <c r="M106" s="216"/>
    </row>
    <row r="107" spans="1:13">
      <c r="A107" s="216"/>
      <c r="B107" s="216"/>
      <c r="C107" s="216"/>
      <c r="D107" s="216"/>
      <c r="E107" s="216"/>
      <c r="F107" s="216"/>
      <c r="G107" s="216"/>
      <c r="H107" s="216"/>
      <c r="I107" s="216"/>
      <c r="J107" s="216"/>
      <c r="K107" s="216"/>
      <c r="L107" s="216"/>
      <c r="M107" s="216"/>
    </row>
    <row r="108" spans="1:13">
      <c r="A108" s="216"/>
      <c r="B108" s="216"/>
      <c r="C108" s="216"/>
      <c r="D108" s="216"/>
      <c r="E108" s="216"/>
      <c r="F108" s="216"/>
      <c r="G108" s="216"/>
      <c r="H108" s="216"/>
      <c r="I108" s="216"/>
      <c r="J108" s="216"/>
      <c r="K108" s="216"/>
      <c r="L108" s="216"/>
      <c r="M108" s="216"/>
    </row>
    <row r="109" spans="1:13">
      <c r="A109" s="216"/>
      <c r="B109" s="216"/>
      <c r="C109" s="216"/>
      <c r="D109" s="216"/>
      <c r="E109" s="216"/>
      <c r="F109" s="216"/>
      <c r="G109" s="216"/>
      <c r="H109" s="216"/>
      <c r="I109" s="216"/>
      <c r="J109" s="216"/>
      <c r="K109" s="216"/>
      <c r="L109" s="216"/>
      <c r="M109" s="216"/>
    </row>
    <row r="110" spans="1:13">
      <c r="A110" s="216"/>
      <c r="B110" s="216"/>
      <c r="C110" s="216"/>
      <c r="D110" s="216"/>
      <c r="E110" s="216"/>
      <c r="F110" s="216"/>
      <c r="G110" s="216"/>
      <c r="H110" s="216"/>
      <c r="I110" s="216"/>
      <c r="J110" s="216"/>
      <c r="K110" s="216"/>
      <c r="L110" s="216"/>
      <c r="M110" s="216"/>
    </row>
    <row r="111" spans="1:13">
      <c r="A111" s="216"/>
      <c r="B111" s="216"/>
      <c r="C111" s="216"/>
      <c r="D111" s="216"/>
      <c r="E111" s="216"/>
      <c r="F111" s="216"/>
      <c r="G111" s="216"/>
      <c r="H111" s="216"/>
      <c r="I111" s="216"/>
      <c r="J111" s="216"/>
      <c r="K111" s="216"/>
      <c r="L111" s="216"/>
      <c r="M111" s="216"/>
    </row>
    <row r="112" spans="1:13">
      <c r="A112" s="216"/>
      <c r="B112" s="216"/>
      <c r="C112" s="216"/>
      <c r="D112" s="216"/>
      <c r="E112" s="216"/>
      <c r="F112" s="216"/>
      <c r="G112" s="216"/>
      <c r="H112" s="216"/>
      <c r="I112" s="216"/>
      <c r="J112" s="216"/>
      <c r="K112" s="216"/>
      <c r="L112" s="216"/>
      <c r="M112" s="216"/>
    </row>
    <row r="113" spans="1:13">
      <c r="A113" s="216"/>
      <c r="B113" s="216"/>
      <c r="C113" s="216"/>
      <c r="D113" s="216"/>
      <c r="E113" s="216"/>
      <c r="F113" s="216"/>
      <c r="G113" s="216"/>
      <c r="H113" s="216"/>
      <c r="I113" s="216"/>
      <c r="J113" s="216"/>
      <c r="K113" s="216"/>
      <c r="L113" s="216"/>
      <c r="M113" s="216"/>
    </row>
    <row r="114" spans="1:13">
      <c r="A114" s="216"/>
      <c r="B114" s="216"/>
      <c r="C114" s="216"/>
      <c r="D114" s="216"/>
      <c r="E114" s="216"/>
      <c r="F114" s="216"/>
      <c r="G114" s="216"/>
      <c r="H114" s="216"/>
      <c r="I114" s="216"/>
      <c r="J114" s="216"/>
      <c r="K114" s="216"/>
      <c r="L114" s="216"/>
      <c r="M114" s="216"/>
    </row>
    <row r="115" spans="1:13">
      <c r="A115" s="216"/>
      <c r="B115" s="216"/>
      <c r="C115" s="216"/>
      <c r="D115" s="216"/>
      <c r="E115" s="216"/>
      <c r="F115" s="216"/>
      <c r="G115" s="216"/>
      <c r="H115" s="216"/>
      <c r="I115" s="216"/>
      <c r="J115" s="216"/>
      <c r="K115" s="216"/>
      <c r="L115" s="216"/>
      <c r="M115" s="216"/>
    </row>
    <row r="116" spans="1:13">
      <c r="A116" s="216"/>
      <c r="B116" s="216"/>
      <c r="C116" s="216"/>
      <c r="D116" s="216"/>
      <c r="E116" s="216"/>
      <c r="F116" s="216"/>
      <c r="G116" s="216"/>
      <c r="H116" s="216"/>
      <c r="I116" s="216"/>
      <c r="J116" s="216"/>
      <c r="K116" s="216"/>
      <c r="L116" s="216"/>
      <c r="M116" s="216"/>
    </row>
    <row r="117" spans="1:13">
      <c r="A117" s="216"/>
      <c r="B117" s="216"/>
      <c r="C117" s="216"/>
      <c r="D117" s="216"/>
      <c r="E117" s="216"/>
      <c r="F117" s="216"/>
      <c r="G117" s="216"/>
      <c r="H117" s="216"/>
      <c r="I117" s="216"/>
      <c r="J117" s="216"/>
      <c r="K117" s="216"/>
      <c r="L117" s="216"/>
      <c r="M117" s="216"/>
    </row>
    <row r="118" spans="1:13">
      <c r="A118" s="216"/>
      <c r="B118" s="216"/>
      <c r="C118" s="216"/>
      <c r="D118" s="216"/>
      <c r="E118" s="216"/>
      <c r="F118" s="216"/>
      <c r="G118" s="216"/>
      <c r="H118" s="216"/>
      <c r="I118" s="216"/>
      <c r="J118" s="216"/>
      <c r="K118" s="216"/>
      <c r="L118" s="216"/>
      <c r="M118" s="216"/>
    </row>
    <row r="119" spans="1:13">
      <c r="A119" s="216"/>
      <c r="B119" s="216"/>
      <c r="C119" s="216"/>
      <c r="D119" s="216"/>
      <c r="E119" s="216"/>
      <c r="F119" s="216"/>
      <c r="G119" s="216"/>
      <c r="H119" s="216"/>
      <c r="I119" s="216"/>
      <c r="J119" s="216"/>
      <c r="K119" s="216"/>
      <c r="L119" s="216"/>
      <c r="M119" s="216"/>
    </row>
    <row r="120" spans="1:13">
      <c r="A120" s="216"/>
      <c r="B120" s="216"/>
      <c r="C120" s="216"/>
      <c r="D120" s="216"/>
      <c r="E120" s="216"/>
      <c r="F120" s="216"/>
      <c r="G120" s="216"/>
      <c r="H120" s="216"/>
      <c r="I120" s="216"/>
      <c r="J120" s="216"/>
      <c r="K120" s="216"/>
      <c r="L120" s="216"/>
      <c r="M120" s="216"/>
    </row>
    <row r="121" spans="1:13">
      <c r="A121" s="216"/>
      <c r="B121" s="216"/>
      <c r="C121" s="216"/>
      <c r="D121" s="216"/>
      <c r="E121" s="216"/>
      <c r="F121" s="216"/>
      <c r="G121" s="216"/>
      <c r="H121" s="216"/>
      <c r="I121" s="216"/>
      <c r="J121" s="216"/>
      <c r="K121" s="216"/>
      <c r="L121" s="216"/>
      <c r="M121" s="216"/>
    </row>
    <row r="122" spans="1:13">
      <c r="A122" s="216"/>
      <c r="B122" s="216"/>
      <c r="C122" s="216"/>
      <c r="D122" s="216"/>
      <c r="E122" s="216"/>
      <c r="F122" s="216"/>
      <c r="G122" s="216"/>
      <c r="H122" s="216"/>
      <c r="I122" s="216"/>
      <c r="J122" s="216"/>
      <c r="K122" s="216"/>
      <c r="L122" s="216"/>
      <c r="M122" s="216"/>
    </row>
    <row r="123" spans="1:13">
      <c r="A123" s="216"/>
      <c r="B123" s="216"/>
      <c r="C123" s="216"/>
      <c r="D123" s="216"/>
      <c r="E123" s="216"/>
      <c r="F123" s="216"/>
      <c r="G123" s="216"/>
      <c r="H123" s="216"/>
      <c r="I123" s="216"/>
      <c r="J123" s="216"/>
      <c r="K123" s="216"/>
      <c r="L123" s="216"/>
      <c r="M123" s="216"/>
    </row>
    <row r="124" spans="1:13">
      <c r="A124" s="216"/>
      <c r="B124" s="216"/>
      <c r="C124" s="216"/>
      <c r="D124" s="216"/>
      <c r="E124" s="216"/>
      <c r="F124" s="216"/>
      <c r="G124" s="216"/>
      <c r="H124" s="216"/>
      <c r="I124" s="216"/>
      <c r="J124" s="216"/>
      <c r="K124" s="216"/>
      <c r="L124" s="216"/>
      <c r="M124" s="216"/>
    </row>
    <row r="125" spans="1:13">
      <c r="A125" s="216"/>
      <c r="B125" s="216"/>
      <c r="C125" s="216"/>
      <c r="D125" s="216"/>
      <c r="E125" s="216"/>
      <c r="F125" s="216"/>
      <c r="G125" s="216"/>
      <c r="H125" s="216"/>
      <c r="I125" s="216"/>
      <c r="J125" s="216"/>
      <c r="K125" s="216"/>
      <c r="L125" s="216"/>
      <c r="M125" s="216"/>
    </row>
    <row r="126" spans="1:13">
      <c r="A126" s="216"/>
      <c r="B126" s="216"/>
      <c r="C126" s="216"/>
      <c r="D126" s="216"/>
      <c r="E126" s="216"/>
      <c r="F126" s="216"/>
      <c r="G126" s="216"/>
      <c r="H126" s="216"/>
      <c r="I126" s="216"/>
      <c r="J126" s="216"/>
      <c r="K126" s="216"/>
      <c r="L126" s="216"/>
      <c r="M126" s="216"/>
    </row>
    <row r="127" spans="1:13">
      <c r="A127" s="216"/>
      <c r="B127" s="216"/>
      <c r="C127" s="216"/>
      <c r="D127" s="216"/>
      <c r="E127" s="216"/>
      <c r="F127" s="216"/>
      <c r="G127" s="216"/>
      <c r="H127" s="216"/>
      <c r="I127" s="216"/>
      <c r="J127" s="216"/>
      <c r="K127" s="216"/>
      <c r="L127" s="216"/>
      <c r="M127" s="216"/>
    </row>
    <row r="128" spans="1:13">
      <c r="A128" s="216"/>
      <c r="B128" s="216"/>
      <c r="C128" s="216"/>
      <c r="D128" s="216"/>
      <c r="E128" s="216"/>
      <c r="F128" s="216"/>
      <c r="G128" s="216"/>
      <c r="H128" s="216"/>
      <c r="I128" s="216"/>
      <c r="J128" s="216"/>
      <c r="K128" s="216"/>
      <c r="L128" s="216"/>
      <c r="M128" s="216"/>
    </row>
    <row r="129" spans="1:13">
      <c r="A129" s="216"/>
      <c r="B129" s="216"/>
      <c r="C129" s="216"/>
      <c r="D129" s="216"/>
      <c r="E129" s="216"/>
      <c r="F129" s="216"/>
      <c r="G129" s="216"/>
      <c r="H129" s="216"/>
      <c r="I129" s="216"/>
      <c r="J129" s="216"/>
      <c r="K129" s="216"/>
      <c r="L129" s="216"/>
      <c r="M129" s="216"/>
    </row>
    <row r="130" spans="1:13">
      <c r="A130" s="216"/>
      <c r="B130" s="216"/>
      <c r="C130" s="216"/>
      <c r="D130" s="216"/>
      <c r="E130" s="216"/>
      <c r="F130" s="216"/>
      <c r="G130" s="216"/>
      <c r="H130" s="216"/>
      <c r="I130" s="216"/>
      <c r="J130" s="216"/>
      <c r="K130" s="216"/>
      <c r="L130" s="216"/>
      <c r="M130" s="216"/>
    </row>
    <row r="131" spans="1:13">
      <c r="A131" s="216"/>
      <c r="B131" s="216"/>
      <c r="C131" s="216"/>
      <c r="D131" s="216"/>
      <c r="E131" s="216"/>
      <c r="F131" s="216"/>
      <c r="G131" s="216"/>
      <c r="H131" s="216"/>
      <c r="I131" s="216"/>
      <c r="J131" s="216"/>
      <c r="K131" s="216"/>
      <c r="L131" s="216"/>
      <c r="M131" s="216"/>
    </row>
    <row r="132" spans="1:13">
      <c r="A132" s="216"/>
      <c r="B132" s="216"/>
      <c r="C132" s="216"/>
      <c r="D132" s="216"/>
      <c r="E132" s="216"/>
      <c r="F132" s="216"/>
      <c r="G132" s="216"/>
      <c r="H132" s="216"/>
      <c r="I132" s="216"/>
      <c r="J132" s="216"/>
      <c r="K132" s="216"/>
      <c r="L132" s="216"/>
      <c r="M132" s="216"/>
    </row>
    <row r="133" spans="1:13">
      <c r="A133" s="216"/>
      <c r="B133" s="216"/>
      <c r="C133" s="216"/>
      <c r="D133" s="216"/>
      <c r="E133" s="216"/>
      <c r="F133" s="216"/>
      <c r="G133" s="216"/>
      <c r="H133" s="216"/>
      <c r="I133" s="216"/>
      <c r="J133" s="216"/>
      <c r="K133" s="216"/>
      <c r="L133" s="216"/>
      <c r="M133" s="216"/>
    </row>
    <row r="134" spans="1:13">
      <c r="A134" s="216"/>
      <c r="B134" s="216"/>
      <c r="C134" s="216"/>
      <c r="D134" s="216"/>
      <c r="E134" s="216"/>
      <c r="F134" s="216"/>
      <c r="G134" s="216"/>
      <c r="H134" s="216"/>
      <c r="I134" s="216"/>
      <c r="J134" s="216"/>
      <c r="K134" s="216"/>
      <c r="L134" s="216"/>
      <c r="M134" s="216"/>
    </row>
    <row r="135" spans="1:13">
      <c r="A135" s="216"/>
      <c r="B135" s="216"/>
      <c r="C135" s="216"/>
      <c r="D135" s="216"/>
      <c r="E135" s="216"/>
      <c r="F135" s="216"/>
      <c r="G135" s="216"/>
      <c r="H135" s="216"/>
      <c r="I135" s="216"/>
      <c r="J135" s="216"/>
      <c r="K135" s="216"/>
      <c r="L135" s="216"/>
      <c r="M135" s="216"/>
    </row>
    <row r="136" spans="1:13">
      <c r="A136" s="216"/>
      <c r="B136" s="216"/>
      <c r="C136" s="216"/>
      <c r="D136" s="216"/>
      <c r="E136" s="216"/>
      <c r="F136" s="216"/>
      <c r="G136" s="216"/>
      <c r="H136" s="216"/>
      <c r="I136" s="216"/>
      <c r="J136" s="216"/>
      <c r="K136" s="216"/>
      <c r="L136" s="216"/>
      <c r="M136" s="216"/>
    </row>
    <row r="137" spans="1:13">
      <c r="A137" s="216"/>
      <c r="B137" s="216"/>
      <c r="C137" s="216"/>
      <c r="D137" s="216"/>
      <c r="E137" s="216"/>
      <c r="F137" s="216"/>
      <c r="G137" s="216"/>
      <c r="H137" s="216"/>
      <c r="I137" s="216"/>
      <c r="J137" s="216"/>
      <c r="K137" s="216"/>
      <c r="L137" s="216"/>
      <c r="M137" s="216"/>
    </row>
    <row r="138" spans="1:13">
      <c r="A138" s="216"/>
      <c r="B138" s="216"/>
      <c r="C138" s="216"/>
      <c r="D138" s="216"/>
      <c r="E138" s="216"/>
      <c r="F138" s="216"/>
      <c r="G138" s="216"/>
      <c r="H138" s="216"/>
      <c r="I138" s="216"/>
      <c r="J138" s="216"/>
      <c r="K138" s="216"/>
      <c r="L138" s="216"/>
      <c r="M138" s="216"/>
    </row>
    <row r="139" spans="1:13">
      <c r="A139" s="216"/>
      <c r="B139" s="216"/>
      <c r="C139" s="216"/>
      <c r="D139" s="216"/>
      <c r="E139" s="216"/>
      <c r="F139" s="216"/>
      <c r="G139" s="216"/>
      <c r="H139" s="216"/>
      <c r="I139" s="216"/>
      <c r="J139" s="216"/>
      <c r="K139" s="216"/>
      <c r="L139" s="216"/>
      <c r="M139" s="216"/>
    </row>
    <row r="140" spans="1:13">
      <c r="A140" s="216"/>
      <c r="B140" s="216"/>
      <c r="C140" s="216"/>
      <c r="D140" s="216"/>
      <c r="E140" s="216"/>
      <c r="F140" s="216"/>
      <c r="G140" s="216"/>
      <c r="H140" s="216"/>
      <c r="I140" s="216"/>
      <c r="J140" s="216"/>
      <c r="K140" s="216"/>
      <c r="L140" s="216"/>
      <c r="M140" s="216"/>
    </row>
    <row r="141" spans="1:13">
      <c r="A141" s="216"/>
      <c r="B141" s="216"/>
      <c r="C141" s="216"/>
      <c r="D141" s="216"/>
      <c r="E141" s="216"/>
      <c r="F141" s="216"/>
      <c r="G141" s="216"/>
      <c r="H141" s="216"/>
      <c r="I141" s="216"/>
      <c r="J141" s="216"/>
      <c r="K141" s="216"/>
      <c r="L141" s="216"/>
      <c r="M141" s="216"/>
    </row>
    <row r="142" spans="1:13">
      <c r="A142" s="216"/>
      <c r="B142" s="216"/>
      <c r="C142" s="216"/>
      <c r="D142" s="216"/>
      <c r="E142" s="216"/>
      <c r="F142" s="216"/>
      <c r="G142" s="216"/>
      <c r="H142" s="216"/>
      <c r="I142" s="216"/>
      <c r="J142" s="216"/>
      <c r="K142" s="216"/>
      <c r="L142" s="216"/>
      <c r="M142" s="216"/>
    </row>
    <row r="143" spans="1:13">
      <c r="A143" s="216"/>
      <c r="B143" s="216"/>
      <c r="C143" s="216"/>
      <c r="D143" s="216"/>
      <c r="E143" s="216"/>
      <c r="F143" s="216"/>
      <c r="G143" s="216"/>
      <c r="H143" s="216"/>
      <c r="I143" s="216"/>
      <c r="J143" s="216"/>
      <c r="K143" s="216"/>
      <c r="L143" s="216"/>
      <c r="M143" s="216"/>
    </row>
    <row r="144" spans="1:13">
      <c r="A144" s="216"/>
      <c r="B144" s="216"/>
      <c r="C144" s="216"/>
      <c r="D144" s="216"/>
      <c r="E144" s="216"/>
      <c r="F144" s="216"/>
      <c r="G144" s="216"/>
      <c r="H144" s="216"/>
      <c r="I144" s="216"/>
      <c r="J144" s="216"/>
      <c r="K144" s="216"/>
      <c r="L144" s="216"/>
      <c r="M144" s="216"/>
    </row>
    <row r="145" spans="1:13">
      <c r="A145" s="216"/>
      <c r="B145" s="216"/>
      <c r="C145" s="216"/>
      <c r="D145" s="216"/>
      <c r="E145" s="216"/>
      <c r="F145" s="216"/>
      <c r="G145" s="216"/>
      <c r="H145" s="216"/>
      <c r="I145" s="216"/>
      <c r="J145" s="216"/>
      <c r="K145" s="216"/>
      <c r="L145" s="216"/>
      <c r="M145" s="216"/>
    </row>
    <row r="146" spans="1:13">
      <c r="A146" s="216"/>
      <c r="B146" s="216"/>
      <c r="C146" s="216"/>
      <c r="D146" s="216"/>
      <c r="E146" s="216"/>
      <c r="F146" s="216"/>
      <c r="G146" s="216"/>
      <c r="H146" s="216"/>
      <c r="I146" s="216"/>
      <c r="J146" s="216"/>
      <c r="K146" s="216"/>
      <c r="L146" s="216"/>
      <c r="M146" s="216"/>
    </row>
    <row r="147" spans="1:13">
      <c r="A147" s="216"/>
      <c r="B147" s="216"/>
      <c r="C147" s="216"/>
      <c r="D147" s="216"/>
      <c r="E147" s="216"/>
      <c r="F147" s="216"/>
      <c r="G147" s="216"/>
      <c r="H147" s="216"/>
      <c r="I147" s="216"/>
      <c r="J147" s="216"/>
      <c r="K147" s="216"/>
      <c r="L147" s="216"/>
      <c r="M147" s="216"/>
    </row>
    <row r="148" spans="1:13">
      <c r="A148" s="216"/>
      <c r="B148" s="216"/>
      <c r="C148" s="216"/>
      <c r="D148" s="216"/>
      <c r="E148" s="216"/>
      <c r="F148" s="216"/>
      <c r="G148" s="216"/>
      <c r="H148" s="216"/>
      <c r="I148" s="216"/>
      <c r="J148" s="216"/>
      <c r="K148" s="216"/>
      <c r="L148" s="216"/>
      <c r="M148" s="216"/>
    </row>
    <row r="149" spans="1:13">
      <c r="A149" s="216"/>
      <c r="B149" s="216"/>
      <c r="C149" s="216"/>
      <c r="D149" s="216"/>
      <c r="E149" s="216"/>
      <c r="F149" s="216"/>
      <c r="G149" s="216"/>
      <c r="H149" s="216"/>
      <c r="I149" s="216"/>
      <c r="J149" s="216"/>
      <c r="K149" s="216"/>
      <c r="L149" s="216"/>
      <c r="M149" s="216"/>
    </row>
    <row r="150" spans="1:13">
      <c r="A150" s="216"/>
      <c r="B150" s="216"/>
      <c r="C150" s="216"/>
      <c r="D150" s="216"/>
      <c r="E150" s="216"/>
      <c r="F150" s="216"/>
      <c r="G150" s="216"/>
      <c r="H150" s="216"/>
      <c r="I150" s="216"/>
      <c r="J150" s="216"/>
      <c r="K150" s="216"/>
      <c r="L150" s="216"/>
      <c r="M150" s="216"/>
    </row>
    <row r="151" spans="1:13">
      <c r="A151" s="216"/>
      <c r="B151" s="216"/>
      <c r="C151" s="216"/>
      <c r="D151" s="216"/>
      <c r="E151" s="216"/>
      <c r="F151" s="216"/>
      <c r="G151" s="216"/>
      <c r="H151" s="216"/>
      <c r="I151" s="216"/>
      <c r="J151" s="216"/>
      <c r="K151" s="216"/>
      <c r="L151" s="216"/>
      <c r="M151" s="216"/>
    </row>
    <row r="152" spans="1:13">
      <c r="A152" s="216"/>
      <c r="B152" s="216"/>
      <c r="C152" s="216"/>
      <c r="D152" s="216"/>
      <c r="E152" s="216"/>
      <c r="F152" s="216"/>
      <c r="G152" s="216"/>
      <c r="H152" s="216"/>
      <c r="I152" s="216"/>
      <c r="J152" s="216"/>
      <c r="K152" s="216"/>
      <c r="L152" s="216"/>
      <c r="M152" s="216"/>
    </row>
    <row r="153" spans="1:13">
      <c r="A153" s="216"/>
      <c r="B153" s="216"/>
      <c r="C153" s="216"/>
      <c r="D153" s="216"/>
      <c r="E153" s="216"/>
      <c r="F153" s="216"/>
      <c r="G153" s="216"/>
      <c r="H153" s="216"/>
      <c r="I153" s="216"/>
      <c r="J153" s="216"/>
      <c r="K153" s="216"/>
      <c r="L153" s="216"/>
      <c r="M153" s="216"/>
    </row>
    <row r="154" spans="1:13">
      <c r="A154" s="216"/>
      <c r="B154" s="216"/>
      <c r="C154" s="216"/>
      <c r="D154" s="216"/>
      <c r="E154" s="216"/>
      <c r="F154" s="216"/>
      <c r="G154" s="216"/>
      <c r="H154" s="216"/>
      <c r="I154" s="216"/>
      <c r="J154" s="216"/>
      <c r="K154" s="216"/>
      <c r="L154" s="216"/>
      <c r="M154" s="216"/>
    </row>
    <row r="155" spans="1:13">
      <c r="A155" s="216"/>
      <c r="B155" s="216"/>
      <c r="C155" s="216"/>
      <c r="D155" s="216"/>
      <c r="E155" s="216"/>
      <c r="F155" s="216"/>
      <c r="G155" s="216"/>
      <c r="H155" s="216"/>
      <c r="I155" s="216"/>
      <c r="J155" s="216"/>
      <c r="K155" s="216"/>
      <c r="L155" s="216"/>
      <c r="M155" s="216"/>
    </row>
    <row r="156" spans="1:13">
      <c r="A156" s="216"/>
      <c r="B156" s="216"/>
      <c r="C156" s="216"/>
      <c r="D156" s="216"/>
      <c r="E156" s="216"/>
      <c r="F156" s="216"/>
      <c r="G156" s="216"/>
      <c r="H156" s="216"/>
      <c r="I156" s="216"/>
      <c r="J156" s="216"/>
      <c r="K156" s="216"/>
      <c r="L156" s="216"/>
      <c r="M156" s="216"/>
    </row>
    <row r="157" spans="1:13">
      <c r="A157" s="216"/>
      <c r="B157" s="216"/>
      <c r="C157" s="216"/>
      <c r="D157" s="216"/>
      <c r="E157" s="216"/>
      <c r="F157" s="216"/>
      <c r="G157" s="216"/>
      <c r="H157" s="216"/>
      <c r="I157" s="216"/>
      <c r="J157" s="216"/>
      <c r="K157" s="216"/>
      <c r="L157" s="216"/>
      <c r="M157" s="216"/>
    </row>
    <row r="158" spans="1:13">
      <c r="A158" s="216"/>
      <c r="B158" s="216"/>
      <c r="C158" s="216"/>
      <c r="D158" s="216"/>
      <c r="E158" s="216"/>
      <c r="F158" s="216"/>
      <c r="G158" s="216"/>
      <c r="H158" s="216"/>
      <c r="I158" s="216"/>
      <c r="J158" s="216"/>
      <c r="K158" s="216"/>
      <c r="L158" s="216"/>
      <c r="M158" s="216"/>
    </row>
    <row r="159" spans="1:13">
      <c r="A159" s="216"/>
      <c r="B159" s="216"/>
      <c r="C159" s="216"/>
      <c r="D159" s="216"/>
      <c r="E159" s="216"/>
      <c r="F159" s="216"/>
      <c r="G159" s="216"/>
      <c r="H159" s="216"/>
      <c r="I159" s="216"/>
      <c r="J159" s="216"/>
      <c r="K159" s="216"/>
      <c r="L159" s="216"/>
      <c r="M159" s="216"/>
    </row>
    <row r="160" spans="1:13">
      <c r="A160" s="216"/>
      <c r="B160" s="216"/>
      <c r="C160" s="216"/>
      <c r="D160" s="216"/>
      <c r="E160" s="216"/>
      <c r="F160" s="216"/>
      <c r="G160" s="216"/>
      <c r="H160" s="216"/>
      <c r="I160" s="216"/>
      <c r="J160" s="216"/>
      <c r="K160" s="216"/>
      <c r="L160" s="216"/>
      <c r="M160" s="216"/>
    </row>
    <row r="161" spans="1:13">
      <c r="A161" s="216"/>
      <c r="B161" s="216"/>
      <c r="C161" s="216"/>
      <c r="D161" s="216"/>
      <c r="E161" s="216"/>
      <c r="F161" s="216"/>
      <c r="G161" s="216"/>
      <c r="H161" s="216"/>
      <c r="I161" s="216"/>
      <c r="J161" s="216"/>
      <c r="K161" s="216"/>
      <c r="L161" s="216"/>
      <c r="M161" s="216"/>
    </row>
    <row r="162" spans="1:13">
      <c r="A162" s="216"/>
      <c r="B162" s="216"/>
      <c r="C162" s="216"/>
      <c r="D162" s="216"/>
      <c r="E162" s="216"/>
      <c r="F162" s="216"/>
      <c r="G162" s="216"/>
      <c r="H162" s="216"/>
      <c r="I162" s="216"/>
      <c r="J162" s="216"/>
      <c r="K162" s="216"/>
      <c r="L162" s="216"/>
      <c r="M162" s="216"/>
    </row>
    <row r="163" spans="1:13">
      <c r="A163" s="216"/>
      <c r="B163" s="216"/>
      <c r="C163" s="216"/>
      <c r="D163" s="216"/>
      <c r="E163" s="216"/>
      <c r="F163" s="216"/>
      <c r="G163" s="216"/>
      <c r="H163" s="216"/>
      <c r="I163" s="216"/>
      <c r="J163" s="216"/>
      <c r="K163" s="216"/>
      <c r="L163" s="216"/>
      <c r="M163" s="216"/>
    </row>
    <row r="164" spans="1:13">
      <c r="A164" s="216"/>
      <c r="B164" s="216"/>
      <c r="C164" s="216"/>
      <c r="D164" s="216"/>
      <c r="E164" s="216"/>
      <c r="F164" s="216"/>
      <c r="G164" s="216"/>
      <c r="H164" s="216"/>
      <c r="I164" s="216"/>
      <c r="J164" s="216"/>
      <c r="K164" s="216"/>
      <c r="L164" s="216"/>
      <c r="M164" s="216"/>
    </row>
    <row r="165" spans="1:13">
      <c r="A165" s="216"/>
      <c r="B165" s="216"/>
      <c r="C165" s="216"/>
      <c r="D165" s="216"/>
      <c r="E165" s="216"/>
      <c r="F165" s="216"/>
      <c r="G165" s="216"/>
      <c r="H165" s="216"/>
      <c r="I165" s="216"/>
      <c r="J165" s="216"/>
      <c r="K165" s="216"/>
      <c r="L165" s="216"/>
      <c r="M165" s="216"/>
    </row>
    <row r="166" spans="1:13">
      <c r="A166" s="216"/>
      <c r="B166" s="216"/>
      <c r="C166" s="216"/>
      <c r="D166" s="216"/>
      <c r="E166" s="216"/>
      <c r="F166" s="216"/>
      <c r="G166" s="216"/>
      <c r="H166" s="216"/>
      <c r="I166" s="216"/>
      <c r="J166" s="216"/>
      <c r="K166" s="216"/>
      <c r="L166" s="216"/>
      <c r="M166" s="216"/>
    </row>
    <row r="167" spans="1:13">
      <c r="A167" s="216"/>
      <c r="B167" s="216"/>
      <c r="C167" s="216"/>
      <c r="D167" s="216"/>
      <c r="E167" s="216"/>
      <c r="F167" s="216"/>
      <c r="G167" s="216"/>
      <c r="H167" s="216"/>
      <c r="I167" s="216"/>
      <c r="J167" s="216"/>
      <c r="K167" s="216"/>
      <c r="L167" s="216"/>
      <c r="M167" s="216"/>
    </row>
    <row r="168" spans="1:13">
      <c r="A168" s="216"/>
      <c r="B168" s="216"/>
      <c r="C168" s="216"/>
      <c r="D168" s="216"/>
      <c r="E168" s="216"/>
      <c r="F168" s="216"/>
      <c r="G168" s="216"/>
      <c r="H168" s="216"/>
      <c r="I168" s="216"/>
      <c r="J168" s="216"/>
      <c r="K168" s="216"/>
      <c r="L168" s="216"/>
      <c r="M168" s="216"/>
    </row>
    <row r="169" spans="1:13">
      <c r="A169" s="216"/>
      <c r="B169" s="216"/>
      <c r="C169" s="216"/>
      <c r="D169" s="216"/>
      <c r="E169" s="216"/>
      <c r="F169" s="216"/>
      <c r="G169" s="216"/>
      <c r="H169" s="216"/>
      <c r="I169" s="216"/>
      <c r="J169" s="216"/>
      <c r="K169" s="216"/>
      <c r="L169" s="216"/>
      <c r="M169" s="216"/>
    </row>
    <row r="170" spans="1:13">
      <c r="A170" s="216"/>
      <c r="B170" s="216"/>
      <c r="C170" s="216"/>
      <c r="D170" s="216"/>
      <c r="E170" s="216"/>
      <c r="F170" s="216"/>
      <c r="G170" s="216"/>
      <c r="H170" s="216"/>
      <c r="I170" s="216"/>
      <c r="J170" s="216"/>
      <c r="K170" s="216"/>
      <c r="L170" s="216"/>
      <c r="M170" s="216"/>
    </row>
    <row r="171" spans="1:13">
      <c r="A171" s="216"/>
      <c r="B171" s="216"/>
      <c r="C171" s="216"/>
      <c r="D171" s="216"/>
      <c r="E171" s="216"/>
      <c r="F171" s="216"/>
      <c r="G171" s="216"/>
      <c r="H171" s="216"/>
      <c r="I171" s="216"/>
      <c r="J171" s="216"/>
      <c r="K171" s="216"/>
      <c r="L171" s="216"/>
      <c r="M171" s="216"/>
    </row>
    <row r="172" spans="1:13">
      <c r="A172" s="216"/>
      <c r="B172" s="216"/>
      <c r="C172" s="216"/>
      <c r="D172" s="216"/>
      <c r="E172" s="216"/>
      <c r="F172" s="216"/>
      <c r="G172" s="216"/>
      <c r="H172" s="216"/>
      <c r="I172" s="216"/>
      <c r="J172" s="216"/>
      <c r="K172" s="216"/>
      <c r="L172" s="216"/>
      <c r="M172" s="216"/>
    </row>
    <row r="173" spans="1:13">
      <c r="A173" s="216"/>
      <c r="B173" s="216"/>
      <c r="C173" s="216"/>
      <c r="D173" s="216"/>
      <c r="E173" s="216"/>
      <c r="F173" s="216"/>
      <c r="G173" s="216"/>
      <c r="H173" s="216"/>
      <c r="I173" s="216"/>
      <c r="J173" s="216"/>
      <c r="K173" s="216"/>
      <c r="L173" s="216"/>
      <c r="M173" s="216"/>
    </row>
    <row r="174" spans="1:13">
      <c r="A174" s="216"/>
      <c r="B174" s="216"/>
      <c r="C174" s="216"/>
      <c r="D174" s="216"/>
      <c r="E174" s="216"/>
      <c r="F174" s="216"/>
      <c r="G174" s="216"/>
      <c r="H174" s="216"/>
      <c r="I174" s="216"/>
      <c r="J174" s="216"/>
      <c r="K174" s="216"/>
      <c r="L174" s="216"/>
      <c r="M174" s="216"/>
    </row>
    <row r="175" spans="1:13">
      <c r="A175" s="216"/>
      <c r="B175" s="216"/>
      <c r="C175" s="216"/>
      <c r="D175" s="216"/>
      <c r="E175" s="216"/>
      <c r="F175" s="216"/>
      <c r="G175" s="216"/>
      <c r="H175" s="216"/>
      <c r="I175" s="216"/>
      <c r="J175" s="216"/>
      <c r="K175" s="216"/>
      <c r="L175" s="216"/>
      <c r="M175" s="216"/>
    </row>
  </sheetData>
  <sheetProtection algorithmName="SHA-512" hashValue="vTOdaC3c1kpIS2yrZUZtdLXKRmbdiK9VeKsDkA9x0620BAVYzAUg07gZTpk0WHe6MhcLzBwEj8iEHU9YZH5oQQ==" saltValue="tDaP8nRPK1TqWby3Jwad6g==" spinCount="100000" sheet="1" objects="1" scenarios="1"/>
  <mergeCells count="73">
    <mergeCell ref="C1:M1"/>
    <mergeCell ref="C2:M2"/>
    <mergeCell ref="K36:M36"/>
    <mergeCell ref="F31:G31"/>
    <mergeCell ref="F32:G32"/>
    <mergeCell ref="F33:G33"/>
    <mergeCell ref="F34:G34"/>
    <mergeCell ref="F35:G35"/>
    <mergeCell ref="F26:G26"/>
    <mergeCell ref="F27:G27"/>
    <mergeCell ref="F28:G28"/>
    <mergeCell ref="F29:G29"/>
    <mergeCell ref="F30:G30"/>
    <mergeCell ref="F16:G16"/>
    <mergeCell ref="F17:G17"/>
    <mergeCell ref="F18:G18"/>
    <mergeCell ref="J3:J4"/>
    <mergeCell ref="K3:M4"/>
    <mergeCell ref="K6:M6"/>
    <mergeCell ref="K7:M7"/>
    <mergeCell ref="F9:G10"/>
    <mergeCell ref="E3:I3"/>
    <mergeCell ref="E4:I4"/>
    <mergeCell ref="I9:I10"/>
    <mergeCell ref="J9:M9"/>
    <mergeCell ref="L10:M10"/>
    <mergeCell ref="J10:K10"/>
    <mergeCell ref="G6:I6"/>
    <mergeCell ref="G7:I7"/>
    <mergeCell ref="C6:E6"/>
    <mergeCell ref="C7:E7"/>
    <mergeCell ref="J31:K31"/>
    <mergeCell ref="J32:K32"/>
    <mergeCell ref="J33:K33"/>
    <mergeCell ref="J34:K34"/>
    <mergeCell ref="J35:K35"/>
    <mergeCell ref="J26:K26"/>
    <mergeCell ref="J27:K27"/>
    <mergeCell ref="J28:K28"/>
    <mergeCell ref="J29:K29"/>
    <mergeCell ref="J30:K30"/>
    <mergeCell ref="J16:K16"/>
    <mergeCell ref="J17:K17"/>
    <mergeCell ref="J18:K18"/>
    <mergeCell ref="J19:K19"/>
    <mergeCell ref="J20:K20"/>
    <mergeCell ref="J11:K11"/>
    <mergeCell ref="J12:K12"/>
    <mergeCell ref="J13:K13"/>
    <mergeCell ref="J14:K14"/>
    <mergeCell ref="J15:K15"/>
    <mergeCell ref="B9:B10"/>
    <mergeCell ref="C9:C10"/>
    <mergeCell ref="D9:D10"/>
    <mergeCell ref="E9:E10"/>
    <mergeCell ref="H9:H10"/>
    <mergeCell ref="F19:G19"/>
    <mergeCell ref="F20:G20"/>
    <mergeCell ref="F11:G11"/>
    <mergeCell ref="F12:G12"/>
    <mergeCell ref="F13:G13"/>
    <mergeCell ref="F14:G14"/>
    <mergeCell ref="F15:G15"/>
    <mergeCell ref="F23:G23"/>
    <mergeCell ref="F24:G24"/>
    <mergeCell ref="F25:G25"/>
    <mergeCell ref="J21:K21"/>
    <mergeCell ref="J22:K22"/>
    <mergeCell ref="J23:K23"/>
    <mergeCell ref="J24:K24"/>
    <mergeCell ref="J25:K25"/>
    <mergeCell ref="F21:G21"/>
    <mergeCell ref="F22:G22"/>
  </mergeCells>
  <hyperlinks>
    <hyperlink ref="C2:M2" r:id="rId1" display="(See NECB/ZEBP alteration requirements)"/>
  </hyperlinks>
  <printOptions horizontalCentered="1"/>
  <pageMargins left="0.5" right="0.5" top="0.75" bottom="0.75" header="0.3" footer="0.3"/>
  <pageSetup scale="87" fitToHeight="0" orientation="portrait" r:id="rId2"/>
  <drawing r:id="rId3"/>
  <extLst>
    <ext xmlns:x14="http://schemas.microsoft.com/office/spreadsheetml/2009/9/main" uri="{CCE6A557-97BC-4b89-ADB6-D9C93CAAB3DF}">
      <x14:dataValidations xmlns:xm="http://schemas.microsoft.com/office/excel/2006/main" count="1">
        <x14:dataValidation type="list" showInputMessage="1" showErrorMessage="1">
          <x14:formula1>
            <xm:f>'Code Tables'!$Q$25:$Q$46</xm:f>
          </x14:formula1>
          <xm:sqref>D11:D35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Validation Reference</vt:lpstr>
      <vt:lpstr>Code Tables</vt:lpstr>
      <vt:lpstr>SAMPLE Checklist - Alterations</vt:lpstr>
      <vt:lpstr>SAMPLE - Building Envelope</vt:lpstr>
      <vt:lpstr>SAMPLE - Lighting</vt:lpstr>
      <vt:lpstr>HVAC Equip</vt:lpstr>
      <vt:lpstr>SAMPLE - Service Water Htg</vt:lpstr>
      <vt:lpstr>'HVAC Equip'!Print_Area</vt:lpstr>
      <vt:lpstr>'SAMPLE - Building Envelope'!Print_Area</vt:lpstr>
      <vt:lpstr>'SAMPLE - Lighting'!Print_Area</vt:lpstr>
      <vt:lpstr>'SAMPLE - Service Water Htg'!Print_Area</vt:lpstr>
      <vt:lpstr>'SAMPLE Checklist - Alterations'!Print_Area</vt:lpstr>
    </vt:vector>
  </TitlesOfParts>
  <Company>City of Vancouver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McCall</dc:creator>
  <cp:lastModifiedBy>McCall, Gregory</cp:lastModifiedBy>
  <cp:lastPrinted>2022-12-16T02:47:12Z</cp:lastPrinted>
  <dcterms:created xsi:type="dcterms:W3CDTF">2020-01-21T20:15:22Z</dcterms:created>
  <dcterms:modified xsi:type="dcterms:W3CDTF">2023-05-11T22:56:48Z</dcterms:modified>
</cp:coreProperties>
</file>